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أطفال\"/>
    </mc:Choice>
  </mc:AlternateContent>
  <xr:revisionPtr revIDLastSave="0" documentId="13_ncr:1_{F572F48C-2A35-458D-8F07-A5D729F6B68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تعليمات التسجيل" sheetId="16" r:id="rId1"/>
    <sheet name="إدخال البيانات" sheetId="17" r:id="rId2"/>
    <sheet name="اختيار المقررات" sheetId="5" r:id="rId3"/>
    <sheet name="الإستمارة" sheetId="11" r:id="rId4"/>
    <sheet name="السجل العام" sheetId="2" state="hidden" r:id="rId5"/>
    <sheet name="ورقة4" sheetId="10" state="hidden" r:id="rId6"/>
    <sheet name="21-22-أطفال" sheetId="15" r:id="rId7"/>
    <sheet name="ورقة2" sheetId="4" state="hidden" r:id="rId8"/>
    <sheet name="ورقة1" sheetId="6" state="hidden" r:id="rId9"/>
  </sheets>
  <definedNames>
    <definedName name="_xlnm._FilterDatabase" localSheetId="1" hidden="1">'إدخال البيانات'!$I$4:$I$19</definedName>
    <definedName name="_xlnm._FilterDatabase" localSheetId="7" hidden="1">ورقة2!$A$1:$AF$3465</definedName>
    <definedName name="_xlnm._FilterDatabase" localSheetId="5" hidden="1">ورقة4!$A$1:$AW$7035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5" l="1"/>
  <c r="AB4" i="5"/>
  <c r="W4" i="5"/>
  <c r="Q4" i="5"/>
  <c r="L4" i="5"/>
  <c r="E4" i="5"/>
  <c r="AE3" i="5"/>
  <c r="AB3" i="5"/>
  <c r="W3" i="5"/>
  <c r="Q3" i="5"/>
  <c r="L3" i="5"/>
  <c r="E3" i="5"/>
  <c r="AB2" i="5"/>
  <c r="W2" i="5"/>
  <c r="Q2" i="5"/>
  <c r="H2" i="5"/>
  <c r="AE1" i="5"/>
  <c r="AB1" i="5"/>
  <c r="E1" i="5"/>
  <c r="W1" i="5" s="1"/>
  <c r="E2" i="5" l="1"/>
  <c r="Q1" i="5"/>
  <c r="L1" i="5"/>
  <c r="EB5" i="15" l="1"/>
  <c r="DS5" i="15"/>
  <c r="DM5" i="15"/>
  <c r="DL5" i="15"/>
  <c r="DK5" i="15"/>
  <c r="DJ5" i="15"/>
  <c r="J25" i="11"/>
  <c r="J23" i="11"/>
  <c r="N22" i="11"/>
  <c r="K22" i="11"/>
  <c r="E22" i="11"/>
  <c r="G39" i="11"/>
  <c r="AE22" i="11"/>
  <c r="B1" i="11"/>
  <c r="D1" i="17"/>
  <c r="K7" i="11"/>
  <c r="Z22" i="11" s="1"/>
  <c r="Y22" i="11" s="1"/>
  <c r="H7" i="1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N4" i="11"/>
  <c r="Z11" i="11" s="1"/>
  <c r="Y11" i="11" s="1"/>
  <c r="H4" i="11"/>
  <c r="Z9" i="11" s="1"/>
  <c r="Y9" i="11" s="1"/>
  <c r="C5" i="17"/>
  <c r="N3" i="11" s="1"/>
  <c r="Z5" i="11" s="1"/>
  <c r="Y5" i="11" s="1"/>
  <c r="EA5" i="15" l="1"/>
  <c r="EC5" i="15"/>
  <c r="DZ5" i="15"/>
  <c r="C35" i="5"/>
  <c r="D2" i="11"/>
  <c r="E34" i="11" s="1"/>
  <c r="E39" i="11" s="1"/>
  <c r="D4" i="11"/>
  <c r="B34" i="11" s="1"/>
  <c r="B39" i="11" s="1"/>
  <c r="C36" i="5"/>
  <c r="H6" i="11"/>
  <c r="Z17" i="11" s="1"/>
  <c r="Y17" i="11" s="1"/>
  <c r="H2" i="11"/>
  <c r="C37" i="5"/>
  <c r="C38" i="5"/>
  <c r="M2" i="11"/>
  <c r="Z3" i="11" s="1"/>
  <c r="Y3" i="11" s="1"/>
  <c r="C39" i="5"/>
  <c r="N27" i="5"/>
  <c r="D3" i="11"/>
  <c r="P2" i="11"/>
  <c r="Z4" i="11" s="1"/>
  <c r="Y4" i="11" s="1"/>
  <c r="K6" i="11"/>
  <c r="Z18" i="11" s="1"/>
  <c r="Y18" i="11" s="1"/>
  <c r="K4" i="11"/>
  <c r="Z10" i="11" s="1"/>
  <c r="Y10" i="11" s="1"/>
  <c r="P6" i="11"/>
  <c r="Z19" i="11" s="1"/>
  <c r="Y19" i="11" s="1"/>
  <c r="D5" i="11"/>
  <c r="Z12" i="11" s="1"/>
  <c r="Y12" i="11" s="1"/>
  <c r="T6" i="5"/>
  <c r="B31" i="5" l="1"/>
  <c r="C31" i="5" s="1"/>
  <c r="EG5" i="15" s="1"/>
  <c r="H33" i="11"/>
  <c r="H38" i="11" s="1"/>
  <c r="Z8" i="11"/>
  <c r="Y8" i="11" s="1"/>
  <c r="B6" i="5"/>
  <c r="A2" i="17"/>
  <c r="B28" i="5"/>
  <c r="B30" i="5"/>
  <c r="C30" i="5" s="1"/>
  <c r="EF5" i="15" s="1"/>
  <c r="B32" i="5"/>
  <c r="C32" i="5" s="1"/>
  <c r="EH5" i="15" s="1"/>
  <c r="B29" i="5"/>
  <c r="C29" i="5" s="1"/>
  <c r="DP5" i="15"/>
  <c r="J24" i="11"/>
  <c r="D6" i="11"/>
  <c r="Z16" i="11" s="1"/>
  <c r="Y16" i="11" s="1"/>
  <c r="P5" i="11"/>
  <c r="Z15" i="11" s="1"/>
  <c r="Y15" i="11" s="1"/>
  <c r="K5" i="11"/>
  <c r="Z14" i="11" s="1"/>
  <c r="Y14" i="11" s="1"/>
  <c r="H5" i="11"/>
  <c r="Z13" i="11" s="1"/>
  <c r="Y13" i="11" s="1"/>
  <c r="G29" i="11" l="1"/>
  <c r="C28" i="5"/>
  <c r="B28" i="11" s="1"/>
  <c r="W27" i="5"/>
  <c r="B30" i="11"/>
  <c r="B29" i="11"/>
  <c r="G28" i="11"/>
  <c r="EE5" i="15"/>
  <c r="AA13" i="11"/>
  <c r="AE13" i="11" s="1"/>
  <c r="AA20" i="11"/>
  <c r="AE20" i="11" s="1"/>
  <c r="AA4" i="11"/>
  <c r="AE4" i="11" s="1"/>
  <c r="AA9" i="11"/>
  <c r="AE9" i="11" s="1"/>
  <c r="AA18" i="11"/>
  <c r="AE18" i="11" s="1"/>
  <c r="AA8" i="11"/>
  <c r="AE8" i="11" s="1"/>
  <c r="AA6" i="11"/>
  <c r="AE6" i="11" s="1"/>
  <c r="AA5" i="11"/>
  <c r="AE5" i="11" s="1"/>
  <c r="AA16" i="11"/>
  <c r="AE16" i="11" s="1"/>
  <c r="AA3" i="11"/>
  <c r="AA14" i="11"/>
  <c r="AE14" i="11" s="1"/>
  <c r="AA11" i="11"/>
  <c r="AE11" i="11" s="1"/>
  <c r="AA7" i="11"/>
  <c r="AE7" i="11" s="1"/>
  <c r="AA19" i="11"/>
  <c r="AE19" i="11" s="1"/>
  <c r="AA12" i="11"/>
  <c r="AE12" i="11" s="1"/>
  <c r="AA15" i="11"/>
  <c r="AE15" i="11" s="1"/>
  <c r="AA10" i="11"/>
  <c r="AE10" i="11" s="1"/>
  <c r="AA21" i="11"/>
  <c r="AE21" i="11" s="1"/>
  <c r="AA17" i="11"/>
  <c r="AE17" i="11" s="1"/>
  <c r="ED5" i="15" l="1"/>
  <c r="AE3" i="11"/>
  <c r="AJ1" i="11"/>
  <c r="A5" i="15"/>
  <c r="AN3" i="15"/>
  <c r="AL3" i="15"/>
  <c r="AJ3" i="15"/>
  <c r="AH3" i="15"/>
  <c r="AF3" i="15"/>
  <c r="AD3" i="15"/>
  <c r="AB3" i="15"/>
  <c r="Z3" i="15"/>
  <c r="X3" i="15"/>
  <c r="V3" i="15"/>
  <c r="T3" i="15"/>
  <c r="AD1" i="11" l="1"/>
  <c r="B8" i="11" s="1"/>
  <c r="AK5" i="5"/>
  <c r="J12" i="11"/>
  <c r="B12" i="11"/>
  <c r="AX41" i="5"/>
  <c r="AX48" i="5"/>
  <c r="AX49" i="5"/>
  <c r="AX50" i="5"/>
  <c r="AX51" i="5"/>
  <c r="AX43" i="5"/>
  <c r="AX44" i="5"/>
  <c r="AX45" i="5"/>
  <c r="AX46" i="5"/>
  <c r="AX37" i="5"/>
  <c r="AX38" i="5"/>
  <c r="AX39" i="5"/>
  <c r="AX40" i="5"/>
  <c r="AX31" i="5"/>
  <c r="AX32" i="5"/>
  <c r="AX33" i="5"/>
  <c r="AX34" i="5"/>
  <c r="AX35" i="5"/>
  <c r="AX24" i="5"/>
  <c r="AX25" i="5"/>
  <c r="AX26" i="5"/>
  <c r="AX27" i="5"/>
  <c r="AX28" i="5"/>
  <c r="AX29" i="5"/>
  <c r="AX17" i="5"/>
  <c r="AX18" i="5"/>
  <c r="AX19" i="5"/>
  <c r="AX20" i="5"/>
  <c r="AX21" i="5"/>
  <c r="AX22" i="5"/>
  <c r="AX12" i="5"/>
  <c r="AX13" i="5"/>
  <c r="AX14" i="5"/>
  <c r="AX15" i="5"/>
  <c r="AX6" i="5"/>
  <c r="AX7" i="5"/>
  <c r="AX8" i="5"/>
  <c r="AX9" i="5"/>
  <c r="AX10" i="5"/>
  <c r="AX47" i="5"/>
  <c r="AX42" i="5"/>
  <c r="AX36" i="5"/>
  <c r="AX30" i="5"/>
  <c r="AX23" i="5"/>
  <c r="AX16" i="5"/>
  <c r="AX11" i="5"/>
  <c r="DN5" i="15" l="1"/>
  <c r="E24" i="11"/>
  <c r="AD27" i="5"/>
  <c r="I9" i="5"/>
  <c r="I8" i="5"/>
  <c r="B8" i="5" s="1"/>
  <c r="Y21" i="5"/>
  <c r="S21" i="5" s="1"/>
  <c r="Y20" i="5"/>
  <c r="S20" i="5" s="1"/>
  <c r="Y19" i="5"/>
  <c r="S19" i="5" s="1"/>
  <c r="Y18" i="5"/>
  <c r="S18" i="5" s="1"/>
  <c r="Y17" i="5"/>
  <c r="S17" i="5" s="1"/>
  <c r="AG13" i="5"/>
  <c r="AA13" i="5" s="1"/>
  <c r="AG12" i="5"/>
  <c r="AA12" i="5" s="1"/>
  <c r="AG11" i="5"/>
  <c r="AA11" i="5" s="1"/>
  <c r="AG10" i="5"/>
  <c r="AA10" i="5" s="1"/>
  <c r="AG9" i="5"/>
  <c r="AA9" i="5" s="1"/>
  <c r="AG8" i="5"/>
  <c r="AA8" i="5" s="1"/>
  <c r="Y13" i="5"/>
  <c r="S13" i="5" s="1"/>
  <c r="Y12" i="5"/>
  <c r="S12" i="5" s="1"/>
  <c r="Y11" i="5"/>
  <c r="S11" i="5" s="1"/>
  <c r="Y10" i="5"/>
  <c r="S10" i="5" s="1"/>
  <c r="Y9" i="5"/>
  <c r="S9" i="5" s="1"/>
  <c r="Y8" i="5"/>
  <c r="S8" i="5" s="1"/>
  <c r="Q23" i="5"/>
  <c r="K23" i="5" s="1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B9" i="5" l="1"/>
  <c r="W5" i="15"/>
  <c r="DO5" i="15"/>
  <c r="E23" i="11"/>
  <c r="BC5" i="15"/>
  <c r="BQ5" i="15"/>
  <c r="AW5" i="15"/>
  <c r="BY5" i="15"/>
  <c r="CO5" i="15"/>
  <c r="CW5" i="15"/>
  <c r="AQ5" i="15"/>
  <c r="AY5" i="15"/>
  <c r="BS5" i="15"/>
  <c r="CA5" i="15"/>
  <c r="CI5" i="15"/>
  <c r="CQ5" i="15"/>
  <c r="CY5" i="15"/>
  <c r="CG5" i="15"/>
  <c r="AS5" i="15"/>
  <c r="BU5" i="15"/>
  <c r="CC5" i="15"/>
  <c r="CK5" i="15"/>
  <c r="CS5" i="15"/>
  <c r="U5" i="15"/>
  <c r="BA5" i="15"/>
  <c r="AU5" i="15"/>
  <c r="BW5" i="15"/>
  <c r="CE5" i="15"/>
  <c r="CM5" i="15"/>
  <c r="CU5" i="15"/>
  <c r="A23" i="5"/>
  <c r="AL25" i="5" s="1"/>
  <c r="Y15" i="5"/>
  <c r="X15" i="5"/>
  <c r="X24" i="5"/>
  <c r="Y24" i="5"/>
  <c r="AF15" i="5"/>
  <c r="AG15" i="5"/>
  <c r="H24" i="5"/>
  <c r="I24" i="5"/>
  <c r="W15" i="5"/>
  <c r="W24" i="5"/>
  <c r="AE15" i="5"/>
  <c r="A19" i="5"/>
  <c r="AL21" i="5" s="1"/>
  <c r="R11" i="5"/>
  <c r="AL36" i="5" s="1"/>
  <c r="R20" i="5"/>
  <c r="AL48" i="5" s="1"/>
  <c r="A20" i="5"/>
  <c r="AL22" i="5" s="1"/>
  <c r="R8" i="5"/>
  <c r="R12" i="5"/>
  <c r="AL37" i="5" s="1"/>
  <c r="Z10" i="5"/>
  <c r="AL41" i="5" s="1"/>
  <c r="R17" i="5"/>
  <c r="R21" i="5"/>
  <c r="AL49" i="5" s="1"/>
  <c r="Z9" i="5"/>
  <c r="AL40" i="5" s="1"/>
  <c r="A17" i="5"/>
  <c r="A21" i="5"/>
  <c r="AL23" i="5" s="1"/>
  <c r="R9" i="5"/>
  <c r="AL34" i="5" s="1"/>
  <c r="R13" i="5"/>
  <c r="AL38" i="5" s="1"/>
  <c r="Z11" i="5"/>
  <c r="AL42" i="5" s="1"/>
  <c r="R18" i="5"/>
  <c r="AL46" i="5" s="1"/>
  <c r="Z13" i="5"/>
  <c r="AL44" i="5" s="1"/>
  <c r="A18" i="5"/>
  <c r="AL20" i="5" s="1"/>
  <c r="A22" i="5"/>
  <c r="AL24" i="5" s="1"/>
  <c r="R10" i="5"/>
  <c r="AL35" i="5" s="1"/>
  <c r="Z8" i="5"/>
  <c r="Z12" i="5"/>
  <c r="AL43" i="5" s="1"/>
  <c r="R19" i="5"/>
  <c r="AL47" i="5" s="1"/>
  <c r="J23" i="5"/>
  <c r="AL32" i="5" s="1"/>
  <c r="AX5" i="5"/>
  <c r="AG17" i="5"/>
  <c r="AA17" i="5" s="1"/>
  <c r="DA5" i="15" l="1"/>
  <c r="Z17" i="5"/>
  <c r="A9" i="5"/>
  <c r="AL9" i="5" s="1"/>
  <c r="A8" i="5"/>
  <c r="Q8" i="5"/>
  <c r="K8" i="5" s="1"/>
  <c r="AG5" i="15" l="1"/>
  <c r="J8" i="5"/>
  <c r="DW5" i="2" l="1"/>
  <c r="DT5" i="2"/>
  <c r="DS5" i="2"/>
  <c r="DM5" i="2"/>
  <c r="DL5" i="2"/>
  <c r="DR5" i="2"/>
  <c r="A5" i="2"/>
  <c r="AG21" i="5"/>
  <c r="AA21" i="5" s="1"/>
  <c r="AG20" i="5"/>
  <c r="AA20" i="5" s="1"/>
  <c r="AG19" i="5"/>
  <c r="AA19" i="5" s="1"/>
  <c r="AG18" i="5"/>
  <c r="AA18" i="5" s="1"/>
  <c r="Q22" i="5"/>
  <c r="K22" i="5" s="1"/>
  <c r="Q21" i="5"/>
  <c r="K21" i="5" s="1"/>
  <c r="Q20" i="5"/>
  <c r="K20" i="5" s="1"/>
  <c r="Q19" i="5"/>
  <c r="K19" i="5" s="1"/>
  <c r="Q18" i="5"/>
  <c r="K18" i="5" s="1"/>
  <c r="Q17" i="5"/>
  <c r="K17" i="5" s="1"/>
  <c r="Q12" i="5"/>
  <c r="K12" i="5" s="1"/>
  <c r="Q11" i="5"/>
  <c r="K11" i="5" s="1"/>
  <c r="Q10" i="5"/>
  <c r="K10" i="5" s="1"/>
  <c r="Q9" i="5"/>
  <c r="K9" i="5" s="1"/>
  <c r="I13" i="5"/>
  <c r="B13" i="5" s="1"/>
  <c r="I12" i="5"/>
  <c r="B12" i="5" s="1"/>
  <c r="I11" i="5"/>
  <c r="B11" i="5" s="1"/>
  <c r="I10" i="5"/>
  <c r="B10" i="5" s="1"/>
  <c r="DP5" i="2"/>
  <c r="DN5" i="2"/>
  <c r="DQ5" i="2"/>
  <c r="EE5" i="2" l="1"/>
  <c r="L5" i="2"/>
  <c r="L5" i="15"/>
  <c r="M5" i="2"/>
  <c r="M5" i="15"/>
  <c r="N5" i="15"/>
  <c r="G5" i="15"/>
  <c r="DO5" i="2"/>
  <c r="O5" i="15"/>
  <c r="H5" i="2"/>
  <c r="H5" i="15"/>
  <c r="DI5" i="15"/>
  <c r="AA5" i="15"/>
  <c r="BO5" i="15"/>
  <c r="B5" i="15"/>
  <c r="AC5" i="15"/>
  <c r="AM5" i="15"/>
  <c r="BI5" i="15"/>
  <c r="DC5" i="15"/>
  <c r="BG5" i="15"/>
  <c r="S5" i="15"/>
  <c r="AE5" i="15"/>
  <c r="AO5" i="15"/>
  <c r="BK5" i="15"/>
  <c r="DE5" i="15"/>
  <c r="AK5" i="15"/>
  <c r="P5" i="15"/>
  <c r="Y5" i="15"/>
  <c r="AI5" i="15"/>
  <c r="BE5" i="15"/>
  <c r="BM5" i="15"/>
  <c r="DG5" i="15"/>
  <c r="S5" i="2"/>
  <c r="I15" i="5"/>
  <c r="H15" i="5"/>
  <c r="P24" i="5"/>
  <c r="Q24" i="5"/>
  <c r="Q15" i="5"/>
  <c r="P15" i="5"/>
  <c r="AG24" i="5"/>
  <c r="AF24" i="5"/>
  <c r="G15" i="5"/>
  <c r="AE24" i="5"/>
  <c r="O24" i="5"/>
  <c r="S15" i="5"/>
  <c r="A13" i="5"/>
  <c r="AL13" i="5" s="1"/>
  <c r="J12" i="5"/>
  <c r="AL18" i="5" s="1"/>
  <c r="J17" i="5"/>
  <c r="J21" i="5"/>
  <c r="AL30" i="5" s="1"/>
  <c r="Z19" i="5"/>
  <c r="AL52" i="5" s="1"/>
  <c r="J9" i="5"/>
  <c r="AL15" i="5" s="1"/>
  <c r="A10" i="5"/>
  <c r="AL10" i="5" s="1"/>
  <c r="J18" i="5"/>
  <c r="AL27" i="5" s="1"/>
  <c r="J22" i="5"/>
  <c r="AL31" i="5" s="1"/>
  <c r="Z20" i="5"/>
  <c r="AL53" i="5" s="1"/>
  <c r="A11" i="5"/>
  <c r="AL11" i="5" s="1"/>
  <c r="J10" i="5"/>
  <c r="AL16" i="5" s="1"/>
  <c r="J19" i="5"/>
  <c r="AL28" i="5" s="1"/>
  <c r="Z21" i="5"/>
  <c r="AL54" i="5" s="1"/>
  <c r="A12" i="5"/>
  <c r="AL12" i="5" s="1"/>
  <c r="J11" i="5"/>
  <c r="AL17" i="5" s="1"/>
  <c r="J20" i="5"/>
  <c r="AL29" i="5" s="1"/>
  <c r="Z18" i="5"/>
  <c r="AL51" i="5" s="1"/>
  <c r="AA15" i="5"/>
  <c r="O15" i="5"/>
  <c r="S24" i="5"/>
  <c r="B24" i="5"/>
  <c r="G24" i="5"/>
  <c r="G5" i="2"/>
  <c r="O5" i="2"/>
  <c r="N5" i="2"/>
  <c r="EF5" i="2"/>
  <c r="EG5" i="2"/>
  <c r="EH5" i="2"/>
  <c r="E5" i="15"/>
  <c r="B5" i="2"/>
  <c r="P5" i="2"/>
  <c r="DU5" i="2" l="1"/>
  <c r="J5" i="15"/>
  <c r="D5" i="15"/>
  <c r="F5" i="15"/>
  <c r="Q5" i="2"/>
  <c r="Q5" i="15"/>
  <c r="R5" i="15"/>
  <c r="K5" i="2"/>
  <c r="K5" i="15"/>
  <c r="I5" i="15"/>
  <c r="C27" i="5"/>
  <c r="B27" i="11" s="1"/>
  <c r="C5" i="15"/>
  <c r="AF30" i="5"/>
  <c r="V30" i="5"/>
  <c r="AB30" i="5"/>
  <c r="AA24" i="5"/>
  <c r="K24" i="5"/>
  <c r="K15" i="5"/>
  <c r="B15" i="5"/>
  <c r="D5" i="2"/>
  <c r="F5" i="2"/>
  <c r="E5" i="2"/>
  <c r="R5" i="2"/>
  <c r="I5" i="2"/>
  <c r="C5" i="2"/>
  <c r="F21" i="11" l="1"/>
  <c r="DV5" i="15"/>
  <c r="K21" i="11"/>
  <c r="DW5" i="15"/>
  <c r="Q21" i="11"/>
  <c r="DX5" i="15"/>
  <c r="T25" i="5"/>
  <c r="N28" i="5" s="1"/>
  <c r="DY5" i="15" l="1"/>
  <c r="E25" i="11"/>
  <c r="DQ5" i="15"/>
  <c r="W28" i="5"/>
  <c r="AL45" i="5"/>
  <c r="AL33" i="5"/>
  <c r="AL8" i="5"/>
  <c r="AL57" i="5"/>
  <c r="AL50" i="5"/>
  <c r="AL39" i="5"/>
  <c r="AL26" i="5"/>
  <c r="AL19" i="5"/>
  <c r="AL14" i="5"/>
  <c r="E26" i="11" l="1"/>
  <c r="DR5" i="15"/>
  <c r="V15" i="11"/>
  <c r="B16" i="11" s="1"/>
  <c r="V19" i="11"/>
  <c r="V23" i="11"/>
  <c r="J16" i="11" s="1"/>
  <c r="V27" i="11"/>
  <c r="V31" i="11"/>
  <c r="V36" i="11"/>
  <c r="V40" i="11"/>
  <c r="V14" i="11"/>
  <c r="B15" i="11" s="1"/>
  <c r="V18" i="11"/>
  <c r="B19" i="11" s="1"/>
  <c r="V22" i="11"/>
  <c r="J15" i="11" s="1"/>
  <c r="V26" i="11"/>
  <c r="J19" i="11" s="1"/>
  <c r="V30" i="11"/>
  <c r="V35" i="11"/>
  <c r="V39" i="11"/>
  <c r="V43" i="11"/>
  <c r="V13" i="11"/>
  <c r="B14" i="11" s="1"/>
  <c r="V17" i="11"/>
  <c r="B18" i="11" s="1"/>
  <c r="V21" i="11"/>
  <c r="J14" i="11" s="1"/>
  <c r="V25" i="11"/>
  <c r="J18" i="11" s="1"/>
  <c r="V29" i="11"/>
  <c r="V34" i="11"/>
  <c r="V38" i="11"/>
  <c r="V42" i="11"/>
  <c r="V12" i="11"/>
  <c r="B13" i="11" s="1"/>
  <c r="V16" i="11"/>
  <c r="B17" i="11" s="1"/>
  <c r="V20" i="11"/>
  <c r="J13" i="11" s="1"/>
  <c r="V24" i="11"/>
  <c r="J17" i="11" s="1"/>
  <c r="V28" i="11"/>
  <c r="V33" i="11"/>
  <c r="V37" i="11"/>
  <c r="V41" i="11"/>
  <c r="V11" i="1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W29" i="5" l="1"/>
  <c r="F33" i="11" s="1"/>
  <c r="K17" i="11"/>
  <c r="Z5" i="15" s="1"/>
  <c r="P17" i="11"/>
  <c r="L17" i="11"/>
  <c r="DB5" i="2" s="1"/>
  <c r="DT5" i="15" l="1"/>
  <c r="AN5" i="15"/>
  <c r="AJ5" i="15"/>
  <c r="AH5" i="15"/>
  <c r="AL5" i="15"/>
  <c r="T5" i="15"/>
  <c r="AF5" i="15"/>
  <c r="AB5" i="15"/>
  <c r="V5" i="15"/>
  <c r="X5" i="15"/>
  <c r="AD5" i="15"/>
  <c r="AP5" i="15"/>
  <c r="BD5" i="15"/>
  <c r="CD5" i="15"/>
  <c r="CV5" i="15"/>
  <c r="AX5" i="15"/>
  <c r="BN5" i="15"/>
  <c r="BX5" i="15"/>
  <c r="CN5" i="15"/>
  <c r="CP5" i="15"/>
  <c r="DD5" i="15"/>
  <c r="AR5" i="15"/>
  <c r="BH5" i="15"/>
  <c r="BR5" i="15"/>
  <c r="CH5" i="15"/>
  <c r="BB5" i="15"/>
  <c r="CB5" i="15"/>
  <c r="CT5" i="15"/>
  <c r="DH5" i="15"/>
  <c r="AV5" i="15"/>
  <c r="BL5" i="15"/>
  <c r="BV5" i="15"/>
  <c r="CL5" i="15"/>
  <c r="DB5" i="15"/>
  <c r="BF5" i="15"/>
  <c r="CF5" i="15"/>
  <c r="CX5" i="15"/>
  <c r="AZ5" i="15"/>
  <c r="BP5" i="15"/>
  <c r="BZ5" i="15"/>
  <c r="CR5" i="15"/>
  <c r="DF5" i="15"/>
  <c r="AT5" i="15"/>
  <c r="BJ5" i="15"/>
  <c r="BT5" i="15"/>
  <c r="CJ5" i="15"/>
  <c r="CZ5" i="15"/>
  <c r="AD29" i="5"/>
  <c r="AL5" i="2"/>
  <c r="AV5" i="2"/>
  <c r="CX5" i="2"/>
  <c r="AJ5" i="2"/>
  <c r="BB5" i="2"/>
  <c r="CB5" i="2"/>
  <c r="AX5" i="2"/>
  <c r="BP5" i="2"/>
  <c r="BR5" i="2"/>
  <c r="DH5" i="2"/>
  <c r="CD5" i="2"/>
  <c r="CV5" i="2"/>
  <c r="DF5" i="2"/>
  <c r="BX5" i="2"/>
  <c r="DJ5" i="2"/>
  <c r="T5" i="2"/>
  <c r="CF5" i="2"/>
  <c r="AT5" i="2"/>
  <c r="BZ5" i="2"/>
  <c r="X5" i="2"/>
  <c r="BD5" i="2"/>
  <c r="CJ5" i="2"/>
  <c r="AB5" i="2"/>
  <c r="CN5" i="2"/>
  <c r="Z5" i="2"/>
  <c r="BF5" i="2"/>
  <c r="CL5" i="2"/>
  <c r="CH5" i="2"/>
  <c r="AF5" i="2"/>
  <c r="BL5" i="2"/>
  <c r="CR5" i="2"/>
  <c r="AR5" i="2"/>
  <c r="DD5" i="2"/>
  <c r="AH5" i="2"/>
  <c r="BN5" i="2"/>
  <c r="CT5" i="2"/>
  <c r="AZ5" i="2"/>
  <c r="V5" i="2"/>
  <c r="BJ5" i="2"/>
  <c r="CP5" i="2"/>
  <c r="AN5" i="2"/>
  <c r="BT5" i="2"/>
  <c r="CZ5" i="2"/>
  <c r="BH5" i="2"/>
  <c r="AD5" i="2"/>
  <c r="AP5" i="2"/>
  <c r="BV5" i="2"/>
  <c r="AG5" i="2"/>
  <c r="BE5" i="2"/>
  <c r="CC5" i="2"/>
  <c r="DA5" i="2"/>
  <c r="AA5" i="2"/>
  <c r="AI5" i="2"/>
  <c r="AQ5" i="2"/>
  <c r="AY5" i="2"/>
  <c r="BG5" i="2"/>
  <c r="BO5" i="2"/>
  <c r="BW5" i="2"/>
  <c r="CE5" i="2"/>
  <c r="CM5" i="2"/>
  <c r="CU5" i="2"/>
  <c r="DC5" i="2"/>
  <c r="DK5" i="2"/>
  <c r="AO5" i="2"/>
  <c r="BM5" i="2"/>
  <c r="CK5" i="2"/>
  <c r="AC5" i="2"/>
  <c r="AK5" i="2"/>
  <c r="AS5" i="2"/>
  <c r="BA5" i="2"/>
  <c r="BI5" i="2"/>
  <c r="BQ5" i="2"/>
  <c r="BY5" i="2"/>
  <c r="CG5" i="2"/>
  <c r="CO5" i="2"/>
  <c r="CW5" i="2"/>
  <c r="DE5" i="2"/>
  <c r="Y5" i="2"/>
  <c r="AW5" i="2"/>
  <c r="BU5" i="2"/>
  <c r="CS5" i="2"/>
  <c r="DI5" i="2"/>
  <c r="W5" i="2"/>
  <c r="AE5" i="2"/>
  <c r="AM5" i="2"/>
  <c r="AU5" i="2"/>
  <c r="BC5" i="2"/>
  <c r="BK5" i="2"/>
  <c r="BS5" i="2"/>
  <c r="CA5" i="2"/>
  <c r="CI5" i="2"/>
  <c r="CQ5" i="2"/>
  <c r="CY5" i="2"/>
  <c r="DG5" i="2"/>
  <c r="F38" i="11" l="1"/>
  <c r="DU5" i="15"/>
  <c r="Q16" i="11"/>
  <c r="I17" i="11"/>
  <c r="Q17" i="11"/>
  <c r="I15" i="11"/>
  <c r="I12" i="11"/>
  <c r="I16" i="11"/>
  <c r="Q15" i="11"/>
  <c r="EB5" i="2"/>
  <c r="EA5" i="2"/>
  <c r="EC5" i="2"/>
  <c r="Q12" i="11"/>
  <c r="Q14" i="11"/>
  <c r="I14" i="11"/>
  <c r="Q13" i="11"/>
  <c r="I13" i="11"/>
  <c r="A15" i="5"/>
  <c r="ED5" i="2" l="1"/>
  <c r="DZ5" i="2" l="1"/>
  <c r="U5" i="2"/>
  <c r="J5" i="2" l="1"/>
  <c r="DV5" i="2" l="1"/>
  <c r="DX5" i="2" l="1"/>
  <c r="DY5" i="2"/>
</calcChain>
</file>

<file path=xl/sharedStrings.xml><?xml version="1.0" encoding="utf-8"?>
<sst xmlns="http://schemas.openxmlformats.org/spreadsheetml/2006/main" count="10129" uniqueCount="3440">
  <si>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</si>
  <si>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</si>
  <si>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</si>
  <si>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</si>
  <si>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</si>
  <si>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</si>
  <si>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</si>
  <si>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</si>
  <si>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</si>
  <si>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</si>
  <si>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</si>
  <si>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</si>
  <si>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</si>
  <si>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</si>
  <si>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</si>
  <si>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</si>
  <si>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</si>
  <si>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</si>
  <si>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</si>
  <si>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</si>
  <si>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</si>
  <si>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</si>
  <si>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</si>
  <si>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</si>
  <si>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</si>
  <si>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</si>
  <si>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</si>
  <si>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</si>
  <si>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</si>
  <si>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</si>
  <si>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</si>
  <si>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</si>
  <si>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</si>
  <si>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</si>
  <si>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</si>
  <si>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</si>
  <si>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</si>
  <si>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</si>
  <si>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</si>
  <si>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</si>
  <si>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</si>
  <si>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إعادة الإرتباط</t>
  </si>
  <si>
    <t>أنواع الحسم</t>
  </si>
  <si>
    <t>الأموال المستحقة</t>
  </si>
  <si>
    <t>المنظم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</si>
  <si>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</si>
  <si>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</si>
  <si>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</si>
  <si>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</si>
  <si>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</si>
  <si>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</si>
  <si>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</si>
  <si>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</si>
  <si>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</si>
  <si>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</si>
  <si>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</si>
  <si>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</si>
  <si>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</si>
  <si>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</si>
  <si>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</si>
  <si>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</si>
  <si>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</si>
  <si>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</si>
  <si>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</si>
  <si>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</si>
  <si>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</si>
  <si>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</si>
  <si>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</si>
  <si>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</si>
  <si>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</si>
  <si>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</si>
  <si>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محمد</t>
  </si>
  <si>
    <t>سالم</t>
  </si>
  <si>
    <t>عدنان</t>
  </si>
  <si>
    <t>علي</t>
  </si>
  <si>
    <t>محمد جمال</t>
  </si>
  <si>
    <t>يوسف</t>
  </si>
  <si>
    <t>سليمان</t>
  </si>
  <si>
    <t>فواز</t>
  </si>
  <si>
    <t>ماهر</t>
  </si>
  <si>
    <t>بسام</t>
  </si>
  <si>
    <t>رفيق</t>
  </si>
  <si>
    <t>غسان</t>
  </si>
  <si>
    <t>حسن</t>
  </si>
  <si>
    <t>كامل</t>
  </si>
  <si>
    <t>عبد الرزاق</t>
  </si>
  <si>
    <t>ابراهيم</t>
  </si>
  <si>
    <t>محمد خير</t>
  </si>
  <si>
    <t>ناصر</t>
  </si>
  <si>
    <t>عصام</t>
  </si>
  <si>
    <t>احمد</t>
  </si>
  <si>
    <t>نذير</t>
  </si>
  <si>
    <t>بشار</t>
  </si>
  <si>
    <t>سعيد</t>
  </si>
  <si>
    <t>خالد</t>
  </si>
  <si>
    <t>أيمن</t>
  </si>
  <si>
    <t>عبد الله</t>
  </si>
  <si>
    <t>حسام</t>
  </si>
  <si>
    <t>مازن</t>
  </si>
  <si>
    <t>بدر الدين</t>
  </si>
  <si>
    <t>مصطفى</t>
  </si>
  <si>
    <t>نبيل</t>
  </si>
  <si>
    <t>عماد</t>
  </si>
  <si>
    <t>رضوان</t>
  </si>
  <si>
    <t>وليد</t>
  </si>
  <si>
    <t>سمير</t>
  </si>
  <si>
    <t>كمال</t>
  </si>
  <si>
    <t>قاسم</t>
  </si>
  <si>
    <t>ممدوح</t>
  </si>
  <si>
    <t>فايز</t>
  </si>
  <si>
    <t>هيثم</t>
  </si>
  <si>
    <t>نعيم</t>
  </si>
  <si>
    <t>فهد</t>
  </si>
  <si>
    <t>عبدالله</t>
  </si>
  <si>
    <t>معتز</t>
  </si>
  <si>
    <t>فارس</t>
  </si>
  <si>
    <t>حسن حسن</t>
  </si>
  <si>
    <t>عامر</t>
  </si>
  <si>
    <t>بيان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</si>
  <si>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</si>
  <si>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</si>
  <si>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</si>
  <si>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</si>
  <si>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</si>
  <si>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</si>
  <si>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</si>
  <si>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</si>
  <si>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</si>
  <si>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</si>
  <si>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</si>
  <si>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</si>
  <si>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</si>
  <si>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</si>
  <si>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</si>
  <si>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</si>
  <si>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</si>
  <si>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</si>
  <si>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</si>
  <si>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</si>
  <si>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</si>
  <si>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</si>
  <si>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نقابة المعلمين</t>
  </si>
  <si>
    <t>رسم إعادة ارتباط</t>
  </si>
  <si>
    <t>رسم تسجيل سنوي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</si>
  <si>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</si>
  <si>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</si>
  <si>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</si>
  <si>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</si>
  <si>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</si>
  <si>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</si>
  <si>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</si>
  <si>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</si>
  <si>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</si>
  <si>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</si>
  <si>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</si>
  <si>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</si>
  <si>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</si>
  <si>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</si>
  <si>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</si>
  <si>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</si>
  <si>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</si>
  <si>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</si>
  <si>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</si>
  <si>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</si>
  <si>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</si>
  <si>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</si>
  <si>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</si>
  <si>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</si>
  <si>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</si>
  <si>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</si>
  <si>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</si>
  <si>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</si>
  <si>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</si>
  <si>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</si>
  <si>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</si>
  <si>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</si>
  <si>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</si>
  <si>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</si>
  <si>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</si>
  <si>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</si>
  <si>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>يستفيد من الحسم</t>
  </si>
  <si>
    <t>الحاصيلن عل وسام بطل الجمهورية العربية السورية أو أحد أبنائهم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</si>
  <si>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</si>
  <si>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</si>
  <si>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</si>
  <si>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</si>
  <si>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</si>
  <si>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1000 من رسم كل مقرر</t>
  </si>
  <si>
    <t>تملئ صفحة إدخال البيانات بالمعلومات المطلوبة وبشكل دقيق وصحيح</t>
  </si>
  <si>
    <t>يكون اختيار المقررات المراد التسجيل عليها على الشكل التالي:</t>
  </si>
  <si>
    <t>أ</t>
  </si>
  <si>
    <t>عند اختيار المقرر للمرة الأول فتضع بجانب اسم المقرر بالعمود الأزرق رقم /1/</t>
  </si>
  <si>
    <t>عند اختيار المقرر للمرة الثانية فتضع بجانب اسم المقرر بالعمود الأزرق رقم /2/</t>
  </si>
  <si>
    <t>عند اخيار المقرر للمرة الثالثة فتضع بجانب اسم المقرر بالعمود الأزرق رقم /3/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</si>
  <si>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</si>
  <si>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</si>
  <si>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</si>
  <si>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</si>
  <si>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</si>
  <si>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</si>
  <si>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اللغة الاجنبية (E+F )</t>
  </si>
  <si>
    <t>مدخل الى رياض الاطفال  (1)</t>
  </si>
  <si>
    <t xml:space="preserve">تشريعات الطفولة ومنظماتها </t>
  </si>
  <si>
    <t xml:space="preserve">تطور الفكر التربوي في رياض الاطفال </t>
  </si>
  <si>
    <t xml:space="preserve">التربية الصحية وصحة الطفل في الروضة </t>
  </si>
  <si>
    <t xml:space="preserve">علم نفس النمو </t>
  </si>
  <si>
    <t>مدخل الى رياض الاطفا ل(2)</t>
  </si>
  <si>
    <t xml:space="preserve">الروضة والمجتمع </t>
  </si>
  <si>
    <t>سيكلوجيا اللعب</t>
  </si>
  <si>
    <t>قراءات باللغة الاجنبية (E+F )</t>
  </si>
  <si>
    <t xml:space="preserve">القياس والتقويم لانشطة الاطفال </t>
  </si>
  <si>
    <t xml:space="preserve">الانشطة الفنية +عملي </t>
  </si>
  <si>
    <t xml:space="preserve">الانشطة الموسيقية +عملي </t>
  </si>
  <si>
    <t xml:space="preserve">تقنيات التعلم في رياض الاطفال +عملي </t>
  </si>
  <si>
    <t xml:space="preserve">المناهج في رياض الاطفال </t>
  </si>
  <si>
    <t>اللغة العربية (1) أداب الاطفال وثقافة الطفل</t>
  </si>
  <si>
    <t>تدريب ميداني (3)</t>
  </si>
  <si>
    <t xml:space="preserve">علم نفس التعلم </t>
  </si>
  <si>
    <t xml:space="preserve">الحاسوب التربوي </t>
  </si>
  <si>
    <t xml:space="preserve">مسرح الطفل ومسرح العرائس  +عملي </t>
  </si>
  <si>
    <t xml:space="preserve">ادارة ومؤسسات ماقبل المدرسة </t>
  </si>
  <si>
    <t xml:space="preserve">علم نفس الفئات الخاصة </t>
  </si>
  <si>
    <t>تدريب ميداني (4)</t>
  </si>
  <si>
    <t>اللغة الاجنبية (F+E)  (3)</t>
  </si>
  <si>
    <t xml:space="preserve">صعوبات التعلم </t>
  </si>
  <si>
    <t>الخبرات الاجتماعية والوجدانية في رياض الاطفال (2)</t>
  </si>
  <si>
    <t xml:space="preserve">الخبرات اللغوية في رياض الاطفال </t>
  </si>
  <si>
    <t xml:space="preserve">الانشطة الحركية في رياض الاطفال </t>
  </si>
  <si>
    <t xml:space="preserve">الارشاد النفسي والتربوي في رياض الاطفال </t>
  </si>
  <si>
    <t>تدريب ميداني  (2)</t>
  </si>
  <si>
    <t xml:space="preserve">التربية الخاصة للطفل </t>
  </si>
  <si>
    <t xml:space="preserve">مناهج البحث في التربية وعلم النفس </t>
  </si>
  <si>
    <t xml:space="preserve">متحف الطفل ومكتبته </t>
  </si>
  <si>
    <t>اللغة العربية وادابها (2) (النحو-الإملاء-الخط)</t>
  </si>
  <si>
    <t>التربية العملية (1)</t>
  </si>
  <si>
    <t xml:space="preserve">التوجيه التربوي في رياض الاطفال </t>
  </si>
  <si>
    <t xml:space="preserve">علم النفس اللغوي </t>
  </si>
  <si>
    <t xml:space="preserve">علم نفس الفروق الفردية </t>
  </si>
  <si>
    <t xml:space="preserve">الابتكار وتنمية القدرات الابتكارية </t>
  </si>
  <si>
    <t>التربية العملية (2)</t>
  </si>
  <si>
    <t>عبدالحميد</t>
  </si>
  <si>
    <t>غالب</t>
  </si>
  <si>
    <t>محمد عدنان</t>
  </si>
  <si>
    <t>الحاصلين على وثيقة وفاة من مكتب شؤون الشهداء والجرحى والمفقودين من أبناءوأزواج المتوفيين بعمليات مشابهة للعمليت الحربية</t>
  </si>
  <si>
    <t>ذوي شهداء الجيش وقوى الأمن الداخلي والجرحى وابنائهم الجرحى الذين بلغت لديهم نسبة العجز 70% وأبناء المفقودين وازواجهم</t>
  </si>
  <si>
    <t>فتحي</t>
  </si>
  <si>
    <t>علاء الدين</t>
  </si>
  <si>
    <t>مها غانم</t>
  </si>
  <si>
    <t>محمد رمضان</t>
  </si>
  <si>
    <t>محمد نذير</t>
  </si>
  <si>
    <r>
      <t xml:space="preserve">ثم تسليم استمارة التسجيل مع إيصال المصرف إلى شؤون طلاب رياض الأطفال - كلية التربية-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</si>
  <si>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مروان</t>
  </si>
  <si>
    <t>يحيى</t>
  </si>
  <si>
    <t>فؤاد</t>
  </si>
  <si>
    <t>عبد الرحمن</t>
  </si>
  <si>
    <t>خضر</t>
  </si>
  <si>
    <t>ماجد</t>
  </si>
  <si>
    <t>محي الدين</t>
  </si>
  <si>
    <t>موسى</t>
  </si>
  <si>
    <t>صبحي</t>
  </si>
  <si>
    <t>محمد حسن</t>
  </si>
  <si>
    <t>محمد زياد</t>
  </si>
  <si>
    <t>باسم</t>
  </si>
  <si>
    <t>فائز</t>
  </si>
  <si>
    <t>عبدالسلام</t>
  </si>
  <si>
    <t>احمد راتب</t>
  </si>
  <si>
    <t>عبد الحليم</t>
  </si>
  <si>
    <t>عبد الهادي</t>
  </si>
  <si>
    <t>محمد فايز</t>
  </si>
  <si>
    <t>فاضل</t>
  </si>
  <si>
    <t>ديب</t>
  </si>
  <si>
    <t>الياس</t>
  </si>
  <si>
    <t>شاهر</t>
  </si>
  <si>
    <t>عماد الدين</t>
  </si>
  <si>
    <t>جمال الدين</t>
  </si>
  <si>
    <t>رضا</t>
  </si>
  <si>
    <t>عبدو</t>
  </si>
  <si>
    <t>مرح يوسف</t>
  </si>
  <si>
    <t>انور</t>
  </si>
  <si>
    <t>موفق</t>
  </si>
  <si>
    <t>حسام الدين</t>
  </si>
  <si>
    <t>نور الدين</t>
  </si>
  <si>
    <t>حمد</t>
  </si>
  <si>
    <t>محمد ماجد</t>
  </si>
  <si>
    <t>محمد اديب</t>
  </si>
  <si>
    <t>عبده</t>
  </si>
  <si>
    <t>مظهر</t>
  </si>
  <si>
    <t>فاروق</t>
  </si>
  <si>
    <t>اسعد</t>
  </si>
  <si>
    <t>هشام</t>
  </si>
  <si>
    <t>عبد الحميد</t>
  </si>
  <si>
    <t>محمد رياض</t>
  </si>
  <si>
    <t>نجدت</t>
  </si>
  <si>
    <t>محمد معتز</t>
  </si>
  <si>
    <t>صفاء القويدر</t>
  </si>
  <si>
    <t>واصف</t>
  </si>
  <si>
    <t>خميس</t>
  </si>
  <si>
    <t>بركات</t>
  </si>
  <si>
    <t>حمزة</t>
  </si>
  <si>
    <t>نجيب</t>
  </si>
  <si>
    <t>محمد يوسف</t>
  </si>
  <si>
    <t>شعبان</t>
  </si>
  <si>
    <t>مدحت</t>
  </si>
  <si>
    <t xml:space="preserve">الصحة النفسية لطفل الروضة </t>
  </si>
  <si>
    <t>الخبرات الاجتماعية والوجدانية في رياض الاطفال (1)</t>
  </si>
  <si>
    <t xml:space="preserve">تنمية المفاهيم العلمية والرياضية في رياض الاطفال </t>
  </si>
  <si>
    <t xml:space="preserve">علم النفس التربوي </t>
  </si>
  <si>
    <t xml:space="preserve">التربية المقارنة </t>
  </si>
  <si>
    <t>تدريب ميداني (1)</t>
  </si>
  <si>
    <t>كريم</t>
  </si>
  <si>
    <t>عيسى</t>
  </si>
  <si>
    <t>محمد مازن</t>
  </si>
  <si>
    <t>حكمت</t>
  </si>
  <si>
    <t>محمد صلاح</t>
  </si>
  <si>
    <t>احسان</t>
  </si>
  <si>
    <t>اسماعيل</t>
  </si>
  <si>
    <t>محمد سمير</t>
  </si>
  <si>
    <t>كاظم</t>
  </si>
  <si>
    <t>أكرم</t>
  </si>
  <si>
    <t>محمد بسام</t>
  </si>
  <si>
    <t>طه</t>
  </si>
  <si>
    <t>اياد</t>
  </si>
  <si>
    <t>عبد الرؤوف</t>
  </si>
  <si>
    <t>رياض</t>
  </si>
  <si>
    <t>مؤمنة دادو</t>
  </si>
  <si>
    <t>اسامه</t>
  </si>
  <si>
    <t>سلمان</t>
  </si>
  <si>
    <t>نصار</t>
  </si>
  <si>
    <t>فاطمه حلو</t>
  </si>
  <si>
    <t>محمد ياسين</t>
  </si>
  <si>
    <t>بشير</t>
  </si>
  <si>
    <t>عزيز</t>
  </si>
  <si>
    <t>جابر</t>
  </si>
  <si>
    <t>عبد</t>
  </si>
  <si>
    <t>خليل</t>
  </si>
  <si>
    <t>هاشم</t>
  </si>
  <si>
    <t>عبد الكريم</t>
  </si>
  <si>
    <t>سندس شنوان</t>
  </si>
  <si>
    <t>ياسين</t>
  </si>
  <si>
    <t>عبد الغني</t>
  </si>
  <si>
    <t>معروف</t>
  </si>
  <si>
    <t>نضال</t>
  </si>
  <si>
    <t>طلال</t>
  </si>
  <si>
    <t>رنا صافي</t>
  </si>
  <si>
    <t>جهاد</t>
  </si>
  <si>
    <t>صلاح</t>
  </si>
  <si>
    <t>ايوب</t>
  </si>
  <si>
    <t>زهير</t>
  </si>
  <si>
    <t>نادر</t>
  </si>
  <si>
    <t>حسان</t>
  </si>
  <si>
    <t>ايمان الصالح</t>
  </si>
  <si>
    <t>فضل الله</t>
  </si>
  <si>
    <t>عادل</t>
  </si>
  <si>
    <t>زياد</t>
  </si>
  <si>
    <t>الاء الجوجو</t>
  </si>
  <si>
    <t>ميس منصور</t>
  </si>
  <si>
    <t>نديم</t>
  </si>
  <si>
    <t>ياسر</t>
  </si>
  <si>
    <t>عبد الوهاب</t>
  </si>
  <si>
    <t>هاني</t>
  </si>
  <si>
    <t>نسرين النابلسي</t>
  </si>
  <si>
    <t>محمد نور</t>
  </si>
  <si>
    <t>نجوى سيف</t>
  </si>
  <si>
    <t>نادين ملحم</t>
  </si>
  <si>
    <t>عبد القادر</t>
  </si>
  <si>
    <t>محمد علي</t>
  </si>
  <si>
    <t>لبنى الجليلاتي</t>
  </si>
  <si>
    <t>محسن</t>
  </si>
  <si>
    <t>محمد هشام</t>
  </si>
  <si>
    <t>عاصم</t>
  </si>
  <si>
    <t>محمد رضوان</t>
  </si>
  <si>
    <t>سوسن شللو</t>
  </si>
  <si>
    <t>سنى عياد</t>
  </si>
  <si>
    <t>غازي</t>
  </si>
  <si>
    <t>محمد كمال</t>
  </si>
  <si>
    <t>سدره صبان</t>
  </si>
  <si>
    <t>محمد عامر</t>
  </si>
  <si>
    <t>سليم</t>
  </si>
  <si>
    <t>نصوح</t>
  </si>
  <si>
    <t>ريم محمود</t>
  </si>
  <si>
    <t>عزام</t>
  </si>
  <si>
    <t>رهف مخلوف</t>
  </si>
  <si>
    <t>اكرم</t>
  </si>
  <si>
    <t>ديمه الندوان</t>
  </si>
  <si>
    <t>عبود</t>
  </si>
  <si>
    <t>دعاء الباش</t>
  </si>
  <si>
    <t>سامي</t>
  </si>
  <si>
    <t>دانيا شعبان</t>
  </si>
  <si>
    <t>سامر</t>
  </si>
  <si>
    <t>دانه السمان</t>
  </si>
  <si>
    <t>محمد سامر</t>
  </si>
  <si>
    <t>جمال</t>
  </si>
  <si>
    <t>عبد الفتاح</t>
  </si>
  <si>
    <t>فيصل</t>
  </si>
  <si>
    <t>احمد عيد</t>
  </si>
  <si>
    <t>هناء السالم</t>
  </si>
  <si>
    <t>منصور</t>
  </si>
  <si>
    <t>حبيب</t>
  </si>
  <si>
    <t>محمدخير</t>
  </si>
  <si>
    <t>منال ديوب</t>
  </si>
  <si>
    <t>يونس</t>
  </si>
  <si>
    <t>مريم الساعور</t>
  </si>
  <si>
    <t>ايمن</t>
  </si>
  <si>
    <t>شذى بهلول</t>
  </si>
  <si>
    <t>سلوى الايون الدباغ</t>
  </si>
  <si>
    <t>عبد المجيد</t>
  </si>
  <si>
    <t>جمعه</t>
  </si>
  <si>
    <t>محمد هيثم</t>
  </si>
  <si>
    <t>بديع</t>
  </si>
  <si>
    <t>محمدنبيل</t>
  </si>
  <si>
    <t>محمد جهاد</t>
  </si>
  <si>
    <t>هبة غاوجي</t>
  </si>
  <si>
    <t>منذر</t>
  </si>
  <si>
    <t>كاترين القائد</t>
  </si>
  <si>
    <t>فاطمة الابراهيم</t>
  </si>
  <si>
    <t>سهى محفوظ</t>
  </si>
  <si>
    <t>سها تقلا</t>
  </si>
  <si>
    <t>شحيده</t>
  </si>
  <si>
    <t>روضةالهندي</t>
  </si>
  <si>
    <t>اديب</t>
  </si>
  <si>
    <t>فوزي</t>
  </si>
  <si>
    <t>ممتاز</t>
  </si>
  <si>
    <t>براءةالصفدي</t>
  </si>
  <si>
    <t>فهمي</t>
  </si>
  <si>
    <t>مطر</t>
  </si>
  <si>
    <t>غاده الاحمد</t>
  </si>
  <si>
    <t>ميسر</t>
  </si>
  <si>
    <t>عمار</t>
  </si>
  <si>
    <t>فاديه صندوق</t>
  </si>
  <si>
    <t>محمد بيان</t>
  </si>
  <si>
    <t>عبير ابو عساف</t>
  </si>
  <si>
    <t>صفاء المسلماني</t>
  </si>
  <si>
    <t>سميح</t>
  </si>
  <si>
    <t>منير</t>
  </si>
  <si>
    <t>أحمد</t>
  </si>
  <si>
    <t>نور الحمصي</t>
  </si>
  <si>
    <t>طالب</t>
  </si>
  <si>
    <t>لورين غندور</t>
  </si>
  <si>
    <t>فرح المنجد</t>
  </si>
  <si>
    <t>محمد خليل</t>
  </si>
  <si>
    <t>بسمه رحيمه</t>
  </si>
  <si>
    <t>محمد ماهر</t>
  </si>
  <si>
    <t>يسرى رجب تباب</t>
  </si>
  <si>
    <t>هلا النجار</t>
  </si>
  <si>
    <t>ميرنا جري</t>
  </si>
  <si>
    <t>طلعت</t>
  </si>
  <si>
    <t>فاطمه نتوف</t>
  </si>
  <si>
    <t>غالي ابو عساف</t>
  </si>
  <si>
    <t>منيف</t>
  </si>
  <si>
    <t>ريم ادريس</t>
  </si>
  <si>
    <t>رهف ابو رسلان</t>
  </si>
  <si>
    <t>لؤي</t>
  </si>
  <si>
    <t>ديما احمد</t>
  </si>
  <si>
    <t>جودت</t>
  </si>
  <si>
    <t>محمد ديب</t>
  </si>
  <si>
    <t>خلدون</t>
  </si>
  <si>
    <t>نعمان</t>
  </si>
  <si>
    <t>شغف الخضر</t>
  </si>
  <si>
    <t>ريم احمد</t>
  </si>
  <si>
    <t>فريد</t>
  </si>
  <si>
    <t>رانيه كماشه</t>
  </si>
  <si>
    <t>عبد الستار</t>
  </si>
  <si>
    <t>ديانا شاهين</t>
  </si>
  <si>
    <t>دعاء كليه</t>
  </si>
  <si>
    <t>محمد ايمن</t>
  </si>
  <si>
    <t>الاء طرابلسي</t>
  </si>
  <si>
    <t>محمد رافت</t>
  </si>
  <si>
    <t>عارف</t>
  </si>
  <si>
    <t>خديجه نمر</t>
  </si>
  <si>
    <t>شريف</t>
  </si>
  <si>
    <t>يارا محمد</t>
  </si>
  <si>
    <t>مفيد</t>
  </si>
  <si>
    <t>بهجت</t>
  </si>
  <si>
    <t>هيا شقير</t>
  </si>
  <si>
    <t>هنيدة</t>
  </si>
  <si>
    <t>هديل الملحم</t>
  </si>
  <si>
    <t>بهجات</t>
  </si>
  <si>
    <t>هدى دباس</t>
  </si>
  <si>
    <t>هدى الشربجي المزيك</t>
  </si>
  <si>
    <t>هبا جعباص</t>
  </si>
  <si>
    <t>هادية زرزر</t>
  </si>
  <si>
    <t>نعيمة التوتة</t>
  </si>
  <si>
    <t>نسيبة شلغين</t>
  </si>
  <si>
    <t>نسرين ميهوب</t>
  </si>
  <si>
    <t>نسرين زيتون</t>
  </si>
  <si>
    <t>عمر الفاروق</t>
  </si>
  <si>
    <t>محمد فهد</t>
  </si>
  <si>
    <t>ميس الداودي</t>
  </si>
  <si>
    <t>المعتز بالله</t>
  </si>
  <si>
    <t>ناجي</t>
  </si>
  <si>
    <t>لمى ادريس</t>
  </si>
  <si>
    <t>وحيد</t>
  </si>
  <si>
    <t>فادية العلي</t>
  </si>
  <si>
    <t>غيداء الوزان</t>
  </si>
  <si>
    <t>محمد سعيد</t>
  </si>
  <si>
    <t>غالية اسعيد</t>
  </si>
  <si>
    <t>عناية غانم</t>
  </si>
  <si>
    <t>عبد السلام ابو حصيني</t>
  </si>
  <si>
    <t>صفاء امين</t>
  </si>
  <si>
    <t>كمال الدين</t>
  </si>
  <si>
    <t>تيسير</t>
  </si>
  <si>
    <t>جميل</t>
  </si>
  <si>
    <t>سونيا عيسى</t>
  </si>
  <si>
    <t>منيب</t>
  </si>
  <si>
    <t>سوزان الشامي</t>
  </si>
  <si>
    <t>سهى كاتبة</t>
  </si>
  <si>
    <t>سمر الحشيش</t>
  </si>
  <si>
    <t>عبد المهدي</t>
  </si>
  <si>
    <t>يعقوب</t>
  </si>
  <si>
    <t>سجا الشريف</t>
  </si>
  <si>
    <t>طارق</t>
  </si>
  <si>
    <t>ساره بوز الدين</t>
  </si>
  <si>
    <t>عقاب</t>
  </si>
  <si>
    <t>ريما موسى</t>
  </si>
  <si>
    <t>امين</t>
  </si>
  <si>
    <t>نواف</t>
  </si>
  <si>
    <t>رهف الدنكي</t>
  </si>
  <si>
    <t>رفيف شما</t>
  </si>
  <si>
    <t>رانيا الخضري</t>
  </si>
  <si>
    <t>حامد</t>
  </si>
  <si>
    <t>جميلة محسن</t>
  </si>
  <si>
    <t>تيماء ديوب</t>
  </si>
  <si>
    <t>بشرى الابراهيم</t>
  </si>
  <si>
    <t>انور العكاشة</t>
  </si>
  <si>
    <t>اماني الشلي</t>
  </si>
  <si>
    <t>الاء محيش</t>
  </si>
  <si>
    <t>احمد يحيى</t>
  </si>
  <si>
    <t>الاء الوتار</t>
  </si>
  <si>
    <t>اسماء بله</t>
  </si>
  <si>
    <t>شفيق</t>
  </si>
  <si>
    <t>عالية الديك</t>
  </si>
  <si>
    <t>شذا الحاج علي</t>
  </si>
  <si>
    <t>رشا غانم</t>
  </si>
  <si>
    <t>رزان النصيرات</t>
  </si>
  <si>
    <t>جانيت كاسوحة</t>
  </si>
  <si>
    <t>بثينه بوز</t>
  </si>
  <si>
    <t>محمد صفوح</t>
  </si>
  <si>
    <t>فاطمه الحلقي</t>
  </si>
  <si>
    <t>عائشه</t>
  </si>
  <si>
    <t>نورس</t>
  </si>
  <si>
    <t>ملوك</t>
  </si>
  <si>
    <t>مها</t>
  </si>
  <si>
    <t>مهند</t>
  </si>
  <si>
    <t>امينه</t>
  </si>
  <si>
    <t>زينب</t>
  </si>
  <si>
    <t>فاديه</t>
  </si>
  <si>
    <t>اديبه</t>
  </si>
  <si>
    <t>غاده</t>
  </si>
  <si>
    <t>شمسه</t>
  </si>
  <si>
    <t>سوسن</t>
  </si>
  <si>
    <t>فؤاد كنفاني</t>
  </si>
  <si>
    <t>ندى</t>
  </si>
  <si>
    <t>فراس سلوم</t>
  </si>
  <si>
    <t>فطومه</t>
  </si>
  <si>
    <t>سفيره</t>
  </si>
  <si>
    <t>فاطمه</t>
  </si>
  <si>
    <t>مريم</t>
  </si>
  <si>
    <t>نازك</t>
  </si>
  <si>
    <t>رويده</t>
  </si>
  <si>
    <t>رباب</t>
  </si>
  <si>
    <t>صباح</t>
  </si>
  <si>
    <t>شفيقة</t>
  </si>
  <si>
    <t>هديل حسن</t>
  </si>
  <si>
    <t>بشرى الريس</t>
  </si>
  <si>
    <t>بشرى عباس</t>
  </si>
  <si>
    <t>دعاء سمير</t>
  </si>
  <si>
    <t>نزار</t>
  </si>
  <si>
    <t>صلاح الدين</t>
  </si>
  <si>
    <t>لميس الاشرم</t>
  </si>
  <si>
    <t>عثمان</t>
  </si>
  <si>
    <t>ايه عربي كاتبي</t>
  </si>
  <si>
    <t>سميره جريره</t>
  </si>
  <si>
    <t>مريانا حنا</t>
  </si>
  <si>
    <t>جبرائيل</t>
  </si>
  <si>
    <t>منى حجازي</t>
  </si>
  <si>
    <t>هبا الزعبي</t>
  </si>
  <si>
    <t>حنين سحيم</t>
  </si>
  <si>
    <t>فرح قلعه جي</t>
  </si>
  <si>
    <t>مأمون</t>
  </si>
  <si>
    <t>نهاد</t>
  </si>
  <si>
    <t>زعل</t>
  </si>
  <si>
    <t>ديانا كريدي</t>
  </si>
  <si>
    <t>رهام القصار</t>
  </si>
  <si>
    <t>جورج</t>
  </si>
  <si>
    <t>نايف</t>
  </si>
  <si>
    <t>عفاف نور الدين</t>
  </si>
  <si>
    <t>غنوة جمول</t>
  </si>
  <si>
    <t>رفعت</t>
  </si>
  <si>
    <t>حيدر</t>
  </si>
  <si>
    <t>ايمان القلاع</t>
  </si>
  <si>
    <t>دعاء اسماعيل</t>
  </si>
  <si>
    <t>وائل</t>
  </si>
  <si>
    <t>شبلي</t>
  </si>
  <si>
    <t>بوران آبي</t>
  </si>
  <si>
    <t>عبدالرحيم</t>
  </si>
  <si>
    <t>صقر</t>
  </si>
  <si>
    <t>حسناء عيسى</t>
  </si>
  <si>
    <t>دعاء جوبان</t>
  </si>
  <si>
    <t>راما السوسي</t>
  </si>
  <si>
    <t>محمد وليد</t>
  </si>
  <si>
    <t>عبدالكريم</t>
  </si>
  <si>
    <t>رفاه الططري</t>
  </si>
  <si>
    <t>محمد زهير</t>
  </si>
  <si>
    <t>هايل</t>
  </si>
  <si>
    <t>ريتا طعمه</t>
  </si>
  <si>
    <t>ريم سلامه</t>
  </si>
  <si>
    <t>سحر الحقه</t>
  </si>
  <si>
    <t>سمر حمصي</t>
  </si>
  <si>
    <t>صبا زيدان</t>
  </si>
  <si>
    <t>غالية فاكهاني</t>
  </si>
  <si>
    <t>محمداكرم</t>
  </si>
  <si>
    <t>قمر عاشور</t>
  </si>
  <si>
    <t>محمدعدنان</t>
  </si>
  <si>
    <t>عبدالعزيز</t>
  </si>
  <si>
    <t>محمدزياد</t>
  </si>
  <si>
    <t>مروه نقوس</t>
  </si>
  <si>
    <t>مريم قاق</t>
  </si>
  <si>
    <t>محمدخالد</t>
  </si>
  <si>
    <t>مكيه الرفاعي</t>
  </si>
  <si>
    <t>مياس ساعاتي</t>
  </si>
  <si>
    <t>نايفة العبدالله</t>
  </si>
  <si>
    <t>جميله</t>
  </si>
  <si>
    <t>اماني الكريدي</t>
  </si>
  <si>
    <t>ايات العقيلي</t>
  </si>
  <si>
    <t>عبدالمعين</t>
  </si>
  <si>
    <t>حافظ</t>
  </si>
  <si>
    <t>بتول حاتم</t>
  </si>
  <si>
    <t>بثينة الحمود</t>
  </si>
  <si>
    <t>بيان سليمان</t>
  </si>
  <si>
    <t>عطيه</t>
  </si>
  <si>
    <t>وفيق</t>
  </si>
  <si>
    <t>رؤى امرير</t>
  </si>
  <si>
    <t>رهام عبود</t>
  </si>
  <si>
    <t>عطا الله</t>
  </si>
  <si>
    <t>شيرين العبيد</t>
  </si>
  <si>
    <t>زكريا</t>
  </si>
  <si>
    <t>عليا شكوحي</t>
  </si>
  <si>
    <t>فضل</t>
  </si>
  <si>
    <t>عمار بركة</t>
  </si>
  <si>
    <t>فاتن الدخيل</t>
  </si>
  <si>
    <t>دياب</t>
  </si>
  <si>
    <t>فاطمة الزهراء جمعة</t>
  </si>
  <si>
    <t>فرحان فياض</t>
  </si>
  <si>
    <t>كينده حريز</t>
  </si>
  <si>
    <t>لارا محمد</t>
  </si>
  <si>
    <t>محمدرضوان</t>
  </si>
  <si>
    <t>لونيت ناصر</t>
  </si>
  <si>
    <t>محمد الغزالي</t>
  </si>
  <si>
    <t>مروه الزويد</t>
  </si>
  <si>
    <t>مريم الجريدة</t>
  </si>
  <si>
    <t>ملاك الشيخ</t>
  </si>
  <si>
    <t>نادين شريبا</t>
  </si>
  <si>
    <t>هناء غميض</t>
  </si>
  <si>
    <t>ولاء حلاق</t>
  </si>
  <si>
    <t>أنور</t>
  </si>
  <si>
    <t>ولاء منصور</t>
  </si>
  <si>
    <t>يارا الحريس</t>
  </si>
  <si>
    <t>مروة الرفاعي</t>
  </si>
  <si>
    <t>نجود معن</t>
  </si>
  <si>
    <t>البتول رمضان</t>
  </si>
  <si>
    <t>وعد الشوفي</t>
  </si>
  <si>
    <t>فاطمة حقوق</t>
  </si>
  <si>
    <t>هبا اسعد</t>
  </si>
  <si>
    <t>داليا عوض</t>
  </si>
  <si>
    <t>رانيا البرقاوي</t>
  </si>
  <si>
    <t>محمد خالد</t>
  </si>
  <si>
    <t>رشا ابو حمدان</t>
  </si>
  <si>
    <t>هبه الحلبي</t>
  </si>
  <si>
    <t>محمدديب</t>
  </si>
  <si>
    <t>ابتسام الريابي</t>
  </si>
  <si>
    <t>ابتهال المصري</t>
  </si>
  <si>
    <t>احلام المطاوع</t>
  </si>
  <si>
    <t>احمد الاحمد</t>
  </si>
  <si>
    <t>احمد البغدادي</t>
  </si>
  <si>
    <t>حمزه</t>
  </si>
  <si>
    <t>اديبه الخضراوي</t>
  </si>
  <si>
    <t>عبداللطيف</t>
  </si>
  <si>
    <t>اريج خلوف</t>
  </si>
  <si>
    <t>اسراء السبسبي</t>
  </si>
  <si>
    <t>اسراء العلبي</t>
  </si>
  <si>
    <t>اسراء بشر</t>
  </si>
  <si>
    <t>اسماء الاحمد</t>
  </si>
  <si>
    <t>اسماء الريحاني</t>
  </si>
  <si>
    <t>اسماء العلي</t>
  </si>
  <si>
    <t>اسماء عسكر</t>
  </si>
  <si>
    <t>اسمهان عمران</t>
  </si>
  <si>
    <t>عوض</t>
  </si>
  <si>
    <t>الاء أبوبكر</t>
  </si>
  <si>
    <t>فرج</t>
  </si>
  <si>
    <t>الاء جبوليه</t>
  </si>
  <si>
    <t>الاء خيربك</t>
  </si>
  <si>
    <t>عياض</t>
  </si>
  <si>
    <t>الاء دعبل</t>
  </si>
  <si>
    <t>محمدعزالدين</t>
  </si>
  <si>
    <t>الاء سرور</t>
  </si>
  <si>
    <t>عبدالرزاق</t>
  </si>
  <si>
    <t>الاء قدور</t>
  </si>
  <si>
    <t>خيرالله</t>
  </si>
  <si>
    <t>الاء قطف</t>
  </si>
  <si>
    <t>العنود العويتي</t>
  </si>
  <si>
    <t>الفت القادري</t>
  </si>
  <si>
    <t>الهام سويدان</t>
  </si>
  <si>
    <t>اماني القنطار</t>
  </si>
  <si>
    <t>امل الجلده</t>
  </si>
  <si>
    <t>جدعان</t>
  </si>
  <si>
    <t>امل الكاتب</t>
  </si>
  <si>
    <t>محمدبسام</t>
  </si>
  <si>
    <t>وجيه</t>
  </si>
  <si>
    <t>امل قدور</t>
  </si>
  <si>
    <t>امنه الحسين</t>
  </si>
  <si>
    <t>امنه العثمان</t>
  </si>
  <si>
    <t>امنه الغثيث</t>
  </si>
  <si>
    <t>خليف</t>
  </si>
  <si>
    <t>امنه القدور</t>
  </si>
  <si>
    <t>امنه قشقوش</t>
  </si>
  <si>
    <t>امنه ياسمينه</t>
  </si>
  <si>
    <t>محمدعلي</t>
  </si>
  <si>
    <t>اميمه ابراهيم</t>
  </si>
  <si>
    <t>اميمه الخطيب</t>
  </si>
  <si>
    <t>اميمه الشوفي</t>
  </si>
  <si>
    <t>امينة الطحان</t>
  </si>
  <si>
    <t>انعام جراده</t>
  </si>
  <si>
    <t>انوار محمود</t>
  </si>
  <si>
    <t>ايات العاصي</t>
  </si>
  <si>
    <t>جمعة</t>
  </si>
  <si>
    <t>ايات شامية</t>
  </si>
  <si>
    <t>اية الناهوم</t>
  </si>
  <si>
    <t>بدرالدين</t>
  </si>
  <si>
    <t>اية عتمة</t>
  </si>
  <si>
    <t>فرزت</t>
  </si>
  <si>
    <t>اية علوش</t>
  </si>
  <si>
    <t>ايفلين حسينو</t>
  </si>
  <si>
    <t>ايمان الحلاق</t>
  </si>
  <si>
    <t>ايمان الخطيب</t>
  </si>
  <si>
    <t>ايمان السعدي</t>
  </si>
  <si>
    <t>ايمان حسن</t>
  </si>
  <si>
    <t>ايمان سوار</t>
  </si>
  <si>
    <t>ايمان نده</t>
  </si>
  <si>
    <t>ايناس الحسين</t>
  </si>
  <si>
    <t>ايناس عصفور</t>
  </si>
  <si>
    <t>ايه خزنه</t>
  </si>
  <si>
    <t>ايه قاعاتي</t>
  </si>
  <si>
    <t>نبيل قاسم</t>
  </si>
  <si>
    <t>ايه يونس</t>
  </si>
  <si>
    <t>ايهم برغوث</t>
  </si>
  <si>
    <t>بتول الصالح</t>
  </si>
  <si>
    <t>عايد</t>
  </si>
  <si>
    <t>بتول تترساو</t>
  </si>
  <si>
    <t>أسامة</t>
  </si>
  <si>
    <t>بثينه سلوم</t>
  </si>
  <si>
    <t>بدور مليحان</t>
  </si>
  <si>
    <t>داود</t>
  </si>
  <si>
    <t>براءة كحلوس</t>
  </si>
  <si>
    <t>عبدالرؤوف</t>
  </si>
  <si>
    <t>محمد حسام</t>
  </si>
  <si>
    <t>بشرى الجباعي</t>
  </si>
  <si>
    <t>خلف</t>
  </si>
  <si>
    <t>بشرى العيسى</t>
  </si>
  <si>
    <t>زعيان</t>
  </si>
  <si>
    <t>جاسم</t>
  </si>
  <si>
    <t>بشرى حيدر</t>
  </si>
  <si>
    <t>بشرى غانم</t>
  </si>
  <si>
    <t>بشرى محمد</t>
  </si>
  <si>
    <t>بندر قريشه</t>
  </si>
  <si>
    <t>تغريد الخطيب</t>
  </si>
  <si>
    <t>تمام عاشور</t>
  </si>
  <si>
    <t>عبد اللطيف</t>
  </si>
  <si>
    <t>تيما شيخ الغنامة</t>
  </si>
  <si>
    <t>سرالدين</t>
  </si>
  <si>
    <t>ثراء عمرموسى</t>
  </si>
  <si>
    <t>ثنيه العبدالله</t>
  </si>
  <si>
    <t>جمانا خليل</t>
  </si>
  <si>
    <t>عبدالرحمن</t>
  </si>
  <si>
    <t>جمانه جوجه</t>
  </si>
  <si>
    <t>جميلة العينية</t>
  </si>
  <si>
    <t>جهان بطرس</t>
  </si>
  <si>
    <t>جودي الشاقي</t>
  </si>
  <si>
    <t>جودي القزاز</t>
  </si>
  <si>
    <t>جولين جرجس</t>
  </si>
  <si>
    <t>جيهان الراضي</t>
  </si>
  <si>
    <t>حسنا العلي</t>
  </si>
  <si>
    <t>حسناء شدود</t>
  </si>
  <si>
    <t>حلا حتيتاني</t>
  </si>
  <si>
    <t>حلا فرج</t>
  </si>
  <si>
    <t>حميده المحمدالعابر</t>
  </si>
  <si>
    <t>حنان اصلان</t>
  </si>
  <si>
    <t>حنان الشيخ</t>
  </si>
  <si>
    <t>حنان القطان</t>
  </si>
  <si>
    <t>حنان رضوان</t>
  </si>
  <si>
    <t>حنين العجلوني</t>
  </si>
  <si>
    <t>حياة الخطيب</t>
  </si>
  <si>
    <t>ختام نداف</t>
  </si>
  <si>
    <t>خديجة الطعان</t>
  </si>
  <si>
    <t>خديجه عرابي</t>
  </si>
  <si>
    <t>خلود الاعوج</t>
  </si>
  <si>
    <t>خلود القوادري</t>
  </si>
  <si>
    <t>محمدمأمون</t>
  </si>
  <si>
    <t>خلود صالح</t>
  </si>
  <si>
    <t>خولة احمد</t>
  </si>
  <si>
    <t>سند</t>
  </si>
  <si>
    <t>خوله الاحمد</t>
  </si>
  <si>
    <t>خوله الاعوج</t>
  </si>
  <si>
    <t>خيريه المطلق</t>
  </si>
  <si>
    <t>دارين دحلة</t>
  </si>
  <si>
    <t>دانا محمد</t>
  </si>
  <si>
    <t>محمدفايز</t>
  </si>
  <si>
    <t>دانيا خلوف</t>
  </si>
  <si>
    <t>عمادالدين</t>
  </si>
  <si>
    <t>دانيا ضاهر</t>
  </si>
  <si>
    <t>عبدالهادي</t>
  </si>
  <si>
    <t>دانية شهبندر</t>
  </si>
  <si>
    <t>دره حيدر</t>
  </si>
  <si>
    <t>نزيه</t>
  </si>
  <si>
    <t>دعاء الحروب</t>
  </si>
  <si>
    <t>دعاء المسالمة</t>
  </si>
  <si>
    <t>دعاء صوان</t>
  </si>
  <si>
    <t>دعاء عثمان</t>
  </si>
  <si>
    <t>حمدان</t>
  </si>
  <si>
    <t>شوقي</t>
  </si>
  <si>
    <t>ديما شاهين</t>
  </si>
  <si>
    <t>ديمه الملحم</t>
  </si>
  <si>
    <t>انطون</t>
  </si>
  <si>
    <t>رؤى البلخي</t>
  </si>
  <si>
    <t>رؤى حمدان</t>
  </si>
  <si>
    <t>رؤى عبد الرؤف</t>
  </si>
  <si>
    <t>رؤيات الديك</t>
  </si>
  <si>
    <t>منهال</t>
  </si>
  <si>
    <t>راما الايوبي</t>
  </si>
  <si>
    <t>راما خضور</t>
  </si>
  <si>
    <t>رانيا الجباوي</t>
  </si>
  <si>
    <t>رانيا كريدلي</t>
  </si>
  <si>
    <t>رانية الأبرص</t>
  </si>
  <si>
    <t>محمد نزار</t>
  </si>
  <si>
    <t>ربا المحايري</t>
  </si>
  <si>
    <t>ربا عقول</t>
  </si>
  <si>
    <t>راشد</t>
  </si>
  <si>
    <t>رباب عبدالله</t>
  </si>
  <si>
    <t>ربى داوود</t>
  </si>
  <si>
    <t>صفوان</t>
  </si>
  <si>
    <t>رحاب مكارم</t>
  </si>
  <si>
    <t>عاطف</t>
  </si>
  <si>
    <t>رزان الموصلي</t>
  </si>
  <si>
    <t>رزان سلام</t>
  </si>
  <si>
    <t>رشا ابودقه</t>
  </si>
  <si>
    <t>عطاالله</t>
  </si>
  <si>
    <t>رشا بدران</t>
  </si>
  <si>
    <t>رشا حمود</t>
  </si>
  <si>
    <t>رغد الصوالحي</t>
  </si>
  <si>
    <t>رغد الغفير</t>
  </si>
  <si>
    <t>رغد علي</t>
  </si>
  <si>
    <t>محمدنزار</t>
  </si>
  <si>
    <t>رفيقه الجرد</t>
  </si>
  <si>
    <t>رقيه بركات</t>
  </si>
  <si>
    <t>رماز حمام</t>
  </si>
  <si>
    <t>محمدمعتز</t>
  </si>
  <si>
    <t>رنا غرز الدين</t>
  </si>
  <si>
    <t>رنا قسطي</t>
  </si>
  <si>
    <t>رنا كايد</t>
  </si>
  <si>
    <t>رنا محمد</t>
  </si>
  <si>
    <t>رندا علوش</t>
  </si>
  <si>
    <t>رنيم ابو الخير</t>
  </si>
  <si>
    <t>رنيم احمد</t>
  </si>
  <si>
    <t>رهام ابراهيم</t>
  </si>
  <si>
    <t>رهام ابو عراج</t>
  </si>
  <si>
    <t>رهف الغزالي</t>
  </si>
  <si>
    <t>روبا الطباع</t>
  </si>
  <si>
    <t>فادي</t>
  </si>
  <si>
    <t>روزه عبد الرزاق</t>
  </si>
  <si>
    <t>روضة حسن</t>
  </si>
  <si>
    <t>روعة ادهمي</t>
  </si>
  <si>
    <t>رولا الخطيب القنطار</t>
  </si>
  <si>
    <t>سعدو</t>
  </si>
  <si>
    <t>رولا ديب</t>
  </si>
  <si>
    <t>راتب</t>
  </si>
  <si>
    <t>رولا عبدالرحمن</t>
  </si>
  <si>
    <t>ريم العجيه</t>
  </si>
  <si>
    <t>ريم الغوثاني</t>
  </si>
  <si>
    <t>ريم الهندوي</t>
  </si>
  <si>
    <t>ريم جديد</t>
  </si>
  <si>
    <t>ريم قرقماس</t>
  </si>
  <si>
    <t>ريم كنعان</t>
  </si>
  <si>
    <t>ريم منذر</t>
  </si>
  <si>
    <t>رمضان</t>
  </si>
  <si>
    <t>ريما الدرة</t>
  </si>
  <si>
    <t>ريما سليطين</t>
  </si>
  <si>
    <t>كرمو</t>
  </si>
  <si>
    <t>ريما سيف</t>
  </si>
  <si>
    <t>ريما شهابي</t>
  </si>
  <si>
    <t>زبيده اللحام</t>
  </si>
  <si>
    <t>زكية يبرودي</t>
  </si>
  <si>
    <t>زهراء صوفان</t>
  </si>
  <si>
    <t>طاهر</t>
  </si>
  <si>
    <t>زهره زعيتر</t>
  </si>
  <si>
    <t>زينب الجمال</t>
  </si>
  <si>
    <t>زينب طبيعه</t>
  </si>
  <si>
    <t>زينب طيان</t>
  </si>
  <si>
    <t>كميل</t>
  </si>
  <si>
    <t>سجا الربداوي</t>
  </si>
  <si>
    <t>سجى النصيرات</t>
  </si>
  <si>
    <t>سحر بركات</t>
  </si>
  <si>
    <t>سحر بيطار</t>
  </si>
  <si>
    <t>سعاد اليبرودي</t>
  </si>
  <si>
    <t>سعاد حمزى</t>
  </si>
  <si>
    <t>رامز</t>
  </si>
  <si>
    <t>سلاف الصحناوي</t>
  </si>
  <si>
    <t>سلام الاحمد</t>
  </si>
  <si>
    <t>سلام الحريري</t>
  </si>
  <si>
    <t>سلام رحيل</t>
  </si>
  <si>
    <t>سلام سلمان</t>
  </si>
  <si>
    <t>سلمى أبواذان</t>
  </si>
  <si>
    <t>سلوى نسب</t>
  </si>
  <si>
    <t>سلين الغيث</t>
  </si>
  <si>
    <t>سماح الخياط</t>
  </si>
  <si>
    <t>سماح النحاس</t>
  </si>
  <si>
    <t>محمدسمير</t>
  </si>
  <si>
    <t>سماهر بدران</t>
  </si>
  <si>
    <t>سمر بيضون</t>
  </si>
  <si>
    <t>سمر ديبو</t>
  </si>
  <si>
    <t>سمر كتكوت</t>
  </si>
  <si>
    <t>سناء اللبابيدى</t>
  </si>
  <si>
    <t>سناء كليب</t>
  </si>
  <si>
    <t>كليب</t>
  </si>
  <si>
    <t>سندس سلوم</t>
  </si>
  <si>
    <t>سهيلا الاخرس</t>
  </si>
  <si>
    <t>سوزان الطن</t>
  </si>
  <si>
    <t>شاكر</t>
  </si>
  <si>
    <t>سوزان عبدالسلام</t>
  </si>
  <si>
    <t>محمدنصوح</t>
  </si>
  <si>
    <t>سوزان عجيب</t>
  </si>
  <si>
    <t>عقيل</t>
  </si>
  <si>
    <t>سوسن الحلبي</t>
  </si>
  <si>
    <t>شام حموده</t>
  </si>
  <si>
    <t>شذى النعني</t>
  </si>
  <si>
    <t>شذى شاهين</t>
  </si>
  <si>
    <t>شروق الغصين</t>
  </si>
  <si>
    <t>شيراز البكريه</t>
  </si>
  <si>
    <t>شيرين النميري</t>
  </si>
  <si>
    <t>شيرين بويحيى</t>
  </si>
  <si>
    <t>شيرين شكاكي</t>
  </si>
  <si>
    <t>كفاح</t>
  </si>
  <si>
    <t>صفا العطاالله</t>
  </si>
  <si>
    <t>صفا محمد</t>
  </si>
  <si>
    <t>صفاء القصيرالرفاعي</t>
  </si>
  <si>
    <t>صفاء مسوتي</t>
  </si>
  <si>
    <t>معتزبالله</t>
  </si>
  <si>
    <t>صفيه صبح</t>
  </si>
  <si>
    <t>ضحى الصاحب</t>
  </si>
  <si>
    <t>يحيى صباح الدين</t>
  </si>
  <si>
    <t>ضياء الحسن المصري</t>
  </si>
  <si>
    <t>عائشه الدكاك</t>
  </si>
  <si>
    <t>عائشه الغاوي</t>
  </si>
  <si>
    <t>عايدة حسين</t>
  </si>
  <si>
    <t>عبير الخماسي</t>
  </si>
  <si>
    <t>فندي</t>
  </si>
  <si>
    <t>عبير جمعه</t>
  </si>
  <si>
    <t>علاء</t>
  </si>
  <si>
    <t>عبير سليمان</t>
  </si>
  <si>
    <t>عبير عبدالباري</t>
  </si>
  <si>
    <t>عبير عيسى</t>
  </si>
  <si>
    <t>محمدعادل</t>
  </si>
  <si>
    <t>نوفل</t>
  </si>
  <si>
    <t>علا الحمود هنيدي</t>
  </si>
  <si>
    <t>علا المعاز</t>
  </si>
  <si>
    <t>علا جباعي</t>
  </si>
  <si>
    <t>علا حبيب</t>
  </si>
  <si>
    <t>علا عبدالرحمن</t>
  </si>
  <si>
    <t>عيشه الحمدان</t>
  </si>
  <si>
    <t>صبحى</t>
  </si>
  <si>
    <t>غاده ناصر</t>
  </si>
  <si>
    <t>عزات</t>
  </si>
  <si>
    <t>غدير سعيد</t>
  </si>
  <si>
    <t>فخري</t>
  </si>
  <si>
    <t>غصون زيتون</t>
  </si>
  <si>
    <t>غصون علامه</t>
  </si>
  <si>
    <t>غفران ابو ارشيد</t>
  </si>
  <si>
    <t>غفران الاحمد</t>
  </si>
  <si>
    <t>غفران عمار</t>
  </si>
  <si>
    <t>غيثاء الديب</t>
  </si>
  <si>
    <t>غيداء الطحان</t>
  </si>
  <si>
    <t>فاتن حمد</t>
  </si>
  <si>
    <t>فاتن شروف</t>
  </si>
  <si>
    <t>راضي</t>
  </si>
  <si>
    <t>فاتن صعب</t>
  </si>
  <si>
    <t>فاتن قطيط</t>
  </si>
  <si>
    <t>فاديه عباس</t>
  </si>
  <si>
    <t>فاطمة دره</t>
  </si>
  <si>
    <t>فاطمه اصلان</t>
  </si>
  <si>
    <t>فاطمه المبارك</t>
  </si>
  <si>
    <t>محمدامين</t>
  </si>
  <si>
    <t>فاطمه فجله</t>
  </si>
  <si>
    <t>فايزه العبد</t>
  </si>
  <si>
    <t>فتون فتوح</t>
  </si>
  <si>
    <t>فرح الحمصي</t>
  </si>
  <si>
    <t>فرح مصطفى</t>
  </si>
  <si>
    <t>فرح ناز المحمدالثامر</t>
  </si>
  <si>
    <t>نجم</t>
  </si>
  <si>
    <t>فطوم غره</t>
  </si>
  <si>
    <t>قمر حجيج</t>
  </si>
  <si>
    <t>كامله الحمزه</t>
  </si>
  <si>
    <t>عباس</t>
  </si>
  <si>
    <t>كنده الحجل</t>
  </si>
  <si>
    <t>كهرمان دره</t>
  </si>
  <si>
    <t>محمد عماد</t>
  </si>
  <si>
    <t>محمدعيد</t>
  </si>
  <si>
    <t>لمى السمان</t>
  </si>
  <si>
    <t>لوتس الجرادات</t>
  </si>
  <si>
    <t>ليلاس طعمه</t>
  </si>
  <si>
    <t>لينا الكحال</t>
  </si>
  <si>
    <t>لينا النجار</t>
  </si>
  <si>
    <t>حسني</t>
  </si>
  <si>
    <t>لينا موسى</t>
  </si>
  <si>
    <t>مازنة طليعة</t>
  </si>
  <si>
    <t>مجد القطب</t>
  </si>
  <si>
    <t>محاسن عيسى</t>
  </si>
  <si>
    <t>مرح ابو نبوت</t>
  </si>
  <si>
    <t>مروة خضير</t>
  </si>
  <si>
    <t>مريم الحريري</t>
  </si>
  <si>
    <t>مريم الحلقي</t>
  </si>
  <si>
    <t>مريم طلاس</t>
  </si>
  <si>
    <t>مريم محمود</t>
  </si>
  <si>
    <t>ملك ابوقفه</t>
  </si>
  <si>
    <t>مليكة المصري</t>
  </si>
  <si>
    <t>عبدالغني</t>
  </si>
  <si>
    <t>منار الحمو</t>
  </si>
  <si>
    <t>منال الحسين العابد</t>
  </si>
  <si>
    <t>رحمان</t>
  </si>
  <si>
    <t>منال الخبيل</t>
  </si>
  <si>
    <t>منال شمس الدين الصغير</t>
  </si>
  <si>
    <t>منال صعب</t>
  </si>
  <si>
    <t>منال قدقود</t>
  </si>
  <si>
    <t>منال ملحم</t>
  </si>
  <si>
    <t>منى الجباوي</t>
  </si>
  <si>
    <t>منى عرموش</t>
  </si>
  <si>
    <t>منيرة طالب</t>
  </si>
  <si>
    <t>مها العريضي</t>
  </si>
  <si>
    <t>مها توتونجي</t>
  </si>
  <si>
    <t>عبدالوهاب</t>
  </si>
  <si>
    <t>مها صالح</t>
  </si>
  <si>
    <t>ميرا الطباع</t>
  </si>
  <si>
    <t>ميس اسماعيل</t>
  </si>
  <si>
    <t>ميس بطحه</t>
  </si>
  <si>
    <t>ميساء الشاعر</t>
  </si>
  <si>
    <t>ريكان</t>
  </si>
  <si>
    <t>ميساء حيدر</t>
  </si>
  <si>
    <t>ميساء سرحان</t>
  </si>
  <si>
    <t>ميساء ضاحي</t>
  </si>
  <si>
    <t>ميسم عبدالعال</t>
  </si>
  <si>
    <t>ميسون السحاق</t>
  </si>
  <si>
    <t>ميسون العيسمي</t>
  </si>
  <si>
    <t>فراس</t>
  </si>
  <si>
    <t>ناديا مسلم</t>
  </si>
  <si>
    <t>محمد عصام</t>
  </si>
  <si>
    <t>ناريمان الحلواني</t>
  </si>
  <si>
    <t>محمد نور الدين</t>
  </si>
  <si>
    <t>ناريمان العبدالله</t>
  </si>
  <si>
    <t>ناهدة الذياب</t>
  </si>
  <si>
    <t>نجلاء حمود</t>
  </si>
  <si>
    <t>ندى ابراهيم</t>
  </si>
  <si>
    <t>ندى حماده</t>
  </si>
  <si>
    <t>نرمين الجرب</t>
  </si>
  <si>
    <t>نسرين صنديد</t>
  </si>
  <si>
    <t>محمد سليم</t>
  </si>
  <si>
    <t>نهى المهواتي</t>
  </si>
  <si>
    <t>نوال الحسين العابد</t>
  </si>
  <si>
    <t>نور ابو الدهب</t>
  </si>
  <si>
    <t>نور ابوعساف</t>
  </si>
  <si>
    <t>نور البشير</t>
  </si>
  <si>
    <t>نور الرفاعي</t>
  </si>
  <si>
    <t>نور السمره</t>
  </si>
  <si>
    <t>نور الشيخ</t>
  </si>
  <si>
    <t>نور العمد</t>
  </si>
  <si>
    <t>نور الهوارنه</t>
  </si>
  <si>
    <t>نور بركه</t>
  </si>
  <si>
    <t>نور بلال</t>
  </si>
  <si>
    <t>نور حاج محمود</t>
  </si>
  <si>
    <t>نور سلمان</t>
  </si>
  <si>
    <t>نور فواز</t>
  </si>
  <si>
    <t>نور محمود</t>
  </si>
  <si>
    <t>نورالهدى خليفه</t>
  </si>
  <si>
    <t>نورمان مطر</t>
  </si>
  <si>
    <t>نيبال فيصل</t>
  </si>
  <si>
    <t>نيفين الفقير</t>
  </si>
  <si>
    <t>هاجر دخيل</t>
  </si>
  <si>
    <t>هانية الخطيب</t>
  </si>
  <si>
    <t>بهاءالدين</t>
  </si>
  <si>
    <t>هبه اسماعيل</t>
  </si>
  <si>
    <t>هبه الله قسومه</t>
  </si>
  <si>
    <t>هبه تركي</t>
  </si>
  <si>
    <t>هبه عبدالهادي</t>
  </si>
  <si>
    <t>هبه ليلى</t>
  </si>
  <si>
    <t>هدى ابو دبي</t>
  </si>
  <si>
    <t>ثابت</t>
  </si>
  <si>
    <t>هدى الناصر</t>
  </si>
  <si>
    <t>هدى جرار</t>
  </si>
  <si>
    <t>هدى درويش</t>
  </si>
  <si>
    <t>اسامة</t>
  </si>
  <si>
    <t>هدى عاشور</t>
  </si>
  <si>
    <t>هدى عتيقي</t>
  </si>
  <si>
    <t>هدير دلحي</t>
  </si>
  <si>
    <t>عبد المحسن</t>
  </si>
  <si>
    <t>هديل بلال</t>
  </si>
  <si>
    <t>هديل ذياب الرفاعي</t>
  </si>
  <si>
    <t>عبدالمحسن</t>
  </si>
  <si>
    <t>هديه الله تواتي</t>
  </si>
  <si>
    <t>هزار حمود</t>
  </si>
  <si>
    <t>هلا الزين</t>
  </si>
  <si>
    <t>هلا زهرالدين</t>
  </si>
  <si>
    <t>زهرالدين</t>
  </si>
  <si>
    <t>هناء ابوشامه</t>
  </si>
  <si>
    <t>هناء ابوفارس حليس</t>
  </si>
  <si>
    <t>هناء علوش</t>
  </si>
  <si>
    <t>هنادي الجرخ</t>
  </si>
  <si>
    <t>هنادي صوفان</t>
  </si>
  <si>
    <t>هنادي عبد الحميد</t>
  </si>
  <si>
    <t>هنادي مصطفى</t>
  </si>
  <si>
    <t>هيا الشومرى</t>
  </si>
  <si>
    <t>هيفاء فخرو</t>
  </si>
  <si>
    <t>هيفاء محمد</t>
  </si>
  <si>
    <t>وجنات سليطين</t>
  </si>
  <si>
    <t>ورود مشاعل</t>
  </si>
  <si>
    <t>وسام ابوعيسى</t>
  </si>
  <si>
    <t>وصال الجرادات</t>
  </si>
  <si>
    <t>وعد المنجد</t>
  </si>
  <si>
    <t>وفاء خليفة</t>
  </si>
  <si>
    <t>وفاء كوسا</t>
  </si>
  <si>
    <t>ولاء يوسف</t>
  </si>
  <si>
    <t>يارا السعدي</t>
  </si>
  <si>
    <t>يارا شريده</t>
  </si>
  <si>
    <t>يسرى الحماده</t>
  </si>
  <si>
    <t>يمنى فواز</t>
  </si>
  <si>
    <t>رنيم تللو النشواتي</t>
  </si>
  <si>
    <t>حنان الشلبي</t>
  </si>
  <si>
    <t>محمد فاتح</t>
  </si>
  <si>
    <t>دانية بقدونس</t>
  </si>
  <si>
    <t>ربا النهار</t>
  </si>
  <si>
    <t>ربا ناصر</t>
  </si>
  <si>
    <t>لينا سليمان</t>
  </si>
  <si>
    <t>نيرمين سلطان</t>
  </si>
  <si>
    <t>وعد الشرع</t>
  </si>
  <si>
    <t>منال عامر</t>
  </si>
  <si>
    <t>جادو</t>
  </si>
  <si>
    <t>ميس الحسين</t>
  </si>
  <si>
    <t>عبير عائشه</t>
  </si>
  <si>
    <t>مضايا عامر</t>
  </si>
  <si>
    <t>ايه ثمينه</t>
  </si>
  <si>
    <t>زينة حيدر</t>
  </si>
  <si>
    <t>علا الحافظ</t>
  </si>
  <si>
    <t>دانيا الصفدي</t>
  </si>
  <si>
    <t>وفاء البسيط</t>
  </si>
  <si>
    <t>بثينة الحمد العلي</t>
  </si>
  <si>
    <t>رؤى قنوع</t>
  </si>
  <si>
    <t>ريما الخالدي</t>
  </si>
  <si>
    <t>احمد بن عيدسعيد</t>
  </si>
  <si>
    <t>سارة صالح</t>
  </si>
  <si>
    <t>فادياالغضة</t>
  </si>
  <si>
    <t>نور كريم</t>
  </si>
  <si>
    <t>ناهده عربي</t>
  </si>
  <si>
    <t>ابو الخير</t>
  </si>
  <si>
    <t>الفت مقلد</t>
  </si>
  <si>
    <t>بشرى شعلان</t>
  </si>
  <si>
    <t>ديبان</t>
  </si>
  <si>
    <t>روان فياض</t>
  </si>
  <si>
    <t>شاديه زاهر</t>
  </si>
  <si>
    <t>شيماء النعيم</t>
  </si>
  <si>
    <t>مرح ضاهر</t>
  </si>
  <si>
    <t>مريم قويدر</t>
  </si>
  <si>
    <t>منى المنصور</t>
  </si>
  <si>
    <t>مرسل</t>
  </si>
  <si>
    <t>ميرفت المعلم</t>
  </si>
  <si>
    <t>نسرين عجيب</t>
  </si>
  <si>
    <t>هبه الشويكي</t>
  </si>
  <si>
    <t>هبه عابدين</t>
  </si>
  <si>
    <t>هناء الاحمد</t>
  </si>
  <si>
    <t>اماني شلش</t>
  </si>
  <si>
    <t>بتول باكير</t>
  </si>
  <si>
    <t>دارين فهد الحناوي</t>
  </si>
  <si>
    <t>رؤى توتونجي</t>
  </si>
  <si>
    <t>محمود شاهر</t>
  </si>
  <si>
    <t>رانيه زينه</t>
  </si>
  <si>
    <t>رزان العبدلله</t>
  </si>
  <si>
    <t>بدر</t>
  </si>
  <si>
    <t>غيداء العر</t>
  </si>
  <si>
    <t>كونه الخطاب</t>
  </si>
  <si>
    <t>مارياحداد</t>
  </si>
  <si>
    <t>مرح القاق</t>
  </si>
  <si>
    <t>هدى بدوي</t>
  </si>
  <si>
    <t>هلا شحادة</t>
  </si>
  <si>
    <t>هيا دليقان</t>
  </si>
  <si>
    <t>رجاء بوره</t>
  </si>
  <si>
    <t>اريج باتيته</t>
  </si>
  <si>
    <t>محمد نادر</t>
  </si>
  <si>
    <t>الاء احمد عبدالله</t>
  </si>
  <si>
    <t>الاء خن</t>
  </si>
  <si>
    <t>اماني كفرسوساني</t>
  </si>
  <si>
    <t>ايات خالد</t>
  </si>
  <si>
    <t>ايه البوشي</t>
  </si>
  <si>
    <t>برناديت الشيخ</t>
  </si>
  <si>
    <t>تراث حاج غريب</t>
  </si>
  <si>
    <t>حلا حمود</t>
  </si>
  <si>
    <t>حنين حورية</t>
  </si>
  <si>
    <t>دعاء القصبلي</t>
  </si>
  <si>
    <t>دعاء الملك</t>
  </si>
  <si>
    <t>راما الشحادات</t>
  </si>
  <si>
    <t>رزان الخن</t>
  </si>
  <si>
    <t>رغد دمعة</t>
  </si>
  <si>
    <t>محمد نزير</t>
  </si>
  <si>
    <t>رغد عباس</t>
  </si>
  <si>
    <t>رغده خولة</t>
  </si>
  <si>
    <t>رنا الدقاق</t>
  </si>
  <si>
    <t>محمدنهاد</t>
  </si>
  <si>
    <t>رهف حميدان</t>
  </si>
  <si>
    <t>روى خطاب</t>
  </si>
  <si>
    <t>زينه اسماعيل</t>
  </si>
  <si>
    <t>سوزان زيد</t>
  </si>
  <si>
    <t>سوزان عربش</t>
  </si>
  <si>
    <t>سوسن السرحان</t>
  </si>
  <si>
    <t>صفا ابراهيم</t>
  </si>
  <si>
    <t>صفا الطربوش</t>
  </si>
  <si>
    <t>صفاء عوض</t>
  </si>
  <si>
    <t>عبير الزعوري</t>
  </si>
  <si>
    <t>عفراء مسعود</t>
  </si>
  <si>
    <t>غصون ضحيان</t>
  </si>
  <si>
    <t>غوث عربي كاتبي</t>
  </si>
  <si>
    <t>فرح منصور</t>
  </si>
  <si>
    <t>ليلى عتال</t>
  </si>
  <si>
    <t>لينا عبد اللطيف</t>
  </si>
  <si>
    <t>ماتيلدا خيرالله</t>
  </si>
  <si>
    <t>ادوار</t>
  </si>
  <si>
    <t>مجد برهوم</t>
  </si>
  <si>
    <t>مروة سعد الدين</t>
  </si>
  <si>
    <t>مروه عماد</t>
  </si>
  <si>
    <t>مريم الاحمد</t>
  </si>
  <si>
    <t>مريم السوسي</t>
  </si>
  <si>
    <t>نابغه الحبال</t>
  </si>
  <si>
    <t>ندى زعبوب</t>
  </si>
  <si>
    <t>نسرين احمد</t>
  </si>
  <si>
    <t>نسرين حسن</t>
  </si>
  <si>
    <t>نسرين وهبة</t>
  </si>
  <si>
    <t>نور الهدى هزاع</t>
  </si>
  <si>
    <t>نور طقطق</t>
  </si>
  <si>
    <t>نورا فطوم</t>
  </si>
  <si>
    <t>نوره نتوف</t>
  </si>
  <si>
    <t>هبه شعبان</t>
  </si>
  <si>
    <t>مأمونه</t>
  </si>
  <si>
    <t>هلا زينو</t>
  </si>
  <si>
    <t>هيام عمر</t>
  </si>
  <si>
    <t>هيفاء غانم</t>
  </si>
  <si>
    <t>وئام طلب</t>
  </si>
  <si>
    <t>وعد الكركي</t>
  </si>
  <si>
    <t>ياراسلوم</t>
  </si>
  <si>
    <t>اية السقال</t>
  </si>
  <si>
    <t>غاده الطير</t>
  </si>
  <si>
    <t>نسرين ديركي</t>
  </si>
  <si>
    <t>ريما الشامي</t>
  </si>
  <si>
    <t>ابتهاج خطيب</t>
  </si>
  <si>
    <t>اسماء قويدر</t>
  </si>
  <si>
    <t>امال الكيلاني</t>
  </si>
  <si>
    <t>ايات السيد</t>
  </si>
  <si>
    <t>اية نابلسي</t>
  </si>
  <si>
    <t>مهاب</t>
  </si>
  <si>
    <t>ايةعوض</t>
  </si>
  <si>
    <t>ايمان صادقة</t>
  </si>
  <si>
    <t>تغريد السمين</t>
  </si>
  <si>
    <t>حنيين ادم</t>
  </si>
  <si>
    <t>رؤى الكراد</t>
  </si>
  <si>
    <t>رشا النحلاوي</t>
  </si>
  <si>
    <t>رغداء الدبس</t>
  </si>
  <si>
    <t>رنيم حجيج</t>
  </si>
  <si>
    <t>روز الاسعد</t>
  </si>
  <si>
    <t>ريم الحمصي</t>
  </si>
  <si>
    <t>زينب سعدة</t>
  </si>
  <si>
    <t>سارة السليمان</t>
  </si>
  <si>
    <t>سارة تللو</t>
  </si>
  <si>
    <t>سما الحلواني</t>
  </si>
  <si>
    <t>سهير سنجاب</t>
  </si>
  <si>
    <t>سوزان ماليل</t>
  </si>
  <si>
    <t>ضحى طه</t>
  </si>
  <si>
    <t>عفراء حمود</t>
  </si>
  <si>
    <t>غصون سنطيحة الشهير بالتيناوي</t>
  </si>
  <si>
    <t>فاطمة عبدو</t>
  </si>
  <si>
    <t>فاطمة فهد</t>
  </si>
  <si>
    <t>لبانة الافغاني</t>
  </si>
  <si>
    <t>محمد الاحمد</t>
  </si>
  <si>
    <t>مرام غواش</t>
  </si>
  <si>
    <t>نسرين محسنه</t>
  </si>
  <si>
    <t>نور ابو فرح</t>
  </si>
  <si>
    <t>مؤيد</t>
  </si>
  <si>
    <t>نور الضحى ابو ارشيد</t>
  </si>
  <si>
    <t>نور جان غايري</t>
  </si>
  <si>
    <t>نور جبر</t>
  </si>
  <si>
    <t>نور عازار</t>
  </si>
  <si>
    <t>نورة عيسى</t>
  </si>
  <si>
    <t>هدى بزازة</t>
  </si>
  <si>
    <t>هوزان العبود الحميد</t>
  </si>
  <si>
    <t>وعد يوسف</t>
  </si>
  <si>
    <t>ولاء القاعد</t>
  </si>
  <si>
    <t>يارا الحلواني</t>
  </si>
  <si>
    <t>يسرى زادة</t>
  </si>
  <si>
    <t>يمن منصور</t>
  </si>
  <si>
    <t>ريم مهاوش</t>
  </si>
  <si>
    <t>سمر التقي</t>
  </si>
  <si>
    <t>ابتسام صقر</t>
  </si>
  <si>
    <t>ابتسام مجاهد</t>
  </si>
  <si>
    <t>استبرق البرغل</t>
  </si>
  <si>
    <t>اسراء ابوالتسعات</t>
  </si>
  <si>
    <t>اسراء الكيلاني</t>
  </si>
  <si>
    <t>اسراء شحاده</t>
  </si>
  <si>
    <t>اسماء أسعد</t>
  </si>
  <si>
    <t>اسيا اسماعيل</t>
  </si>
  <si>
    <t>الاء المظلوم</t>
  </si>
  <si>
    <t>الاء داود</t>
  </si>
  <si>
    <t>الاء سمور</t>
  </si>
  <si>
    <t>الاء شومان</t>
  </si>
  <si>
    <t>الاء عباره</t>
  </si>
  <si>
    <t>محمد بشار</t>
  </si>
  <si>
    <t>اماني الشلبي</t>
  </si>
  <si>
    <t>مسلم</t>
  </si>
  <si>
    <t>اماني سليمان</t>
  </si>
  <si>
    <t>امل ادهم</t>
  </si>
  <si>
    <t>امل سره</t>
  </si>
  <si>
    <t>اناس الحجار</t>
  </si>
  <si>
    <t>انتصار القصيري</t>
  </si>
  <si>
    <t>اية الحرفوش</t>
  </si>
  <si>
    <t>اية بكداش</t>
  </si>
  <si>
    <t>ايلاف عبد</t>
  </si>
  <si>
    <t>ايمان قرقورا</t>
  </si>
  <si>
    <t>ايه الأغواني</t>
  </si>
  <si>
    <t>محمد جلال</t>
  </si>
  <si>
    <t>ايه خطيب</t>
  </si>
  <si>
    <t>محمدبشار</t>
  </si>
  <si>
    <t>بتول حوريه</t>
  </si>
  <si>
    <t>محمد باسم</t>
  </si>
  <si>
    <t>بتول رقيه</t>
  </si>
  <si>
    <t>مزين</t>
  </si>
  <si>
    <t>بتول عاصي</t>
  </si>
  <si>
    <t>بشرى مصطفى</t>
  </si>
  <si>
    <t>تسنيم محمود</t>
  </si>
  <si>
    <t>جمانه احمد</t>
  </si>
  <si>
    <t>عرفان</t>
  </si>
  <si>
    <t>حنان ابوحامد</t>
  </si>
  <si>
    <t>حنان البوش</t>
  </si>
  <si>
    <t>حنان محمد</t>
  </si>
  <si>
    <t>خلود بدور</t>
  </si>
  <si>
    <t>خلود عبداللطيف</t>
  </si>
  <si>
    <t>خلود غبره</t>
  </si>
  <si>
    <t>داليا رضوان</t>
  </si>
  <si>
    <t>داليا سعدالدين</t>
  </si>
  <si>
    <t>دعاء البحصه لي</t>
  </si>
  <si>
    <t>خير الدين</t>
  </si>
  <si>
    <t>راما السيوفي</t>
  </si>
  <si>
    <t>راما المدلل</t>
  </si>
  <si>
    <t>محمدعامر</t>
  </si>
  <si>
    <t>راما برغوث</t>
  </si>
  <si>
    <t>راما جاويش</t>
  </si>
  <si>
    <t>راما عثمان</t>
  </si>
  <si>
    <t>راما كولكو</t>
  </si>
  <si>
    <t>محمد توفيق</t>
  </si>
  <si>
    <t>ربا السقال</t>
  </si>
  <si>
    <t>عبدالحكيم</t>
  </si>
  <si>
    <t>ربا الصغير</t>
  </si>
  <si>
    <t>رحاب الخطيب</t>
  </si>
  <si>
    <t>رزان اسعد</t>
  </si>
  <si>
    <t>رزان الزيلع</t>
  </si>
  <si>
    <t>رزان سليمان</t>
  </si>
  <si>
    <t>رشا الجودي</t>
  </si>
  <si>
    <t>رشا العقله</t>
  </si>
  <si>
    <t>رشا برغلي</t>
  </si>
  <si>
    <t>محمد رشدي</t>
  </si>
  <si>
    <t>رشا عليان</t>
  </si>
  <si>
    <t>رشا غره</t>
  </si>
  <si>
    <t>محمدفخري</t>
  </si>
  <si>
    <t>رغد شنار</t>
  </si>
  <si>
    <t>رفاه شاهين</t>
  </si>
  <si>
    <t>رنا صبح</t>
  </si>
  <si>
    <t>أسعد</t>
  </si>
  <si>
    <t>رنا محمود</t>
  </si>
  <si>
    <t>رنيم الحسين</t>
  </si>
  <si>
    <t>رنين شلش</t>
  </si>
  <si>
    <t>غانم</t>
  </si>
  <si>
    <t>رهام الشلبي</t>
  </si>
  <si>
    <t>رهام الشماع</t>
  </si>
  <si>
    <t>محمدهشام</t>
  </si>
  <si>
    <t>رهام مراد</t>
  </si>
  <si>
    <t>رهف عبود</t>
  </si>
  <si>
    <t>رهف يحيى</t>
  </si>
  <si>
    <t>روان قطان</t>
  </si>
  <si>
    <t>رودينة بدوي</t>
  </si>
  <si>
    <t>روعه الحموي</t>
  </si>
  <si>
    <t>رولا قزيح</t>
  </si>
  <si>
    <t>رويده طرابلسي</t>
  </si>
  <si>
    <t>ريم الجمعة</t>
  </si>
  <si>
    <t>ريم أبو ربعية</t>
  </si>
  <si>
    <t>أحمد منذر</t>
  </si>
  <si>
    <t>ريم مرزا</t>
  </si>
  <si>
    <t>ريما نصري</t>
  </si>
  <si>
    <t>عبدالناصر</t>
  </si>
  <si>
    <t>زهر النابلسي</t>
  </si>
  <si>
    <t>زينه بابا كرد</t>
  </si>
  <si>
    <t>ساره الاسعد</t>
  </si>
  <si>
    <t>ساره العتر</t>
  </si>
  <si>
    <t>سالي المكاري</t>
  </si>
  <si>
    <t>سبته كريم</t>
  </si>
  <si>
    <t>سلافا نوفل</t>
  </si>
  <si>
    <t>سلام بكري</t>
  </si>
  <si>
    <t>سيف</t>
  </si>
  <si>
    <t>سماهر ابوحامد</t>
  </si>
  <si>
    <t>سماهر عزاره</t>
  </si>
  <si>
    <t>سمر الشطة</t>
  </si>
  <si>
    <t>سمر المحمود</t>
  </si>
  <si>
    <t>شحاده</t>
  </si>
  <si>
    <t>سمر عبد النبي</t>
  </si>
  <si>
    <t>سندس النفاخ</t>
  </si>
  <si>
    <t>سوزان قرواني</t>
  </si>
  <si>
    <t>شادية فاكهاني</t>
  </si>
  <si>
    <t>شام مدور</t>
  </si>
  <si>
    <t>شروق البدوي</t>
  </si>
  <si>
    <t>عبد الحكيم</t>
  </si>
  <si>
    <t>شيماء الجبان</t>
  </si>
  <si>
    <t>صبا عثمان</t>
  </si>
  <si>
    <t>صفاء ديوب</t>
  </si>
  <si>
    <t>عائده النعمات</t>
  </si>
  <si>
    <t>عبدالله ورده</t>
  </si>
  <si>
    <t>عبير شيخ خليل</t>
  </si>
  <si>
    <t>عتاب ابوجيب</t>
  </si>
  <si>
    <t>محمدرشدي</t>
  </si>
  <si>
    <t>عزه كامل</t>
  </si>
  <si>
    <t>علا الاكتع</t>
  </si>
  <si>
    <t>عمار الحموي</t>
  </si>
  <si>
    <t>عناية بيرقدار</t>
  </si>
  <si>
    <t>غادة رسول</t>
  </si>
  <si>
    <t>غيداء حسون</t>
  </si>
  <si>
    <t>فاتن فاكهاني</t>
  </si>
  <si>
    <t>فايزه الحسن</t>
  </si>
  <si>
    <t>فرح السلق</t>
  </si>
  <si>
    <t>فرح حبو</t>
  </si>
  <si>
    <t>قمر ابوطالب</t>
  </si>
  <si>
    <t>قمر يوسف</t>
  </si>
  <si>
    <t>كفاح ابراهيم</t>
  </si>
  <si>
    <t>لبنى عمر</t>
  </si>
  <si>
    <t>عبد العظيم</t>
  </si>
  <si>
    <t>لمى كيوان</t>
  </si>
  <si>
    <t>لميس العبدالله</t>
  </si>
  <si>
    <t>لميس زهرالدين</t>
  </si>
  <si>
    <t>لوره مخول</t>
  </si>
  <si>
    <t>لونا ملص</t>
  </si>
  <si>
    <t>ليان شيخ الأرض</t>
  </si>
  <si>
    <t>ليلى طحله</t>
  </si>
  <si>
    <t>لين الحاجي</t>
  </si>
  <si>
    <t>ميشيل</t>
  </si>
  <si>
    <t>لين الموصللي</t>
  </si>
  <si>
    <t>لين رمو</t>
  </si>
  <si>
    <t>محمدطلال</t>
  </si>
  <si>
    <t>لينا الحجار</t>
  </si>
  <si>
    <t>لينا عبدالنبي</t>
  </si>
  <si>
    <t>ماجده زين</t>
  </si>
  <si>
    <t>ماريه العلي</t>
  </si>
  <si>
    <t>مايا اورفه لي</t>
  </si>
  <si>
    <t>محمد واصف</t>
  </si>
  <si>
    <t>مايا خطيب</t>
  </si>
  <si>
    <t>مايا فوراني</t>
  </si>
  <si>
    <t>محمود طعمةحلبي</t>
  </si>
  <si>
    <t>مرام البوشي</t>
  </si>
  <si>
    <t>مرح حوري</t>
  </si>
  <si>
    <t>مروه نسب</t>
  </si>
  <si>
    <t>مريم محمد</t>
  </si>
  <si>
    <t>منار عباس</t>
  </si>
  <si>
    <t>منى هرو</t>
  </si>
  <si>
    <t>ميريام الخوري</t>
  </si>
  <si>
    <t>ميساء ديوب</t>
  </si>
  <si>
    <t>نسرين العلي</t>
  </si>
  <si>
    <t>نسور الحميد العبدالله</t>
  </si>
  <si>
    <t>نمنوم الطويل</t>
  </si>
  <si>
    <t>نهله الاحمد</t>
  </si>
  <si>
    <t>نوار الخليل</t>
  </si>
  <si>
    <t>نور العينيه</t>
  </si>
  <si>
    <t>نور سعد</t>
  </si>
  <si>
    <t>نورالهدى جمعه</t>
  </si>
  <si>
    <t>عبدالاله</t>
  </si>
  <si>
    <t>هبه الله موسى</t>
  </si>
  <si>
    <t>هدى زكريا</t>
  </si>
  <si>
    <t>هدى طالب</t>
  </si>
  <si>
    <t>هند حيدر</t>
  </si>
  <si>
    <t>هيام درباع</t>
  </si>
  <si>
    <t>ولاء طيري</t>
  </si>
  <si>
    <t>ولاء كعك</t>
  </si>
  <si>
    <t>رغد الخواجة</t>
  </si>
  <si>
    <t>اروى علوش</t>
  </si>
  <si>
    <t>اريج الجهماني</t>
  </si>
  <si>
    <t>محمد أمين</t>
  </si>
  <si>
    <t>اسراء شلبي</t>
  </si>
  <si>
    <t>اسلام الحداد</t>
  </si>
  <si>
    <t>اسماء غنام</t>
  </si>
  <si>
    <t>الاء الاكشر</t>
  </si>
  <si>
    <t>البتول علي</t>
  </si>
  <si>
    <t>الفت الاسماعيل</t>
  </si>
  <si>
    <t>اماني اقبيق</t>
  </si>
  <si>
    <t>محمدجلال</t>
  </si>
  <si>
    <t>اماني الاحمد</t>
  </si>
  <si>
    <t>امل غاوي</t>
  </si>
  <si>
    <t>اميرة العثمان</t>
  </si>
  <si>
    <t>نمر</t>
  </si>
  <si>
    <t>انوار سمني</t>
  </si>
  <si>
    <t>ايمان حاج حسن</t>
  </si>
  <si>
    <t>ايمان مصطفى</t>
  </si>
  <si>
    <t>ايناس أبوقش</t>
  </si>
  <si>
    <t>ايه الحلاق</t>
  </si>
  <si>
    <t>تمام</t>
  </si>
  <si>
    <t>ايوب الجباوي</t>
  </si>
  <si>
    <t>باسمه كمال الدين</t>
  </si>
  <si>
    <t>بدريه الدقي</t>
  </si>
  <si>
    <t>بشرى جوديه</t>
  </si>
  <si>
    <t>بلقيس دندشي</t>
  </si>
  <si>
    <t>تمارا سبع</t>
  </si>
  <si>
    <t>أجود</t>
  </si>
  <si>
    <t>تهاني الفقسه</t>
  </si>
  <si>
    <t>جوارستانا بعريني</t>
  </si>
  <si>
    <t>حلا السليمان</t>
  </si>
  <si>
    <t>حنان كنيش</t>
  </si>
  <si>
    <t>حنين حمد</t>
  </si>
  <si>
    <t>حنين وفا</t>
  </si>
  <si>
    <t>حوريه جهد الله</t>
  </si>
  <si>
    <t>خديجه الشاغوري</t>
  </si>
  <si>
    <t>خديجه الهجيج</t>
  </si>
  <si>
    <t>خلود سفرجلاني</t>
  </si>
  <si>
    <t>خوله عقله</t>
  </si>
  <si>
    <t>عقله</t>
  </si>
  <si>
    <t>دانيا شموط</t>
  </si>
  <si>
    <t>دانيه سنوبر</t>
  </si>
  <si>
    <t>دانيه منعم</t>
  </si>
  <si>
    <t>دعاء الداهوك</t>
  </si>
  <si>
    <t>دعاء شقيران</t>
  </si>
  <si>
    <t>عبدالحفيظ</t>
  </si>
  <si>
    <t>دعاء طالب</t>
  </si>
  <si>
    <t>دعاء عطايا</t>
  </si>
  <si>
    <t>دعاء منصور</t>
  </si>
  <si>
    <t>دعاء نحله</t>
  </si>
  <si>
    <t>ديما بكار</t>
  </si>
  <si>
    <t>رازا وجوخ</t>
  </si>
  <si>
    <t>راما العبد</t>
  </si>
  <si>
    <t>راما بكري باشا</t>
  </si>
  <si>
    <t>رامه ديركي</t>
  </si>
  <si>
    <t>راميا الرهونجي</t>
  </si>
  <si>
    <t>رانيا عثمان</t>
  </si>
  <si>
    <t>ربا الحصيني</t>
  </si>
  <si>
    <t>ربا الطرودي</t>
  </si>
  <si>
    <t>رجاء قداح</t>
  </si>
  <si>
    <t>رزان طلب</t>
  </si>
  <si>
    <t>محمدحسن</t>
  </si>
  <si>
    <t>رشا ابوعقل</t>
  </si>
  <si>
    <t>رشا الصوص</t>
  </si>
  <si>
    <t>رشا حمزه</t>
  </si>
  <si>
    <t>رغد الشيخة</t>
  </si>
  <si>
    <t>رغد الهرباوي</t>
  </si>
  <si>
    <t>رقية العبد</t>
  </si>
  <si>
    <t>رنا المرحوم</t>
  </si>
  <si>
    <t>احمدراتب</t>
  </si>
  <si>
    <t>رند احمد</t>
  </si>
  <si>
    <t>رنده الطويل</t>
  </si>
  <si>
    <t>رنيم نمر</t>
  </si>
  <si>
    <t>رهام سالم</t>
  </si>
  <si>
    <t>رهف النمر</t>
  </si>
  <si>
    <t>محمدكاسر</t>
  </si>
  <si>
    <t>رهف ساري</t>
  </si>
  <si>
    <t>رهف علي</t>
  </si>
  <si>
    <t>فايق</t>
  </si>
  <si>
    <t>رهف عيسات</t>
  </si>
  <si>
    <t>روان الحمد</t>
  </si>
  <si>
    <t>روان الحموي</t>
  </si>
  <si>
    <t>راما موزه</t>
  </si>
  <si>
    <t>عبير المصري</t>
  </si>
  <si>
    <t>اريج ناجي</t>
  </si>
  <si>
    <t>الهام مسعود</t>
  </si>
  <si>
    <t>بارعه عجاج</t>
  </si>
  <si>
    <t>محمدرياض</t>
  </si>
  <si>
    <t>بتول علي</t>
  </si>
  <si>
    <t>بشرى دللول</t>
  </si>
  <si>
    <t>تالا محمد علي</t>
  </si>
  <si>
    <t>تسنيم ابو عساف</t>
  </si>
  <si>
    <t>حسناء محفوظ</t>
  </si>
  <si>
    <t>محفوظ</t>
  </si>
  <si>
    <t>حنان الحريري</t>
  </si>
  <si>
    <t>عبد الرحيم</t>
  </si>
  <si>
    <t>حنين مراد</t>
  </si>
  <si>
    <t>ناظم</t>
  </si>
  <si>
    <t>دعاء حمدعزام</t>
  </si>
  <si>
    <t>راما سليمان</t>
  </si>
  <si>
    <t>ربى القده</t>
  </si>
  <si>
    <t>رقيه ادلبي</t>
  </si>
  <si>
    <t>رهف محرز</t>
  </si>
  <si>
    <t>سماهر قبيلي</t>
  </si>
  <si>
    <t>علا الرفاعي</t>
  </si>
  <si>
    <t>علا الصواف</t>
  </si>
  <si>
    <t>محمدسعيد</t>
  </si>
  <si>
    <t>غاليه سيروان</t>
  </si>
  <si>
    <t>غيثاء اسعد</t>
  </si>
  <si>
    <t>فاطمه سرحان</t>
  </si>
  <si>
    <t>لينا الزعبي</t>
  </si>
  <si>
    <t>احمد نشأت</t>
  </si>
  <si>
    <t>مرح الشتار</t>
  </si>
  <si>
    <t>مريم اسماعيل</t>
  </si>
  <si>
    <t>ميساء الزعبي</t>
  </si>
  <si>
    <t>احمد خير</t>
  </si>
  <si>
    <t>ميناء شيخ احمد</t>
  </si>
  <si>
    <t>نوال عبيد</t>
  </si>
  <si>
    <t>نورما السنوسي</t>
  </si>
  <si>
    <t>ناهي</t>
  </si>
  <si>
    <t>ولاء حمدان صوان</t>
  </si>
  <si>
    <t>ولاء عيسى</t>
  </si>
  <si>
    <t>رهام خدام</t>
  </si>
  <si>
    <t>هيام علي</t>
  </si>
  <si>
    <t>محاسن درة</t>
  </si>
  <si>
    <t>لاريسا الترك</t>
  </si>
  <si>
    <t>ريما حمزة</t>
  </si>
  <si>
    <t>هبة شامية</t>
  </si>
  <si>
    <t>الاء الدبش</t>
  </si>
  <si>
    <t>قصي</t>
  </si>
  <si>
    <t>زاهر</t>
  </si>
  <si>
    <t>سلام</t>
  </si>
  <si>
    <t>صبري</t>
  </si>
  <si>
    <t>قمر عبد الرحمن</t>
  </si>
  <si>
    <t>وصال</t>
  </si>
  <si>
    <t>ليداالملا</t>
  </si>
  <si>
    <t>الشماء الدروبي</t>
  </si>
  <si>
    <t>سهير خيطو</t>
  </si>
  <si>
    <t>نور نصري</t>
  </si>
  <si>
    <t>محمد فواز</t>
  </si>
  <si>
    <t>بهاء كريدي</t>
  </si>
  <si>
    <t>رنا البكور</t>
  </si>
  <si>
    <t>سحر ميهوب</t>
  </si>
  <si>
    <t>صباح حيدر</t>
  </si>
  <si>
    <t>ليال علي</t>
  </si>
  <si>
    <t>نسمه مغربل</t>
  </si>
  <si>
    <t>نسيبة قاسم</t>
  </si>
  <si>
    <t>ثناء عبد الله</t>
  </si>
  <si>
    <t>رزان ابراهيم</t>
  </si>
  <si>
    <t>الاء الصباغ</t>
  </si>
  <si>
    <t>س1 - ف1</t>
  </si>
  <si>
    <t>س1 - ف2</t>
  </si>
  <si>
    <t>س2- ف1</t>
  </si>
  <si>
    <t>س2- ف2</t>
  </si>
  <si>
    <t>س3 - ف1</t>
  </si>
  <si>
    <t>س3 - ف2</t>
  </si>
  <si>
    <t>س4 - ف1</t>
  </si>
  <si>
    <t>س4 - ف2</t>
  </si>
  <si>
    <t>محمد عيد</t>
  </si>
  <si>
    <t>رغيد</t>
  </si>
  <si>
    <t>سناء</t>
  </si>
  <si>
    <t>فاطمة</t>
  </si>
  <si>
    <t>دلال</t>
  </si>
  <si>
    <t>نجاح</t>
  </si>
  <si>
    <t>سعاد</t>
  </si>
  <si>
    <t>يسرى</t>
  </si>
  <si>
    <t>روضه</t>
  </si>
  <si>
    <t>بثينه</t>
  </si>
  <si>
    <t>فاديا</t>
  </si>
  <si>
    <t>امينة</t>
  </si>
  <si>
    <t>حنان</t>
  </si>
  <si>
    <t>نوال</t>
  </si>
  <si>
    <t>غزاله</t>
  </si>
  <si>
    <t>زكيه</t>
  </si>
  <si>
    <t>زريفه</t>
  </si>
  <si>
    <t>عزيزه</t>
  </si>
  <si>
    <t>الهام</t>
  </si>
  <si>
    <t>بثينة</t>
  </si>
  <si>
    <t>الاء كريمه</t>
  </si>
  <si>
    <t>عيشه</t>
  </si>
  <si>
    <t>ليلى</t>
  </si>
  <si>
    <t>هيله</t>
  </si>
  <si>
    <t>حمده</t>
  </si>
  <si>
    <t>بشرى</t>
  </si>
  <si>
    <t>سميه</t>
  </si>
  <si>
    <t>فايزه</t>
  </si>
  <si>
    <t>رسميه</t>
  </si>
  <si>
    <t>صبحية</t>
  </si>
  <si>
    <t>حمدة</t>
  </si>
  <si>
    <t>سمر</t>
  </si>
  <si>
    <t>نجاه</t>
  </si>
  <si>
    <t>وداد</t>
  </si>
  <si>
    <t>هنادي</t>
  </si>
  <si>
    <t>وفاء</t>
  </si>
  <si>
    <t>هدى</t>
  </si>
  <si>
    <t>سلوى</t>
  </si>
  <si>
    <t>بدريه</t>
  </si>
  <si>
    <t>هيام</t>
  </si>
  <si>
    <t>ايمان</t>
  </si>
  <si>
    <t>اديبة</t>
  </si>
  <si>
    <t>منى</t>
  </si>
  <si>
    <t>امونة</t>
  </si>
  <si>
    <t>زهره</t>
  </si>
  <si>
    <t>نبيله</t>
  </si>
  <si>
    <t>عليه</t>
  </si>
  <si>
    <t>لطيفه</t>
  </si>
  <si>
    <t>اسما</t>
  </si>
  <si>
    <t>ابتسام</t>
  </si>
  <si>
    <t>حياة زيدان</t>
  </si>
  <si>
    <t>هيفاء</t>
  </si>
  <si>
    <t>فوزيه</t>
  </si>
  <si>
    <t>كريمه</t>
  </si>
  <si>
    <t>سحر</t>
  </si>
  <si>
    <t>منيره</t>
  </si>
  <si>
    <t>ميساء</t>
  </si>
  <si>
    <t>صفاء</t>
  </si>
  <si>
    <t>هند</t>
  </si>
  <si>
    <t>عبير</t>
  </si>
  <si>
    <t>خديجه</t>
  </si>
  <si>
    <t>ثناء</t>
  </si>
  <si>
    <t>غصون</t>
  </si>
  <si>
    <t>باسمه</t>
  </si>
  <si>
    <t>لمياء</t>
  </si>
  <si>
    <t>طليعة</t>
  </si>
  <si>
    <t>راغده</t>
  </si>
  <si>
    <t>سميرة</t>
  </si>
  <si>
    <t>صبحيه</t>
  </si>
  <si>
    <t>رائده</t>
  </si>
  <si>
    <t>خوله</t>
  </si>
  <si>
    <t>هناء</t>
  </si>
  <si>
    <t>رولا</t>
  </si>
  <si>
    <t>هديه</t>
  </si>
  <si>
    <t>كوثر</t>
  </si>
  <si>
    <t>رنده</t>
  </si>
  <si>
    <t>جاكلين</t>
  </si>
  <si>
    <t>عفيفه</t>
  </si>
  <si>
    <t>فريال</t>
  </si>
  <si>
    <t>بشيرة</t>
  </si>
  <si>
    <t>منال</t>
  </si>
  <si>
    <t>سميره</t>
  </si>
  <si>
    <t>ناريمان</t>
  </si>
  <si>
    <t>ميسون</t>
  </si>
  <si>
    <t>جيهان</t>
  </si>
  <si>
    <t>نوره</t>
  </si>
  <si>
    <t>عائشة</t>
  </si>
  <si>
    <t>فلك</t>
  </si>
  <si>
    <t>علا الحمدان</t>
  </si>
  <si>
    <t>لينا</t>
  </si>
  <si>
    <t>فيزه</t>
  </si>
  <si>
    <t>ماجده</t>
  </si>
  <si>
    <t>حفيظه</t>
  </si>
  <si>
    <t>يازي</t>
  </si>
  <si>
    <t>مؤمنه</t>
  </si>
  <si>
    <t>حميده</t>
  </si>
  <si>
    <t>نصره</t>
  </si>
  <si>
    <t>غازيه</t>
  </si>
  <si>
    <t>فضه الحسن</t>
  </si>
  <si>
    <t>بديعه</t>
  </si>
  <si>
    <t>سمية</t>
  </si>
  <si>
    <t>عزيزة</t>
  </si>
  <si>
    <t>انعام</t>
  </si>
  <si>
    <t>رينه</t>
  </si>
  <si>
    <t>زبيده</t>
  </si>
  <si>
    <t>ملك</t>
  </si>
  <si>
    <t>ورد</t>
  </si>
  <si>
    <t>عليا</t>
  </si>
  <si>
    <t>مؤمنات</t>
  </si>
  <si>
    <t>سهام</t>
  </si>
  <si>
    <t>اسيمه</t>
  </si>
  <si>
    <t>حياه</t>
  </si>
  <si>
    <t>رنا</t>
  </si>
  <si>
    <t>فتون</t>
  </si>
  <si>
    <t>فتحيه</t>
  </si>
  <si>
    <t>امل</t>
  </si>
  <si>
    <t>زهريه</t>
  </si>
  <si>
    <t>ناديا</t>
  </si>
  <si>
    <t>جواهر</t>
  </si>
  <si>
    <t>تهاني</t>
  </si>
  <si>
    <t>فهميه</t>
  </si>
  <si>
    <t>مريم عيسى</t>
  </si>
  <si>
    <t>فتحية</t>
  </si>
  <si>
    <t>سميحه</t>
  </si>
  <si>
    <t>نعيمة</t>
  </si>
  <si>
    <t>ملكه</t>
  </si>
  <si>
    <t>مطيعه</t>
  </si>
  <si>
    <t>حسنيه</t>
  </si>
  <si>
    <t>عواطف</t>
  </si>
  <si>
    <t>لونا</t>
  </si>
  <si>
    <t>سوزان</t>
  </si>
  <si>
    <t>محاسن</t>
  </si>
  <si>
    <t>ازدهار</t>
  </si>
  <si>
    <t>ديبه</t>
  </si>
  <si>
    <t>اسيا</t>
  </si>
  <si>
    <t>نبيلة</t>
  </si>
  <si>
    <t>خديجة</t>
  </si>
  <si>
    <t>وصفيه</t>
  </si>
  <si>
    <t>شاميه</t>
  </si>
  <si>
    <t>نورة</t>
  </si>
  <si>
    <t>انتصار</t>
  </si>
  <si>
    <t>هاله</t>
  </si>
  <si>
    <t>ياسمين سعيد</t>
  </si>
  <si>
    <t>ريما</t>
  </si>
  <si>
    <t>غادة</t>
  </si>
  <si>
    <t>سارة</t>
  </si>
  <si>
    <t>فداء</t>
  </si>
  <si>
    <t>اماني</t>
  </si>
  <si>
    <t>امال</t>
  </si>
  <si>
    <t>عائدة</t>
  </si>
  <si>
    <t>ميادة</t>
  </si>
  <si>
    <t>سميحة</t>
  </si>
  <si>
    <t>عفاف</t>
  </si>
  <si>
    <t>فاتن</t>
  </si>
  <si>
    <t>حميدة</t>
  </si>
  <si>
    <t>يسرا</t>
  </si>
  <si>
    <t>رغداء</t>
  </si>
  <si>
    <t>مي</t>
  </si>
  <si>
    <t>انعامي</t>
  </si>
  <si>
    <t>فوزية</t>
  </si>
  <si>
    <t>رجاء</t>
  </si>
  <si>
    <t>نوف</t>
  </si>
  <si>
    <t>خلود</t>
  </si>
  <si>
    <t>ناهد</t>
  </si>
  <si>
    <t>روعة الحكيم</t>
  </si>
  <si>
    <t>نزهة نعيسي</t>
  </si>
  <si>
    <t>مقصور</t>
  </si>
  <si>
    <t>نجاة خابوري</t>
  </si>
  <si>
    <t>روى رقوقي</t>
  </si>
  <si>
    <t>محمد محسن</t>
  </si>
  <si>
    <t>نهله البردان</t>
  </si>
  <si>
    <t>مريم حوتو</t>
  </si>
  <si>
    <t>ضحى لطوف</t>
  </si>
  <si>
    <t>عبير فواز</t>
  </si>
  <si>
    <t>كوثر عبيدي</t>
  </si>
  <si>
    <t>لانا قربي</t>
  </si>
  <si>
    <t>ليلى العبد</t>
  </si>
  <si>
    <t>ملك الكيلاني</t>
  </si>
  <si>
    <t>نور الهدى شبارة</t>
  </si>
  <si>
    <t>حسناء محمد</t>
  </si>
  <si>
    <t>نور</t>
  </si>
  <si>
    <t>مكرم</t>
  </si>
  <si>
    <t>لجين يونس</t>
  </si>
  <si>
    <t>هبة عبد النبي</t>
  </si>
  <si>
    <t>ريم اسماعيل</t>
  </si>
  <si>
    <t>زكية الجمل</t>
  </si>
  <si>
    <t>شهرزاد مجلي</t>
  </si>
  <si>
    <t>محمد موفق</t>
  </si>
  <si>
    <t>نور السقا</t>
  </si>
  <si>
    <t>ياسمين أعمى</t>
  </si>
  <si>
    <t>هدية شيبان</t>
  </si>
  <si>
    <t>شيرين</t>
  </si>
  <si>
    <t>اسلام فريسان</t>
  </si>
  <si>
    <t>حواء</t>
  </si>
  <si>
    <t>سهيلا</t>
  </si>
  <si>
    <t>رانية</t>
  </si>
  <si>
    <t>نعمه</t>
  </si>
  <si>
    <t>نهوند</t>
  </si>
  <si>
    <t>عيوش</t>
  </si>
  <si>
    <t>جنان</t>
  </si>
  <si>
    <t>نسرين</t>
  </si>
  <si>
    <t>اسمهان</t>
  </si>
  <si>
    <t>ورده</t>
  </si>
  <si>
    <t>منور</t>
  </si>
  <si>
    <t>رسيلة</t>
  </si>
  <si>
    <t>خيريه</t>
  </si>
  <si>
    <t>نعمت</t>
  </si>
  <si>
    <t>اسماء</t>
  </si>
  <si>
    <t>سلمى</t>
  </si>
  <si>
    <t>دره</t>
  </si>
  <si>
    <t>هدية</t>
  </si>
  <si>
    <t>وردة</t>
  </si>
  <si>
    <t>قمر</t>
  </si>
  <si>
    <t>فدوى</t>
  </si>
  <si>
    <t>مياده</t>
  </si>
  <si>
    <t>ريمه</t>
  </si>
  <si>
    <t>دريه</t>
  </si>
  <si>
    <t>مجد</t>
  </si>
  <si>
    <t>نبيها</t>
  </si>
  <si>
    <t>زاهيره</t>
  </si>
  <si>
    <t>هنا</t>
  </si>
  <si>
    <t>رفعه</t>
  </si>
  <si>
    <t>ناهده</t>
  </si>
  <si>
    <t>نبال</t>
  </si>
  <si>
    <t>حياة</t>
  </si>
  <si>
    <t>رنيم التخين</t>
  </si>
  <si>
    <t>رهف القباني</t>
  </si>
  <si>
    <t>سابينا</t>
  </si>
  <si>
    <t>غروب</t>
  </si>
  <si>
    <t>غالية</t>
  </si>
  <si>
    <t>روان شطو</t>
  </si>
  <si>
    <t>روان عبد القادر</t>
  </si>
  <si>
    <t>روز الخليل</t>
  </si>
  <si>
    <t>رولا فشتوك</t>
  </si>
  <si>
    <t>ريم الرشيد</t>
  </si>
  <si>
    <t>ريم عرفات</t>
  </si>
  <si>
    <t>زهور</t>
  </si>
  <si>
    <t>ريما الاسعد</t>
  </si>
  <si>
    <t>ريما حرب</t>
  </si>
  <si>
    <t>زينب الشحود</t>
  </si>
  <si>
    <t>بتول</t>
  </si>
  <si>
    <t>رزان</t>
  </si>
  <si>
    <t>باسمة</t>
  </si>
  <si>
    <t>سارة عرب أوغلي</t>
  </si>
  <si>
    <t>محمدباسل</t>
  </si>
  <si>
    <t>ساره الخوري</t>
  </si>
  <si>
    <t>اميل</t>
  </si>
  <si>
    <t>سراب</t>
  </si>
  <si>
    <t>سالي حمصي</t>
  </si>
  <si>
    <t>نهوى</t>
  </si>
  <si>
    <t>سراب خضور</t>
  </si>
  <si>
    <t>اميرة</t>
  </si>
  <si>
    <t>سلاف شلغين</t>
  </si>
  <si>
    <t>نجاة</t>
  </si>
  <si>
    <t>سلام زهراء</t>
  </si>
  <si>
    <t>لميس</t>
  </si>
  <si>
    <t>سلام سعادات</t>
  </si>
  <si>
    <t>سلامة عبدالرزاق</t>
  </si>
  <si>
    <t>سماح طعمة</t>
  </si>
  <si>
    <t>رفاء</t>
  </si>
  <si>
    <t>سمر عجاج</t>
  </si>
  <si>
    <t>هاجر</t>
  </si>
  <si>
    <t>سناء فرينو</t>
  </si>
  <si>
    <t>سها المزوق</t>
  </si>
  <si>
    <t>سهام قارصلي</t>
  </si>
  <si>
    <t>عبد المعين</t>
  </si>
  <si>
    <t>سهام ميره</t>
  </si>
  <si>
    <t>سهيلة قابل</t>
  </si>
  <si>
    <t>سوزان سرور</t>
  </si>
  <si>
    <t>سعده</t>
  </si>
  <si>
    <t>سوسن سلماوي</t>
  </si>
  <si>
    <t>سوسن علي</t>
  </si>
  <si>
    <t>شفاء الخالد</t>
  </si>
  <si>
    <t>شفاء قابيل</t>
  </si>
  <si>
    <t>كنوز</t>
  </si>
  <si>
    <t>صباح الشلبي</t>
  </si>
  <si>
    <t>عائشه العلي</t>
  </si>
  <si>
    <t>لميا</t>
  </si>
  <si>
    <t>عائشه سعده</t>
  </si>
  <si>
    <t>عدنان مغربي</t>
  </si>
  <si>
    <t>عفاف الدبس</t>
  </si>
  <si>
    <t>تفيده</t>
  </si>
  <si>
    <t>امنه</t>
  </si>
  <si>
    <t>رانيا</t>
  </si>
  <si>
    <t>علا الدريبي</t>
  </si>
  <si>
    <t>علا السيداه</t>
  </si>
  <si>
    <t>علياء الخضرالبازيد</t>
  </si>
  <si>
    <t>غفران</t>
  </si>
  <si>
    <t>نايفة</t>
  </si>
  <si>
    <t>غالية الأكرمي</t>
  </si>
  <si>
    <t>فادية</t>
  </si>
  <si>
    <t>غالية الحلاق</t>
  </si>
  <si>
    <t>غفران العوض</t>
  </si>
  <si>
    <t>غفران نقرش فهده</t>
  </si>
  <si>
    <t>فاتن زين</t>
  </si>
  <si>
    <t>فاديا جومر</t>
  </si>
  <si>
    <t>عبيدة</t>
  </si>
  <si>
    <t>فاطمة الشيحاوي</t>
  </si>
  <si>
    <t>فاطمة صالح</t>
  </si>
  <si>
    <t>تركيه</t>
  </si>
  <si>
    <t>فاطمه القادري</t>
  </si>
  <si>
    <t>فتحية بشير</t>
  </si>
  <si>
    <t>فتون وكيل</t>
  </si>
  <si>
    <t>قمر غنام</t>
  </si>
  <si>
    <t>كاترين صقر</t>
  </si>
  <si>
    <t>كارلا العجم</t>
  </si>
  <si>
    <t>ميرنا</t>
  </si>
  <si>
    <t>لبنه فواز</t>
  </si>
  <si>
    <t>لبنى الموسى</t>
  </si>
  <si>
    <t>لبنى سباهي ارناؤوط</t>
  </si>
  <si>
    <t>محمدكامل</t>
  </si>
  <si>
    <t>اعتدال</t>
  </si>
  <si>
    <t>لوسي الطه</t>
  </si>
  <si>
    <t>عبدالمنعم</t>
  </si>
  <si>
    <t>لوليا الكسم</t>
  </si>
  <si>
    <t>دولت</t>
  </si>
  <si>
    <t>ليلى عرار</t>
  </si>
  <si>
    <t>مؤمنه الأجوة</t>
  </si>
  <si>
    <t>ماري شعبان</t>
  </si>
  <si>
    <t>محمد خليل الحاج علي</t>
  </si>
  <si>
    <t>محمد معاذ حوراني</t>
  </si>
  <si>
    <t>مرام المحمد</t>
  </si>
  <si>
    <t>مرام بريك</t>
  </si>
  <si>
    <t>مرام كيوان</t>
  </si>
  <si>
    <t>سماح</t>
  </si>
  <si>
    <t>مروة الفحل</t>
  </si>
  <si>
    <t>مروة أبوراس</t>
  </si>
  <si>
    <t>محمدوليد</t>
  </si>
  <si>
    <t>مروى قربان</t>
  </si>
  <si>
    <t>مريم الشحادات</t>
  </si>
  <si>
    <t>مريم الشمالي</t>
  </si>
  <si>
    <t>مريم أباظة</t>
  </si>
  <si>
    <t>ملاذ بغدادي</t>
  </si>
  <si>
    <t>محمد عاطف</t>
  </si>
  <si>
    <t>منى الحميد</t>
  </si>
  <si>
    <t>منسيه</t>
  </si>
  <si>
    <t>منى حسواني</t>
  </si>
  <si>
    <t>منى لباد</t>
  </si>
  <si>
    <t>ميرفت شهاب</t>
  </si>
  <si>
    <t>منا</t>
  </si>
  <si>
    <t>ميساء المحمد</t>
  </si>
  <si>
    <t>ميساء زين الدين</t>
  </si>
  <si>
    <t>نادين كنينه</t>
  </si>
  <si>
    <t>ندى الكيال</t>
  </si>
  <si>
    <t>محمد فريد</t>
  </si>
  <si>
    <t>ندى المسوتي</t>
  </si>
  <si>
    <t>محمدياسين</t>
  </si>
  <si>
    <t>خانم</t>
  </si>
  <si>
    <t>نسرين الذياب</t>
  </si>
  <si>
    <t>نسيبة الشيخ</t>
  </si>
  <si>
    <t>نسيبه دلال</t>
  </si>
  <si>
    <t>نصر الله خميس</t>
  </si>
  <si>
    <t>رقيه</t>
  </si>
  <si>
    <t>نهوند السحلي</t>
  </si>
  <si>
    <t>منيرة</t>
  </si>
  <si>
    <t>نوال توتونجي</t>
  </si>
  <si>
    <t>محمدانور</t>
  </si>
  <si>
    <t>نور الامام</t>
  </si>
  <si>
    <t>نور الطرشان</t>
  </si>
  <si>
    <t>نور المعلم</t>
  </si>
  <si>
    <t>نور الهدى قلعجي</t>
  </si>
  <si>
    <t>رضيه</t>
  </si>
  <si>
    <t>نورا الحريري</t>
  </si>
  <si>
    <t>نورالهدى الجدا</t>
  </si>
  <si>
    <t>نورالهدى القداح</t>
  </si>
  <si>
    <t>هبة معطي</t>
  </si>
  <si>
    <t>هبه الموصلي</t>
  </si>
  <si>
    <t>جمال عبدالناصر</t>
  </si>
  <si>
    <t>نداء</t>
  </si>
  <si>
    <t>هبه بقاعي</t>
  </si>
  <si>
    <t>هبه سرور</t>
  </si>
  <si>
    <t>عربي</t>
  </si>
  <si>
    <t>هبه واكد</t>
  </si>
  <si>
    <t>زايد</t>
  </si>
  <si>
    <t>هديل نصر</t>
  </si>
  <si>
    <t>كارولين</t>
  </si>
  <si>
    <t>هزار العتيق</t>
  </si>
  <si>
    <t>هناء ابوحلاوه</t>
  </si>
  <si>
    <t>رويدا</t>
  </si>
  <si>
    <t>وصال الرفاعي</t>
  </si>
  <si>
    <t>ذهبية</t>
  </si>
  <si>
    <t>وفاء يوسف</t>
  </si>
  <si>
    <t>ولاء خلوف</t>
  </si>
  <si>
    <t>ولاء خنيفس</t>
  </si>
  <si>
    <t>حليمه</t>
  </si>
  <si>
    <t>خطيره</t>
  </si>
  <si>
    <t>ياسمين كركي</t>
  </si>
  <si>
    <t>ياسمين مصطفى</t>
  </si>
  <si>
    <t>يسرى ابو مغضب</t>
  </si>
  <si>
    <t>عفراء سلوم</t>
  </si>
  <si>
    <t>فاطمة الصرصر</t>
  </si>
  <si>
    <t>حسنا</t>
  </si>
  <si>
    <t>فاطمة قطراوي</t>
  </si>
  <si>
    <t>ميادة علي</t>
  </si>
  <si>
    <t>خولة</t>
  </si>
  <si>
    <t>عبيده زيدان</t>
  </si>
  <si>
    <t>زبيدة</t>
  </si>
  <si>
    <t>افتكار</t>
  </si>
  <si>
    <t>عطاف</t>
  </si>
  <si>
    <t>بشيره</t>
  </si>
  <si>
    <t>حسناء</t>
  </si>
  <si>
    <t>نهى</t>
  </si>
  <si>
    <t>حورية</t>
  </si>
  <si>
    <t>نجات</t>
  </si>
  <si>
    <t>ثريا</t>
  </si>
  <si>
    <t>فضه</t>
  </si>
  <si>
    <t>نبيهه</t>
  </si>
  <si>
    <t>ثراء</t>
  </si>
  <si>
    <t>جميلة</t>
  </si>
  <si>
    <t>زريفة</t>
  </si>
  <si>
    <t>ريم تمرة</t>
  </si>
  <si>
    <t>عفاف ماليل</t>
  </si>
  <si>
    <t>امل جمعة</t>
  </si>
  <si>
    <t>ديمه علي</t>
  </si>
  <si>
    <t>رافت</t>
  </si>
  <si>
    <t>الأولى</t>
  </si>
  <si>
    <t>الثانية</t>
  </si>
  <si>
    <t>الثانية حديث</t>
  </si>
  <si>
    <t>الثالثة</t>
  </si>
  <si>
    <t>الثالثة حديث</t>
  </si>
  <si>
    <t>الرابعة</t>
  </si>
  <si>
    <t>الرابعة حديث</t>
  </si>
  <si>
    <t>فصل أول 2018-2019</t>
  </si>
  <si>
    <t>فصل ثاني 2018-2019</t>
  </si>
  <si>
    <t>فصل أول 2019-2020</t>
  </si>
  <si>
    <t>منقطع</t>
  </si>
  <si>
    <t xml:space="preserve">مصطفى </t>
  </si>
  <si>
    <t xml:space="preserve">محمد </t>
  </si>
  <si>
    <t>احمد حسام الدين</t>
  </si>
  <si>
    <t>نتالي درويش</t>
  </si>
  <si>
    <t>عائشة برنية</t>
  </si>
  <si>
    <t>وفاء محمد</t>
  </si>
  <si>
    <t>شذى غندور</t>
  </si>
  <si>
    <t>رنيم سرور</t>
  </si>
  <si>
    <t>رنيم وبي</t>
  </si>
  <si>
    <t>سمر الشالاتي</t>
  </si>
  <si>
    <t>سمر الوسي</t>
  </si>
  <si>
    <t>رفيف البوشي</t>
  </si>
  <si>
    <t>ليلى علي</t>
  </si>
  <si>
    <t>هبة الطاس</t>
  </si>
  <si>
    <t>ماري الزعيم</t>
  </si>
  <si>
    <t>مخلص</t>
  </si>
  <si>
    <t>سهير زيات</t>
  </si>
  <si>
    <t>جومانة سليمان</t>
  </si>
  <si>
    <t>موارد نصر</t>
  </si>
  <si>
    <t>يارا سالم</t>
  </si>
  <si>
    <t>بدور ابو رشيد</t>
  </si>
  <si>
    <t>ايفان حبيب</t>
  </si>
  <si>
    <t>علا ابو فياض نعيم</t>
  </si>
  <si>
    <t>الهام يوسف</t>
  </si>
  <si>
    <t>صفا زكريا</t>
  </si>
  <si>
    <t>رسم فصول الانقطاع</t>
  </si>
  <si>
    <t>رسم المقررات</t>
  </si>
  <si>
    <t>ملاحظة: عن كل فصل انقطاع رسم /15000 ل.س/</t>
  </si>
  <si>
    <t>وثيقة وفاة صادرة عن مكتب الشهداء</t>
  </si>
  <si>
    <t>العاملين في وزارة التعليم العالي والمؤسسات والجامعات التابعة لها</t>
  </si>
  <si>
    <t>طابع هلال احمر
25  ل .س</t>
  </si>
  <si>
    <t xml:space="preserve">طابع مالي
 30  ل.س   </t>
  </si>
  <si>
    <t>رسم الانقطاع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</si>
  <si>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</si>
  <si>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</si>
  <si>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</si>
  <si>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kin.ol@hotmail.com
 ويجب أن يكون موضوع الإيميل هو الرقم الإمتحاني للطالب</t>
  </si>
  <si>
    <t>فصل أول 2020-2021</t>
  </si>
  <si>
    <t xml:space="preserve">حسين </t>
  </si>
  <si>
    <t xml:space="preserve">ابراهيم </t>
  </si>
  <si>
    <t xml:space="preserve">خليل </t>
  </si>
  <si>
    <t xml:space="preserve">صالح </t>
  </si>
  <si>
    <t xml:space="preserve">حسام </t>
  </si>
  <si>
    <t xml:space="preserve">احمد </t>
  </si>
  <si>
    <t xml:space="preserve">بسام </t>
  </si>
  <si>
    <t xml:space="preserve">محمود </t>
  </si>
  <si>
    <t xml:space="preserve">علي </t>
  </si>
  <si>
    <t xml:space="preserve">فيصل </t>
  </si>
  <si>
    <t xml:space="preserve">عبد الرزاق </t>
  </si>
  <si>
    <t xml:space="preserve">ناجي </t>
  </si>
  <si>
    <t>دارين معروف</t>
  </si>
  <si>
    <t>محمد عادل</t>
  </si>
  <si>
    <t>رزان عيسى</t>
  </si>
  <si>
    <t>حرب</t>
  </si>
  <si>
    <t>هزاع</t>
  </si>
  <si>
    <t>راجح</t>
  </si>
  <si>
    <t>سحر مهنا</t>
  </si>
  <si>
    <t>سهاد زكريا</t>
  </si>
  <si>
    <t>وعد بو حسون</t>
  </si>
  <si>
    <t xml:space="preserve">عماد </t>
  </si>
  <si>
    <t>ديانا نعيم</t>
  </si>
  <si>
    <t xml:space="preserve">نزيه </t>
  </si>
  <si>
    <t>ريم الجوابرة</t>
  </si>
  <si>
    <t>هدى الحميدي</t>
  </si>
  <si>
    <t xml:space="preserve">بشار </t>
  </si>
  <si>
    <t>نور الحلواني</t>
  </si>
  <si>
    <t xml:space="preserve">شريف </t>
  </si>
  <si>
    <t>محمد جمعة</t>
  </si>
  <si>
    <t>لين صافيه</t>
  </si>
  <si>
    <t>نبيله سكر</t>
  </si>
  <si>
    <t>نجود اابو حامد</t>
  </si>
  <si>
    <t>نوره الشلبي</t>
  </si>
  <si>
    <t>ياسمين ملقط</t>
  </si>
  <si>
    <t xml:space="preserve">سلمان </t>
  </si>
  <si>
    <t>سماح شلحه</t>
  </si>
  <si>
    <t>شيماء درويش</t>
  </si>
  <si>
    <t xml:space="preserve">فردوس خالد </t>
  </si>
  <si>
    <t xml:space="preserve">زيدان </t>
  </si>
  <si>
    <t>مروة توتنجي</t>
  </si>
  <si>
    <t xml:space="preserve">مريم سعدية </t>
  </si>
  <si>
    <t xml:space="preserve">هلا الرفاعي </t>
  </si>
  <si>
    <t>ضرار</t>
  </si>
  <si>
    <t xml:space="preserve">عادل </t>
  </si>
  <si>
    <t xml:space="preserve">عيسى </t>
  </si>
  <si>
    <t xml:space="preserve">صفا عبد الحق </t>
  </si>
  <si>
    <t xml:space="preserve">محمد بشار </t>
  </si>
  <si>
    <t xml:space="preserve">عدنان </t>
  </si>
  <si>
    <t>رائدة البردويل</t>
  </si>
  <si>
    <t>راوية عودة علي</t>
  </si>
  <si>
    <t>رغده مريقول</t>
  </si>
  <si>
    <t>رهف الحريري</t>
  </si>
  <si>
    <t>سلام باكير</t>
  </si>
  <si>
    <t>علمية ابو اسعد</t>
  </si>
  <si>
    <t>لينا سارة</t>
  </si>
  <si>
    <t>منال عيسى</t>
  </si>
  <si>
    <t>ميساء ابو ترابي</t>
  </si>
  <si>
    <t>هبة عمار</t>
  </si>
  <si>
    <t>تسنيم ابو خير</t>
  </si>
  <si>
    <t>فاطمة الشيخ</t>
  </si>
  <si>
    <t>مها دوابي</t>
  </si>
  <si>
    <t>نسرين بجبوج</t>
  </si>
  <si>
    <t xml:space="preserve">مزنة ملص </t>
  </si>
  <si>
    <t xml:space="preserve">ولاء السيد </t>
  </si>
  <si>
    <t>بنان بكر</t>
  </si>
  <si>
    <t>ربى الضاهر</t>
  </si>
  <si>
    <t>سلام سلامة</t>
  </si>
  <si>
    <t>ميسم الحصرية</t>
  </si>
  <si>
    <t>مرام عباس</t>
  </si>
  <si>
    <t>هبة الله عبيد</t>
  </si>
  <si>
    <t>دلين سكر</t>
  </si>
  <si>
    <t>محمد طلعت</t>
  </si>
  <si>
    <t>رحمه برغلة</t>
  </si>
  <si>
    <t>رفاه الحو</t>
  </si>
  <si>
    <t>رولا شامية</t>
  </si>
  <si>
    <t>ريم جاووش</t>
  </si>
  <si>
    <t>زهور السبسبي الرفاعي</t>
  </si>
  <si>
    <t>شذى المشكاوي</t>
  </si>
  <si>
    <t>عبد الرحيم العبد الحسين</t>
  </si>
  <si>
    <t>علا غنيم</t>
  </si>
  <si>
    <t>علا وردة</t>
  </si>
  <si>
    <t>فداء الزيبق</t>
  </si>
  <si>
    <t>ليلاس ضيا</t>
  </si>
  <si>
    <t>مها الجرو</t>
  </si>
  <si>
    <t>عويد</t>
  </si>
  <si>
    <t>محمد فاروق</t>
  </si>
  <si>
    <t>نادية دبوسي</t>
  </si>
  <si>
    <t>نغم علبة</t>
  </si>
  <si>
    <t>هالة الخطيب</t>
  </si>
  <si>
    <t>وداد القنطار</t>
  </si>
  <si>
    <t>عنان</t>
  </si>
  <si>
    <t>الاء عابدين</t>
  </si>
  <si>
    <t>منى المعطي</t>
  </si>
  <si>
    <t>اماني عوض</t>
  </si>
  <si>
    <t>فداء خضرو</t>
  </si>
  <si>
    <t>فرح معاد</t>
  </si>
  <si>
    <t>نجلاء الحسن</t>
  </si>
  <si>
    <t>الاء شريف</t>
  </si>
  <si>
    <t>تانيا موسى</t>
  </si>
  <si>
    <t>تغريد الوطبان</t>
  </si>
  <si>
    <t>منيرفا شلش</t>
  </si>
  <si>
    <t>هديل عدره</t>
  </si>
  <si>
    <t>هناء العشعوش</t>
  </si>
  <si>
    <t>هنادي العبد</t>
  </si>
  <si>
    <t>فاديه خباز</t>
  </si>
  <si>
    <t>اميليو جودت</t>
  </si>
  <si>
    <t>ليلاس قلعه جي</t>
  </si>
  <si>
    <t>نور فتوح</t>
  </si>
  <si>
    <t>الاء المعلم</t>
  </si>
  <si>
    <t>سالي حسن</t>
  </si>
  <si>
    <t>فتون مرشود</t>
  </si>
  <si>
    <t>فرح برنبو</t>
  </si>
  <si>
    <t>ليلى الاسعد</t>
  </si>
  <si>
    <t>محمد نور الحاج حمود</t>
  </si>
  <si>
    <t>نرمين مكي</t>
  </si>
  <si>
    <t>الاء كلساني</t>
  </si>
  <si>
    <t>ثناء الجابر</t>
  </si>
  <si>
    <t>دعاء سليمان</t>
  </si>
  <si>
    <t>ريم الخليل</t>
  </si>
  <si>
    <t>ريم الشلاح</t>
  </si>
  <si>
    <t>محمد ابو فرج</t>
  </si>
  <si>
    <t>ريم زين</t>
  </si>
  <si>
    <t>نسيم</t>
  </si>
  <si>
    <t>عائشة سويد</t>
  </si>
  <si>
    <t>عنودالقزحلي</t>
  </si>
  <si>
    <t>غديرالحوراني</t>
  </si>
  <si>
    <t>لمى السعدي</t>
  </si>
  <si>
    <t>مارلين جبارة</t>
  </si>
  <si>
    <t>مها قسطنطين</t>
  </si>
  <si>
    <t>مي حيدر</t>
  </si>
  <si>
    <t>ميرنا العساف</t>
  </si>
  <si>
    <t>نسرين الشوفي</t>
  </si>
  <si>
    <t xml:space="preserve">فؤاد </t>
  </si>
  <si>
    <t>ثراء حمزه</t>
  </si>
  <si>
    <t>حنان نعمه</t>
  </si>
  <si>
    <t>ربا الجلاوي</t>
  </si>
  <si>
    <t>رهام مقصوصه</t>
  </si>
  <si>
    <t>رولا المنصور</t>
  </si>
  <si>
    <t>ريم سعدي</t>
  </si>
  <si>
    <t>زكريا عباس</t>
  </si>
  <si>
    <t>سلام سليمان</t>
  </si>
  <si>
    <t>صوفيا راجحه</t>
  </si>
  <si>
    <t>عفه مقلد</t>
  </si>
  <si>
    <t>محمد ياسين المسوتي</t>
  </si>
  <si>
    <t>مرح عز الدين</t>
  </si>
  <si>
    <t>منار غبور</t>
  </si>
  <si>
    <t>نانسي عيسى</t>
  </si>
  <si>
    <t>نسرين نظام</t>
  </si>
  <si>
    <t>نغم حرب</t>
  </si>
  <si>
    <t>أمير</t>
  </si>
  <si>
    <t>نهله السلمان</t>
  </si>
  <si>
    <t>هنادي رجب</t>
  </si>
  <si>
    <t>رزان الخضري</t>
  </si>
  <si>
    <t>ابتسام المنفوش</t>
  </si>
  <si>
    <t>امل السعيد</t>
  </si>
  <si>
    <t>اميمة ابو حويج</t>
  </si>
  <si>
    <t>اني مليكان</t>
  </si>
  <si>
    <t>مهران</t>
  </si>
  <si>
    <t>ايات جبر</t>
  </si>
  <si>
    <t>بشرى مكسور</t>
  </si>
  <si>
    <t>تماضر الحريري</t>
  </si>
  <si>
    <t>حنان سره</t>
  </si>
  <si>
    <t>خزنه مرعي</t>
  </si>
  <si>
    <t>خلود عدنان</t>
  </si>
  <si>
    <t>دارين عماد</t>
  </si>
  <si>
    <t>دعاءخالد</t>
  </si>
  <si>
    <t>ديما سلامه</t>
  </si>
  <si>
    <t>رشا ابوحدبه</t>
  </si>
  <si>
    <t>رفعت علي</t>
  </si>
  <si>
    <t>رهف النادر</t>
  </si>
  <si>
    <t>روعه تقوى</t>
  </si>
  <si>
    <t>رولا السيوفي</t>
  </si>
  <si>
    <t>زينب اسماعيل</t>
  </si>
  <si>
    <t>زينه عزقول</t>
  </si>
  <si>
    <t>سلام قناه</t>
  </si>
  <si>
    <t>شروق صباغ</t>
  </si>
  <si>
    <t>صالح العجيل</t>
  </si>
  <si>
    <t>عدن رحمه</t>
  </si>
  <si>
    <t>علاء عيده</t>
  </si>
  <si>
    <t>غزل كرابيلي</t>
  </si>
  <si>
    <t>لين دالي</t>
  </si>
  <si>
    <t>لينا الخليل</t>
  </si>
  <si>
    <t>ليندا المقصاتي</t>
  </si>
  <si>
    <t>بشر</t>
  </si>
  <si>
    <t>مايا الحسين</t>
  </si>
  <si>
    <t>مرح المشكاوي</t>
  </si>
  <si>
    <t>مياسه باكير</t>
  </si>
  <si>
    <t>نجوى مرحبا</t>
  </si>
  <si>
    <t>نور قدور</t>
  </si>
  <si>
    <t>نورا المعلم</t>
  </si>
  <si>
    <t>نورحداد</t>
  </si>
  <si>
    <t>هبه ورده</t>
  </si>
  <si>
    <t>هدى قطف</t>
  </si>
  <si>
    <t>هند بلال</t>
  </si>
  <si>
    <t>ولاء التنبكجي</t>
  </si>
  <si>
    <t>بشرى حبيب</t>
  </si>
  <si>
    <t>ريم حرم اغاسي</t>
  </si>
  <si>
    <t>ابتسام شلش</t>
  </si>
  <si>
    <t>اسماء نجيبه</t>
  </si>
  <si>
    <t>الاء الشربجي</t>
  </si>
  <si>
    <t>الاء عبار</t>
  </si>
  <si>
    <t>شمس</t>
  </si>
  <si>
    <t>الاء غياض</t>
  </si>
  <si>
    <t>اميرة المؤذن</t>
  </si>
  <si>
    <t>بشائرسيف</t>
  </si>
  <si>
    <t>بيان الحرش</t>
  </si>
  <si>
    <t>حنان قشاطة الشهير بالرباطة</t>
  </si>
  <si>
    <t>حنين عماشة</t>
  </si>
  <si>
    <t>خديجه بوشي</t>
  </si>
  <si>
    <t>خلود دقو</t>
  </si>
  <si>
    <t>خلود مرعي</t>
  </si>
  <si>
    <t>دانا المبيض</t>
  </si>
  <si>
    <t>دانة الحلبي</t>
  </si>
  <si>
    <t>كنان</t>
  </si>
  <si>
    <t>دعاء الزعوري</t>
  </si>
  <si>
    <t>دعاء السوادي</t>
  </si>
  <si>
    <t>دعاء سالم</t>
  </si>
  <si>
    <t>دولاما المحرم</t>
  </si>
  <si>
    <t>ديمة العمار</t>
  </si>
  <si>
    <t>راماموسى</t>
  </si>
  <si>
    <t>راميه الفيومي الشهير بالخطيب</t>
  </si>
  <si>
    <t>ربى الربداوي</t>
  </si>
  <si>
    <t>رحاب خليل</t>
  </si>
  <si>
    <t>رشا سنان</t>
  </si>
  <si>
    <t>رنده الأشقر</t>
  </si>
  <si>
    <t>رنده علي</t>
  </si>
  <si>
    <t>رنيم ضيه</t>
  </si>
  <si>
    <t>رهام الداوود</t>
  </si>
  <si>
    <t>رهام غيه</t>
  </si>
  <si>
    <t>رهف المصري</t>
  </si>
  <si>
    <t>رولا قطيط</t>
  </si>
  <si>
    <t>روندة عواد</t>
  </si>
  <si>
    <t>ريم الكدع</t>
  </si>
  <si>
    <t>ريم حبال</t>
  </si>
  <si>
    <t>ريم كيوان</t>
  </si>
  <si>
    <t>ساجده الزوري</t>
  </si>
  <si>
    <t>سارة خليفة</t>
  </si>
  <si>
    <t>سوار طوبجي</t>
  </si>
  <si>
    <t>سوسن الشحادة</t>
  </si>
  <si>
    <t>سوسن العجي</t>
  </si>
  <si>
    <t>صفاء بداح</t>
  </si>
  <si>
    <t>ضحى داوود</t>
  </si>
  <si>
    <t>ظلال نور الدين</t>
  </si>
  <si>
    <t>عزيزه يلداني</t>
  </si>
  <si>
    <t>علا الحفني</t>
  </si>
  <si>
    <t>غفران الرحيباني</t>
  </si>
  <si>
    <t>فاتن الخطيب</t>
  </si>
  <si>
    <t>فاطمه جعفر</t>
  </si>
  <si>
    <t>فاطمه غريب</t>
  </si>
  <si>
    <t>كريستين الخولي</t>
  </si>
  <si>
    <t>ليلاس اليغشي</t>
  </si>
  <si>
    <t>لين المزعل</t>
  </si>
  <si>
    <t>محمد الخلف</t>
  </si>
  <si>
    <t>مديحه عميش</t>
  </si>
  <si>
    <t>مروه ابوشاش</t>
  </si>
  <si>
    <t>مريم زيتون</t>
  </si>
  <si>
    <t>منيره حوري</t>
  </si>
  <si>
    <t>دريد</t>
  </si>
  <si>
    <t>مي علي</t>
  </si>
  <si>
    <t>ميرنا زيد</t>
  </si>
  <si>
    <t>ناريمان عيسى</t>
  </si>
  <si>
    <t>ناهد حجله</t>
  </si>
  <si>
    <t>ناهد خولي</t>
  </si>
  <si>
    <t>نسرين سلامة</t>
  </si>
  <si>
    <t>نعمه ابو مر</t>
  </si>
  <si>
    <t>نور نوناني</t>
  </si>
  <si>
    <t>بشار الاغواني</t>
  </si>
  <si>
    <t>نورمان السيدا</t>
  </si>
  <si>
    <t xml:space="preserve">هبه الله حسون </t>
  </si>
  <si>
    <t>هبه خولي</t>
  </si>
  <si>
    <t>هبه وهبه</t>
  </si>
  <si>
    <t>هدى زنكلو</t>
  </si>
  <si>
    <t>هلا الكراد</t>
  </si>
  <si>
    <t>هيا العلي</t>
  </si>
  <si>
    <t>هيفاء قسام</t>
  </si>
  <si>
    <t>وردة ريحان</t>
  </si>
  <si>
    <t>وصال المحمود</t>
  </si>
  <si>
    <t>ولاء الحمصي الشهير بالازرق</t>
  </si>
  <si>
    <t>محمد ابراهيم</t>
  </si>
  <si>
    <t>يارا الحلبي</t>
  </si>
  <si>
    <t>يسرى زقزق</t>
  </si>
  <si>
    <t>نهى الزيات</t>
  </si>
  <si>
    <t>هلا عيسى</t>
  </si>
  <si>
    <t>روان النجار</t>
  </si>
  <si>
    <t>ماجدة العلي الطه</t>
  </si>
  <si>
    <t>ايه صبح</t>
  </si>
  <si>
    <t>بريرة بكور</t>
  </si>
  <si>
    <t>جيهان الطريفي</t>
  </si>
  <si>
    <t>دعاء شكر زين الدين</t>
  </si>
  <si>
    <t>دعاء فزع</t>
  </si>
  <si>
    <t>راما البيطار</t>
  </si>
  <si>
    <t>محمدسليمان</t>
  </si>
  <si>
    <t>رهف السقعان</t>
  </si>
  <si>
    <t>رهف عبيد</t>
  </si>
  <si>
    <t>سارة عزام</t>
  </si>
  <si>
    <t>شروق عبد الرحمن</t>
  </si>
  <si>
    <t>عائشة رستم</t>
  </si>
  <si>
    <t>غيداء جبر</t>
  </si>
  <si>
    <t>لبنى زكريا</t>
  </si>
  <si>
    <t>محمد الحسان</t>
  </si>
  <si>
    <t>منى الخضري</t>
  </si>
  <si>
    <t>ناديا سيد احمد</t>
  </si>
  <si>
    <t>هيا خولي</t>
  </si>
  <si>
    <t>ولاء خشة</t>
  </si>
  <si>
    <t>ياسمين حلاوة</t>
  </si>
  <si>
    <t>يوسف القبلاوي</t>
  </si>
  <si>
    <t>شيرين الجيرودي</t>
  </si>
  <si>
    <t>محمد احسان</t>
  </si>
  <si>
    <t>مريم العقلة</t>
  </si>
  <si>
    <t>رؤى الهواش</t>
  </si>
  <si>
    <t>اسراء ريحان</t>
  </si>
  <si>
    <t>اسيا الصعيدي</t>
  </si>
  <si>
    <t>الاء الزعبي</t>
  </si>
  <si>
    <t>الاء العساف</t>
  </si>
  <si>
    <t>الاء سنديان</t>
  </si>
  <si>
    <t>الاء عباس</t>
  </si>
  <si>
    <t>الاء نايفه</t>
  </si>
  <si>
    <t>الاء نوري السالم</t>
  </si>
  <si>
    <t>الهام حسن</t>
  </si>
  <si>
    <t>امال رمضان</t>
  </si>
  <si>
    <t>اماني شاب الدين</t>
  </si>
  <si>
    <t>ايات الخليل</t>
  </si>
  <si>
    <t>ايات المدني</t>
  </si>
  <si>
    <t>ايات حمد</t>
  </si>
  <si>
    <t>ايمان خضرو</t>
  </si>
  <si>
    <t>بتول محيسن</t>
  </si>
  <si>
    <t>بيان خمسان</t>
  </si>
  <si>
    <t>تغريد العريضي</t>
  </si>
  <si>
    <t>ثريا الاسطه</t>
  </si>
  <si>
    <t>محمد نديم</t>
  </si>
  <si>
    <t>حاتم سري الدين</t>
  </si>
  <si>
    <t>حفصه الشعبي</t>
  </si>
  <si>
    <t>داليا مسلم</t>
  </si>
  <si>
    <t>دعاء قبلان</t>
  </si>
  <si>
    <t>ديالا شرف الدين</t>
  </si>
  <si>
    <t>ديما باكير</t>
  </si>
  <si>
    <t>دينا الحموي</t>
  </si>
  <si>
    <t>راما المرعي</t>
  </si>
  <si>
    <t>راما صقر</t>
  </si>
  <si>
    <t>ربا حاتم</t>
  </si>
  <si>
    <t>نبهان</t>
  </si>
  <si>
    <t>رجاء الدراخ</t>
  </si>
  <si>
    <t>رنا الحمد</t>
  </si>
  <si>
    <t>رنا الزيبق</t>
  </si>
  <si>
    <t>رنا مهنا</t>
  </si>
  <si>
    <t>رهام غنام</t>
  </si>
  <si>
    <t>رهف العيفه</t>
  </si>
  <si>
    <t>روعة مصمص</t>
  </si>
  <si>
    <t>رولا حبو</t>
  </si>
  <si>
    <t>ريم حيدر</t>
  </si>
  <si>
    <t>ريم مشلح</t>
  </si>
  <si>
    <t>رينا الدروبي</t>
  </si>
  <si>
    <t>زهور المصري</t>
  </si>
  <si>
    <t>سائدة محمدالحاج مصطفى</t>
  </si>
  <si>
    <t>سلام بركات</t>
  </si>
  <si>
    <t>سلمى البحره</t>
  </si>
  <si>
    <t>سهير فاهمه</t>
  </si>
  <si>
    <t>سوسن عجميه</t>
  </si>
  <si>
    <t>سونيا دوبا</t>
  </si>
  <si>
    <t>شهد الفحصي</t>
  </si>
  <si>
    <t>شهد تنبكجي</t>
  </si>
  <si>
    <t>محمد انس</t>
  </si>
  <si>
    <t>عبيده المغربي</t>
  </si>
  <si>
    <t>عبير الشيخ قويدر</t>
  </si>
  <si>
    <t>علا سعدالدين</t>
  </si>
  <si>
    <t>علا هاجر</t>
  </si>
  <si>
    <t>غادة رشدان</t>
  </si>
  <si>
    <t>غدير غزال</t>
  </si>
  <si>
    <t>غفران الجراقي</t>
  </si>
  <si>
    <t>غفران هيلم</t>
  </si>
  <si>
    <t>فاطمه البكر</t>
  </si>
  <si>
    <t>فاطمه حسون</t>
  </si>
  <si>
    <t>فدوى بازرباشي</t>
  </si>
  <si>
    <t>قمر نتوف</t>
  </si>
  <si>
    <t>كاترين عيسى</t>
  </si>
  <si>
    <t>كنوز درويش</t>
  </si>
  <si>
    <t>لاما جبر</t>
  </si>
  <si>
    <t>لانا فتال</t>
  </si>
  <si>
    <t>لودي زينيه</t>
  </si>
  <si>
    <t>ليلى سلمان</t>
  </si>
  <si>
    <t>لين الفرا</t>
  </si>
  <si>
    <t>لين المصري</t>
  </si>
  <si>
    <t>ليندا فروج</t>
  </si>
  <si>
    <t>ماري جرجس</t>
  </si>
  <si>
    <t>مجدولين اورفلي</t>
  </si>
  <si>
    <t>امجد</t>
  </si>
  <si>
    <t>مرح المزروع</t>
  </si>
  <si>
    <t>مروة قدسي</t>
  </si>
  <si>
    <t>مروه الحاج علي</t>
  </si>
  <si>
    <t>مريم معاد</t>
  </si>
  <si>
    <t>مريم نموره</t>
  </si>
  <si>
    <t>منار عطيه</t>
  </si>
  <si>
    <t>منال الابراهيم</t>
  </si>
  <si>
    <t>ميار حماديه</t>
  </si>
  <si>
    <t>نبال البني</t>
  </si>
  <si>
    <t>نداء يوسف</t>
  </si>
  <si>
    <t>ندى النمر</t>
  </si>
  <si>
    <t>ندى عائشه</t>
  </si>
  <si>
    <t>نرمين تبليس</t>
  </si>
  <si>
    <t>نسرين التركي</t>
  </si>
  <si>
    <t>ميزر</t>
  </si>
  <si>
    <t>نور التغلبي</t>
  </si>
  <si>
    <t>نور الدهان</t>
  </si>
  <si>
    <t>نور زريفه</t>
  </si>
  <si>
    <t>نورا دعبول</t>
  </si>
  <si>
    <t>محمدشاهر</t>
  </si>
  <si>
    <t>نورليسا المنجد</t>
  </si>
  <si>
    <t>هديل السعدي</t>
  </si>
  <si>
    <t>هنادي صبان</t>
  </si>
  <si>
    <t>هيا الغياض</t>
  </si>
  <si>
    <t>هيفاء هلال</t>
  </si>
  <si>
    <t>ياسمين العقال</t>
  </si>
  <si>
    <t>يعرب السليمان</t>
  </si>
  <si>
    <t>يمامه المطلق</t>
  </si>
  <si>
    <t>فاطمة تقلا</t>
  </si>
  <si>
    <t>هبة السالم</t>
  </si>
  <si>
    <t>نوال بقدونس</t>
  </si>
  <si>
    <t>ابرار الابراهيم</t>
  </si>
  <si>
    <t>اخلاص الحليبي</t>
  </si>
  <si>
    <t>اسراء سكاف</t>
  </si>
  <si>
    <t>خيرالدين</t>
  </si>
  <si>
    <t>رقية</t>
  </si>
  <si>
    <t>امنة ابي زيد</t>
  </si>
  <si>
    <t>انوار ابراهيم</t>
  </si>
  <si>
    <t>ايمان علي</t>
  </si>
  <si>
    <t>باسمة العامود</t>
  </si>
  <si>
    <t>بتول زعيتر</t>
  </si>
  <si>
    <t>بشرى السلوم</t>
  </si>
  <si>
    <t>تغريد برقه</t>
  </si>
  <si>
    <t>كاترين</t>
  </si>
  <si>
    <t>ديانا وسوف</t>
  </si>
  <si>
    <t>دينا الجرماني</t>
  </si>
  <si>
    <t>رانيا الخوري</t>
  </si>
  <si>
    <t>رزان الزعبي</t>
  </si>
  <si>
    <t>انيسه</t>
  </si>
  <si>
    <t>رهف صهيون</t>
  </si>
  <si>
    <t>روان رشيد</t>
  </si>
  <si>
    <t>محمدنايف</t>
  </si>
  <si>
    <t>رونه ابوقفه</t>
  </si>
  <si>
    <t>ريم زينه</t>
  </si>
  <si>
    <t>نجلا</t>
  </si>
  <si>
    <t>ريما دره</t>
  </si>
  <si>
    <t>اميره</t>
  </si>
  <si>
    <t>زينب رقية</t>
  </si>
  <si>
    <t>ساره السليمان</t>
  </si>
  <si>
    <t>سلوى دراهم</t>
  </si>
  <si>
    <t>سوسن الحاجي امرير</t>
  </si>
  <si>
    <t>فكريه</t>
  </si>
  <si>
    <t>بارعه</t>
  </si>
  <si>
    <t>ضحى ديب</t>
  </si>
  <si>
    <t>زهرية</t>
  </si>
  <si>
    <t>ضحى عبدالله</t>
  </si>
  <si>
    <t>عاتكه السعدي</t>
  </si>
  <si>
    <t>جالا</t>
  </si>
  <si>
    <t>علا السكافي</t>
  </si>
  <si>
    <t>مادلين</t>
  </si>
  <si>
    <t>مالكه</t>
  </si>
  <si>
    <t>ناديه</t>
  </si>
  <si>
    <t>مروه الفريجات</t>
  </si>
  <si>
    <t>طليع</t>
  </si>
  <si>
    <t>مروه زبديني</t>
  </si>
  <si>
    <t>مريم الزهوري</t>
  </si>
  <si>
    <t>منار حسين</t>
  </si>
  <si>
    <t>رحاب</t>
  </si>
  <si>
    <t>نادره الحميدي</t>
  </si>
  <si>
    <t>نجيبه</t>
  </si>
  <si>
    <t>ليلا</t>
  </si>
  <si>
    <t>نعيمه النظامي</t>
  </si>
  <si>
    <t>نور البكري</t>
  </si>
  <si>
    <t>نور الصدقه</t>
  </si>
  <si>
    <t>نور راشد</t>
  </si>
  <si>
    <t>نور شلغين</t>
  </si>
  <si>
    <t>نيرمين حمدان</t>
  </si>
  <si>
    <t>هبا الصيدناوي</t>
  </si>
  <si>
    <t>رسم تسجيل</t>
  </si>
  <si>
    <t>الفصل الأول من العام الدراسي 2020-2021</t>
  </si>
  <si>
    <t>الرقم الامتحاني</t>
  </si>
  <si>
    <t>الأسم</t>
  </si>
  <si>
    <t>نزهة</t>
  </si>
  <si>
    <t>مسره</t>
  </si>
  <si>
    <t>شهيرة</t>
  </si>
  <si>
    <t>ربيحه</t>
  </si>
  <si>
    <t xml:space="preserve">حسني </t>
  </si>
  <si>
    <t xml:space="preserve">ليندا عدوان </t>
  </si>
  <si>
    <t xml:space="preserve">ملحم </t>
  </si>
  <si>
    <t>سعيده</t>
  </si>
  <si>
    <t>صبحه</t>
  </si>
  <si>
    <t xml:space="preserve">غسان </t>
  </si>
  <si>
    <t>خضرة</t>
  </si>
  <si>
    <t>جميلى</t>
  </si>
  <si>
    <t xml:space="preserve">ربوع سرة </t>
  </si>
  <si>
    <t xml:space="preserve">رشا الحكيم </t>
  </si>
  <si>
    <t xml:space="preserve">خلدون </t>
  </si>
  <si>
    <t xml:space="preserve">سعيد </t>
  </si>
  <si>
    <t>غزه</t>
  </si>
  <si>
    <t>لمى</t>
  </si>
  <si>
    <t>رندا</t>
  </si>
  <si>
    <t>روزات</t>
  </si>
  <si>
    <t xml:space="preserve">منى جاموس </t>
  </si>
  <si>
    <t>نايفه</t>
  </si>
  <si>
    <t>فرنجيه</t>
  </si>
  <si>
    <t>فائقه</t>
  </si>
  <si>
    <t>امبنه</t>
  </si>
  <si>
    <t>شكريه</t>
  </si>
  <si>
    <t>نجيمه</t>
  </si>
  <si>
    <t>وجيهه</t>
  </si>
  <si>
    <t>ميسار</t>
  </si>
  <si>
    <t>دعد</t>
  </si>
  <si>
    <t>كفاء</t>
  </si>
  <si>
    <t>ليالي حطاب</t>
  </si>
  <si>
    <t>مكية</t>
  </si>
  <si>
    <t>نوفلة</t>
  </si>
  <si>
    <t>نبيلا</t>
  </si>
  <si>
    <t>سميعه</t>
  </si>
  <si>
    <t>علياء</t>
  </si>
  <si>
    <t>عائده</t>
  </si>
  <si>
    <t xml:space="preserve">نادر </t>
  </si>
  <si>
    <t xml:space="preserve">اميرة صفيه </t>
  </si>
  <si>
    <t xml:space="preserve">نايف </t>
  </si>
  <si>
    <t xml:space="preserve">محمد زياد </t>
  </si>
  <si>
    <t xml:space="preserve">ثراء محمد </t>
  </si>
  <si>
    <t xml:space="preserve">عزيز </t>
  </si>
  <si>
    <t>شفيعه</t>
  </si>
  <si>
    <t>عاهده</t>
  </si>
  <si>
    <t>خيرات</t>
  </si>
  <si>
    <t>ساجده</t>
  </si>
  <si>
    <t>رندى</t>
  </si>
  <si>
    <t>لطفيه</t>
  </si>
  <si>
    <t>عندليب</t>
  </si>
  <si>
    <t>مقبوله</t>
  </si>
  <si>
    <t xml:space="preserve">ميثاء نجار </t>
  </si>
  <si>
    <t>انصاف</t>
  </si>
  <si>
    <t>نوريه</t>
  </si>
  <si>
    <t>رديعة</t>
  </si>
  <si>
    <t>نجمه</t>
  </si>
  <si>
    <t>منتهى</t>
  </si>
  <si>
    <t>نابغه</t>
  </si>
  <si>
    <t>نديمه</t>
  </si>
  <si>
    <t>امون</t>
  </si>
  <si>
    <t>فدوه</t>
  </si>
  <si>
    <t>سيده</t>
  </si>
  <si>
    <t>موندا</t>
  </si>
  <si>
    <t xml:space="preserve">هبه سويدان </t>
  </si>
  <si>
    <t xml:space="preserve">محمد  </t>
  </si>
  <si>
    <t>مفيدة</t>
  </si>
  <si>
    <t xml:space="preserve">اسراء سلام </t>
  </si>
  <si>
    <t xml:space="preserve">ملك </t>
  </si>
  <si>
    <t xml:space="preserve">اكرم حيدور </t>
  </si>
  <si>
    <t xml:space="preserve">محمد شريف </t>
  </si>
  <si>
    <t xml:space="preserve">ايه المحروس </t>
  </si>
  <si>
    <t xml:space="preserve">ياسين </t>
  </si>
  <si>
    <t>ريندا</t>
  </si>
  <si>
    <t>منيرفا</t>
  </si>
  <si>
    <t xml:space="preserve">بسمه سلوم </t>
  </si>
  <si>
    <t xml:space="preserve">تماره ريشي </t>
  </si>
  <si>
    <t xml:space="preserve">جيهان الحبال </t>
  </si>
  <si>
    <t xml:space="preserve">تيسير </t>
  </si>
  <si>
    <t>نمره</t>
  </si>
  <si>
    <t xml:space="preserve">ختام الذياب </t>
  </si>
  <si>
    <t>جوريه</t>
  </si>
  <si>
    <t xml:space="preserve">عبد اللطيف </t>
  </si>
  <si>
    <t xml:space="preserve">رغد كسيبه </t>
  </si>
  <si>
    <t xml:space="preserve">محمد سالم </t>
  </si>
  <si>
    <t xml:space="preserve">رنا عودة </t>
  </si>
  <si>
    <t>خالده</t>
  </si>
  <si>
    <t xml:space="preserve">رهف زيتون </t>
  </si>
  <si>
    <t>ريم الزعبي</t>
  </si>
  <si>
    <t xml:space="preserve">عصام </t>
  </si>
  <si>
    <t>كروان</t>
  </si>
  <si>
    <t>زينب الخالد</t>
  </si>
  <si>
    <t xml:space="preserve">سمر دقو </t>
  </si>
  <si>
    <t>شهله</t>
  </si>
  <si>
    <t>شاديه</t>
  </si>
  <si>
    <t>نظميه</t>
  </si>
  <si>
    <t xml:space="preserve">شجون بنور </t>
  </si>
  <si>
    <t xml:space="preserve">عبد الله </t>
  </si>
  <si>
    <t xml:space="preserve">صبا سلامة </t>
  </si>
  <si>
    <t>رائدة</t>
  </si>
  <si>
    <t>فاتنه</t>
  </si>
  <si>
    <t xml:space="preserve">عدله الصعيدي </t>
  </si>
  <si>
    <t xml:space="preserve">سيف الدين </t>
  </si>
  <si>
    <t xml:space="preserve">عفاف العشا </t>
  </si>
  <si>
    <t xml:space="preserve">محمدعامر </t>
  </si>
  <si>
    <t xml:space="preserve">علياء الفواخيري </t>
  </si>
  <si>
    <t xml:space="preserve">محمد نجيب </t>
  </si>
  <si>
    <t xml:space="preserve">عهد الشيخ عمر </t>
  </si>
  <si>
    <t xml:space="preserve">ياسر </t>
  </si>
  <si>
    <t xml:space="preserve">غاليه دياب </t>
  </si>
  <si>
    <t xml:space="preserve">غفار نصره </t>
  </si>
  <si>
    <t xml:space="preserve">هيثم </t>
  </si>
  <si>
    <t xml:space="preserve">فاتن مرعي </t>
  </si>
  <si>
    <t xml:space="preserve">فاطمه الشتيوي </t>
  </si>
  <si>
    <t xml:space="preserve">عيد </t>
  </si>
  <si>
    <t xml:space="preserve">سمير </t>
  </si>
  <si>
    <t>اثينا</t>
  </si>
  <si>
    <t xml:space="preserve">كنانه الخطيب </t>
  </si>
  <si>
    <t>فايزة</t>
  </si>
  <si>
    <t xml:space="preserve">أمين </t>
  </si>
  <si>
    <t>خالديه</t>
  </si>
  <si>
    <t xml:space="preserve">لما هيفه </t>
  </si>
  <si>
    <t xml:space="preserve">نورس </t>
  </si>
  <si>
    <t xml:space="preserve">لينا جبارة </t>
  </si>
  <si>
    <t>حلوة</t>
  </si>
  <si>
    <t>رباح</t>
  </si>
  <si>
    <t xml:space="preserve">ماري عمران </t>
  </si>
  <si>
    <t>زهيه</t>
  </si>
  <si>
    <t xml:space="preserve">مروه رسلان </t>
  </si>
  <si>
    <t xml:space="preserve">احسان </t>
  </si>
  <si>
    <t xml:space="preserve">حسن </t>
  </si>
  <si>
    <t>عدلة</t>
  </si>
  <si>
    <t>دكتوريا</t>
  </si>
  <si>
    <t xml:space="preserve">ميسم ابو خير </t>
  </si>
  <si>
    <t xml:space="preserve">عفيف </t>
  </si>
  <si>
    <t>غانيه</t>
  </si>
  <si>
    <t xml:space="preserve">ناديه بدر </t>
  </si>
  <si>
    <t>بندر</t>
  </si>
  <si>
    <t xml:space="preserve">نبيله مكي </t>
  </si>
  <si>
    <t xml:space="preserve">نسرين الحموي </t>
  </si>
  <si>
    <t>عمشه</t>
  </si>
  <si>
    <t xml:space="preserve">رضوان </t>
  </si>
  <si>
    <t xml:space="preserve">نور مريش </t>
  </si>
  <si>
    <t xml:space="preserve">محمد راتب </t>
  </si>
  <si>
    <t>علما</t>
  </si>
  <si>
    <t>هويده</t>
  </si>
  <si>
    <t xml:space="preserve">هديل حسن </t>
  </si>
  <si>
    <t xml:space="preserve">هديل نصر </t>
  </si>
  <si>
    <t xml:space="preserve">حنين </t>
  </si>
  <si>
    <t xml:space="preserve">هديه درويش </t>
  </si>
  <si>
    <t xml:space="preserve">هناء الفارس </t>
  </si>
  <si>
    <t xml:space="preserve">يوسف </t>
  </si>
  <si>
    <t xml:space="preserve">احلام حمودة </t>
  </si>
  <si>
    <t xml:space="preserve">عارف </t>
  </si>
  <si>
    <t xml:space="preserve">اسامة ابو رشدان </t>
  </si>
  <si>
    <t xml:space="preserve">زكريا </t>
  </si>
  <si>
    <t xml:space="preserve">اسيمة عبدالله </t>
  </si>
  <si>
    <t xml:space="preserve">غازي </t>
  </si>
  <si>
    <t xml:space="preserve">الاء عنيز </t>
  </si>
  <si>
    <t xml:space="preserve">الهام سالم </t>
  </si>
  <si>
    <t xml:space="preserve">عزام </t>
  </si>
  <si>
    <t>زاهيه</t>
  </si>
  <si>
    <t xml:space="preserve">امل حسن </t>
  </si>
  <si>
    <t xml:space="preserve">طلال </t>
  </si>
  <si>
    <t xml:space="preserve">امل هواري </t>
  </si>
  <si>
    <t xml:space="preserve">انوار قطيش </t>
  </si>
  <si>
    <t xml:space="preserve">خالد </t>
  </si>
  <si>
    <t xml:space="preserve">مشهور </t>
  </si>
  <si>
    <t xml:space="preserve">ايات محمود اغا </t>
  </si>
  <si>
    <t xml:space="preserve">وليد </t>
  </si>
  <si>
    <t xml:space="preserve">سالم </t>
  </si>
  <si>
    <t xml:space="preserve">ايمان الجنادي </t>
  </si>
  <si>
    <t xml:space="preserve">محمد خير </t>
  </si>
  <si>
    <t>زهيرة</t>
  </si>
  <si>
    <t xml:space="preserve">دارين زرزور </t>
  </si>
  <si>
    <t xml:space="preserve">ماجد </t>
  </si>
  <si>
    <t>جمانا</t>
  </si>
  <si>
    <t xml:space="preserve">دعاء الكيلاني </t>
  </si>
  <si>
    <t xml:space="preserve">عبد القادر </t>
  </si>
  <si>
    <t xml:space="preserve">دلال محب الدين </t>
  </si>
  <si>
    <t xml:space="preserve">ديما طنطه </t>
  </si>
  <si>
    <t xml:space="preserve">نبيل </t>
  </si>
  <si>
    <t xml:space="preserve">رانيا الدهنة </t>
  </si>
  <si>
    <t xml:space="preserve">ربى الزايد </t>
  </si>
  <si>
    <t xml:space="preserve">رغد كامل </t>
  </si>
  <si>
    <t xml:space="preserve">محمد منذر </t>
  </si>
  <si>
    <t xml:space="preserve">رغدة دهمان </t>
  </si>
  <si>
    <t xml:space="preserve">رندة دهمان </t>
  </si>
  <si>
    <t>سهير</t>
  </si>
  <si>
    <t xml:space="preserve">رنيم سرة </t>
  </si>
  <si>
    <t xml:space="preserve">روان المنجد </t>
  </si>
  <si>
    <t xml:space="preserve">محمد عدنان </t>
  </si>
  <si>
    <t>بعثيه</t>
  </si>
  <si>
    <t xml:space="preserve">ريم العلي الخلف </t>
  </si>
  <si>
    <t>فطيم</t>
  </si>
  <si>
    <t xml:space="preserve">ريما عبد السلام </t>
  </si>
  <si>
    <t xml:space="preserve">ريما عمار </t>
  </si>
  <si>
    <t xml:space="preserve">زينب احمد </t>
  </si>
  <si>
    <t xml:space="preserve">عبد العزيز </t>
  </si>
  <si>
    <t xml:space="preserve">سمر عطايا </t>
  </si>
  <si>
    <t xml:space="preserve">شيرين رواس </t>
  </si>
  <si>
    <t xml:space="preserve">محمد قاسم </t>
  </si>
  <si>
    <t xml:space="preserve">صفاء حسين </t>
  </si>
  <si>
    <t>وضحه</t>
  </si>
  <si>
    <t xml:space="preserve">طارق غرز الدين </t>
  </si>
  <si>
    <t xml:space="preserve">ناصر </t>
  </si>
  <si>
    <t>هاديه</t>
  </si>
  <si>
    <t>مفيده</t>
  </si>
  <si>
    <t xml:space="preserve">موفق </t>
  </si>
  <si>
    <t>خيرة</t>
  </si>
  <si>
    <t xml:space="preserve">كارلا حنا </t>
  </si>
  <si>
    <t xml:space="preserve">ميخائيل </t>
  </si>
  <si>
    <t xml:space="preserve">كرستين  دعيبس </t>
  </si>
  <si>
    <t xml:space="preserve">ميشيل </t>
  </si>
  <si>
    <t>نيلي</t>
  </si>
  <si>
    <t xml:space="preserve">لما غانم </t>
  </si>
  <si>
    <t xml:space="preserve">قاسم </t>
  </si>
  <si>
    <t xml:space="preserve">ليال اسمندر </t>
  </si>
  <si>
    <t xml:space="preserve">ليلى منصور </t>
  </si>
  <si>
    <t xml:space="preserve">صبحي </t>
  </si>
  <si>
    <t>هلاله</t>
  </si>
  <si>
    <t xml:space="preserve">مرح مكارم </t>
  </si>
  <si>
    <t xml:space="preserve">كمال </t>
  </si>
  <si>
    <t>ولاده</t>
  </si>
  <si>
    <t xml:space="preserve">مريم الحلبي </t>
  </si>
  <si>
    <t xml:space="preserve">منار قاسم </t>
  </si>
  <si>
    <t xml:space="preserve">مياس نونو </t>
  </si>
  <si>
    <t>ريداح</t>
  </si>
  <si>
    <t xml:space="preserve">ندى فلوح </t>
  </si>
  <si>
    <t xml:space="preserve">مامون </t>
  </si>
  <si>
    <t>كلود</t>
  </si>
  <si>
    <t xml:space="preserve">نرمين المبيض </t>
  </si>
  <si>
    <t xml:space="preserve">نسرين العثمان </t>
  </si>
  <si>
    <t xml:space="preserve">ايمن </t>
  </si>
  <si>
    <t xml:space="preserve">نسرين علي نور </t>
  </si>
  <si>
    <t>كاميليا</t>
  </si>
  <si>
    <t xml:space="preserve">نور الكاسوح </t>
  </si>
  <si>
    <t xml:space="preserve">مطلق </t>
  </si>
  <si>
    <t>خزاعيه</t>
  </si>
  <si>
    <t xml:space="preserve">نور الكردي </t>
  </si>
  <si>
    <t xml:space="preserve">سليم </t>
  </si>
  <si>
    <t xml:space="preserve">نورة قرنفل </t>
  </si>
  <si>
    <t xml:space="preserve">محمد عمر </t>
  </si>
  <si>
    <t xml:space="preserve">هبة جنات </t>
  </si>
  <si>
    <t xml:space="preserve">هبه عبيدة  </t>
  </si>
  <si>
    <t xml:space="preserve">همسه كردية </t>
  </si>
  <si>
    <t xml:space="preserve">ياسمين نعنوس </t>
  </si>
  <si>
    <t>مروة</t>
  </si>
  <si>
    <t xml:space="preserve">يمنى عياش </t>
  </si>
  <si>
    <t>رشا</t>
  </si>
  <si>
    <t>مازنه</t>
  </si>
  <si>
    <t>فرات</t>
  </si>
  <si>
    <t>شفيقه</t>
  </si>
  <si>
    <t>فوزة</t>
  </si>
  <si>
    <t>علياء  خشيني</t>
  </si>
  <si>
    <t>مظفره</t>
  </si>
  <si>
    <t>هوده</t>
  </si>
  <si>
    <t>وسيمه</t>
  </si>
  <si>
    <t>نجلاء</t>
  </si>
  <si>
    <t>فريزة</t>
  </si>
  <si>
    <t>غزالة</t>
  </si>
  <si>
    <t>جهبينا</t>
  </si>
  <si>
    <t>ضمريه</t>
  </si>
  <si>
    <t>روعه</t>
  </si>
  <si>
    <t>رمزيه</t>
  </si>
  <si>
    <t>فائزة</t>
  </si>
  <si>
    <t>ناجيه</t>
  </si>
  <si>
    <t>فطوم</t>
  </si>
  <si>
    <t>نعيمه</t>
  </si>
  <si>
    <t>وحيده</t>
  </si>
  <si>
    <t>زهرة</t>
  </si>
  <si>
    <t>انيسة</t>
  </si>
  <si>
    <t>جومانا</t>
  </si>
  <si>
    <t>حوريه</t>
  </si>
  <si>
    <t>جهينة</t>
  </si>
  <si>
    <t>ريم</t>
  </si>
  <si>
    <t>ايناس</t>
  </si>
  <si>
    <t>اسراء</t>
  </si>
  <si>
    <t>فوزه</t>
  </si>
  <si>
    <t>جومانه</t>
  </si>
  <si>
    <t>حسينه</t>
  </si>
  <si>
    <t xml:space="preserve">ايمان شلهوم </t>
  </si>
  <si>
    <t xml:space="preserve">قيس </t>
  </si>
  <si>
    <t>ماري</t>
  </si>
  <si>
    <t>امنة</t>
  </si>
  <si>
    <t>وضاح</t>
  </si>
  <si>
    <t xml:space="preserve">رحاب منصور </t>
  </si>
  <si>
    <t>جورجيت</t>
  </si>
  <si>
    <t>لما</t>
  </si>
  <si>
    <t xml:space="preserve">نصر </t>
  </si>
  <si>
    <t>مديحه</t>
  </si>
  <si>
    <t>سهلا</t>
  </si>
  <si>
    <t xml:space="preserve">اكرم </t>
  </si>
  <si>
    <t>حباه</t>
  </si>
  <si>
    <t>عيده</t>
  </si>
  <si>
    <t>جمانه</t>
  </si>
  <si>
    <t xml:space="preserve">نذير </t>
  </si>
  <si>
    <t xml:space="preserve">تسنيم الأمين  </t>
  </si>
  <si>
    <t>مدلله</t>
  </si>
  <si>
    <t>جمانة</t>
  </si>
  <si>
    <t>كهرب</t>
  </si>
  <si>
    <t>رابعة</t>
  </si>
  <si>
    <t>اسيه</t>
  </si>
  <si>
    <t xml:space="preserve">محمد سمير </t>
  </si>
  <si>
    <t>ميرفت</t>
  </si>
  <si>
    <t>فريدة</t>
  </si>
  <si>
    <t xml:space="preserve">حسن ايمن </t>
  </si>
  <si>
    <t xml:space="preserve">اسلام المعجل </t>
  </si>
  <si>
    <t xml:space="preserve">عبدالله </t>
  </si>
  <si>
    <t xml:space="preserve">اسلام حسين </t>
  </si>
  <si>
    <t>اخلاص</t>
  </si>
  <si>
    <t xml:space="preserve">اصيل دقماق </t>
  </si>
  <si>
    <t xml:space="preserve">فائز </t>
  </si>
  <si>
    <t xml:space="preserve">محمد وليد </t>
  </si>
  <si>
    <t xml:space="preserve">محمد ماهر </t>
  </si>
  <si>
    <t xml:space="preserve">الاء الصوص </t>
  </si>
  <si>
    <t xml:space="preserve">الاء المقداد </t>
  </si>
  <si>
    <t>نوار</t>
  </si>
  <si>
    <t>نجوى</t>
  </si>
  <si>
    <t xml:space="preserve">إيثار خلاف  </t>
  </si>
  <si>
    <t>نظيرة</t>
  </si>
  <si>
    <t xml:space="preserve">بتول  المنجد </t>
  </si>
  <si>
    <t>هنيده</t>
  </si>
  <si>
    <t xml:space="preserve">بشرى الهرباوي </t>
  </si>
  <si>
    <t xml:space="preserve">عمر </t>
  </si>
  <si>
    <t>رانيه</t>
  </si>
  <si>
    <t>رندة</t>
  </si>
  <si>
    <t xml:space="preserve">جودي اسماعيل </t>
  </si>
  <si>
    <t>حلا  يوسف</t>
  </si>
  <si>
    <t>مجيده</t>
  </si>
  <si>
    <t xml:space="preserve">حنان دبوس </t>
  </si>
  <si>
    <t xml:space="preserve">مروان </t>
  </si>
  <si>
    <t>دعاء  كريم</t>
  </si>
  <si>
    <t>نهيده</t>
  </si>
  <si>
    <t xml:space="preserve">محمد علي </t>
  </si>
  <si>
    <t>عيناء</t>
  </si>
  <si>
    <t xml:space="preserve">ربى  عيطه </t>
  </si>
  <si>
    <t xml:space="preserve">رحمه المصري </t>
  </si>
  <si>
    <t xml:space="preserve">محمد اكرم </t>
  </si>
  <si>
    <t xml:space="preserve">زهير </t>
  </si>
  <si>
    <t xml:space="preserve">حسان </t>
  </si>
  <si>
    <t>رهف  الصقر</t>
  </si>
  <si>
    <t>خضره</t>
  </si>
  <si>
    <t>ندا</t>
  </si>
  <si>
    <t xml:space="preserve">زياد </t>
  </si>
  <si>
    <t>ماجدة</t>
  </si>
  <si>
    <t xml:space="preserve">محمد امين </t>
  </si>
  <si>
    <t xml:space="preserve">نضال </t>
  </si>
  <si>
    <t xml:space="preserve">سارة الحلاق </t>
  </si>
  <si>
    <t xml:space="preserve">ساره ابو الذهب </t>
  </si>
  <si>
    <t xml:space="preserve">مازن </t>
  </si>
  <si>
    <t xml:space="preserve">سمر خميس </t>
  </si>
  <si>
    <t xml:space="preserve">محسن </t>
  </si>
  <si>
    <t>منصوره</t>
  </si>
  <si>
    <t xml:space="preserve">صفا طنطه </t>
  </si>
  <si>
    <t xml:space="preserve">سليمان </t>
  </si>
  <si>
    <t>رفيه</t>
  </si>
  <si>
    <t xml:space="preserve">علا بقلي </t>
  </si>
  <si>
    <t xml:space="preserve">طالب عبدالحسين </t>
  </si>
  <si>
    <t xml:space="preserve">عليا سعد الدين </t>
  </si>
  <si>
    <t xml:space="preserve">محمد اسامه </t>
  </si>
  <si>
    <t>نفيسه</t>
  </si>
  <si>
    <t xml:space="preserve">غاليه جلال الدين </t>
  </si>
  <si>
    <t xml:space="preserve">محمد غياث </t>
  </si>
  <si>
    <t xml:space="preserve">غزل البكري </t>
  </si>
  <si>
    <t xml:space="preserve">غزل شيا </t>
  </si>
  <si>
    <t>عناية</t>
  </si>
  <si>
    <t>فايده</t>
  </si>
  <si>
    <t xml:space="preserve">غفران العمري </t>
  </si>
  <si>
    <t>غنى النحاس</t>
  </si>
  <si>
    <t xml:space="preserve">هاني </t>
  </si>
  <si>
    <t xml:space="preserve">فاطمه فرحات </t>
  </si>
  <si>
    <t xml:space="preserve">فرح العطار </t>
  </si>
  <si>
    <t xml:space="preserve">هاشم </t>
  </si>
  <si>
    <t xml:space="preserve">فرح المغربي </t>
  </si>
  <si>
    <t xml:space="preserve">جان </t>
  </si>
  <si>
    <t xml:space="preserve">كندة سليمان </t>
  </si>
  <si>
    <t xml:space="preserve">لبنى المسلماني </t>
  </si>
  <si>
    <t>نوفه</t>
  </si>
  <si>
    <t xml:space="preserve">ليال العلي </t>
  </si>
  <si>
    <t>بهيرة</t>
  </si>
  <si>
    <t xml:space="preserve">مروة خطاب </t>
  </si>
  <si>
    <t>نصرى</t>
  </si>
  <si>
    <t xml:space="preserve">مها عطيه </t>
  </si>
  <si>
    <t xml:space="preserve">نجوى قمر </t>
  </si>
  <si>
    <t xml:space="preserve">راجي </t>
  </si>
  <si>
    <t>هويدا</t>
  </si>
  <si>
    <t xml:space="preserve">نسرين قسومه </t>
  </si>
  <si>
    <t xml:space="preserve">هشام </t>
  </si>
  <si>
    <t>بسمة</t>
  </si>
  <si>
    <t xml:space="preserve">محمد مروان </t>
  </si>
  <si>
    <t>نسيبه</t>
  </si>
  <si>
    <t xml:space="preserve">نور احمد </t>
  </si>
  <si>
    <t>عربيه</t>
  </si>
  <si>
    <t xml:space="preserve">يحيى </t>
  </si>
  <si>
    <t xml:space="preserve">نور خلاصي </t>
  </si>
  <si>
    <t xml:space="preserve">هبه العباس </t>
  </si>
  <si>
    <t xml:space="preserve">هديل ابو شقرة </t>
  </si>
  <si>
    <t xml:space="preserve">جمال </t>
  </si>
  <si>
    <t>سهى</t>
  </si>
  <si>
    <t xml:space="preserve">هيا ديب </t>
  </si>
  <si>
    <t xml:space="preserve">وسام </t>
  </si>
  <si>
    <t>ربيعة</t>
  </si>
  <si>
    <t>ذيبه</t>
  </si>
  <si>
    <t xml:space="preserve">وعد عجاج </t>
  </si>
  <si>
    <t xml:space="preserve">وفاء الشاعر </t>
  </si>
  <si>
    <t xml:space="preserve">فوزي </t>
  </si>
  <si>
    <t xml:space="preserve">يارا شاهين </t>
  </si>
  <si>
    <t xml:space="preserve">هلال </t>
  </si>
  <si>
    <t xml:space="preserve">احلام موسى </t>
  </si>
  <si>
    <t xml:space="preserve">فاتح </t>
  </si>
  <si>
    <t xml:space="preserve">احمد حامد </t>
  </si>
  <si>
    <t xml:space="preserve">اسراء الغبرة </t>
  </si>
  <si>
    <t xml:space="preserve">عبد الناصر </t>
  </si>
  <si>
    <t xml:space="preserve">اسراء خشمان </t>
  </si>
  <si>
    <t>ثائرة</t>
  </si>
  <si>
    <t xml:space="preserve">اعتدال الخطيب </t>
  </si>
  <si>
    <t xml:space="preserve">افنان مستو </t>
  </si>
  <si>
    <t xml:space="preserve">الاء احمد </t>
  </si>
  <si>
    <t>نهلة</t>
  </si>
  <si>
    <t xml:space="preserve">الاء غربية </t>
  </si>
  <si>
    <t xml:space="preserve">عبد الحكيم </t>
  </si>
  <si>
    <t xml:space="preserve">اليزة الرمضان </t>
  </si>
  <si>
    <t xml:space="preserve">اماني الشهاب </t>
  </si>
  <si>
    <t xml:space="preserve">امتثال الغبرة </t>
  </si>
  <si>
    <t xml:space="preserve">امل العقدة </t>
  </si>
  <si>
    <t xml:space="preserve">امنة عيناوي </t>
  </si>
  <si>
    <t xml:space="preserve">زكي </t>
  </si>
  <si>
    <t xml:space="preserve">اية رجب </t>
  </si>
  <si>
    <t xml:space="preserve">ايمان سيد رمضان </t>
  </si>
  <si>
    <t xml:space="preserve">صديق </t>
  </si>
  <si>
    <t xml:space="preserve">قاسم  </t>
  </si>
  <si>
    <t xml:space="preserve">ايناس محملجي </t>
  </si>
  <si>
    <t xml:space="preserve">بشرى النشواتي </t>
  </si>
  <si>
    <t>حسنه</t>
  </si>
  <si>
    <t>مرام</t>
  </si>
  <si>
    <t xml:space="preserve">تقى المليص </t>
  </si>
  <si>
    <t xml:space="preserve">جهان صقر </t>
  </si>
  <si>
    <t xml:space="preserve">جيسيكا عبود </t>
  </si>
  <si>
    <t xml:space="preserve">فادي </t>
  </si>
  <si>
    <t xml:space="preserve">خديجة الحمصي </t>
  </si>
  <si>
    <t xml:space="preserve">محمد اديب </t>
  </si>
  <si>
    <t xml:space="preserve">خلود مهتدي </t>
  </si>
  <si>
    <t xml:space="preserve">دعاء خشة </t>
  </si>
  <si>
    <t xml:space="preserve">محمد مازن </t>
  </si>
  <si>
    <t xml:space="preserve">دوناي اسماعيل </t>
  </si>
  <si>
    <t>بارنية</t>
  </si>
  <si>
    <t xml:space="preserve">ديما رمو </t>
  </si>
  <si>
    <t>هبة</t>
  </si>
  <si>
    <t>روزه</t>
  </si>
  <si>
    <t xml:space="preserve">راما الجدعان </t>
  </si>
  <si>
    <t xml:space="preserve">راما الغبرة </t>
  </si>
  <si>
    <t xml:space="preserve">رانيا قنواتي </t>
  </si>
  <si>
    <t xml:space="preserve">ربا رجب </t>
  </si>
  <si>
    <t xml:space="preserve">محمد ديب </t>
  </si>
  <si>
    <t xml:space="preserve">رشا مرعي </t>
  </si>
  <si>
    <t xml:space="preserve">رشا يوسف </t>
  </si>
  <si>
    <t xml:space="preserve">رفل بقلي </t>
  </si>
  <si>
    <t xml:space="preserve">طالب عبد الحسين </t>
  </si>
  <si>
    <t xml:space="preserve">رقية القطان </t>
  </si>
  <si>
    <t xml:space="preserve">رنا شموط </t>
  </si>
  <si>
    <t xml:space="preserve">رند عبد الرحيم </t>
  </si>
  <si>
    <t xml:space="preserve">هيسم </t>
  </si>
  <si>
    <t xml:space="preserve">رنيم بدر </t>
  </si>
  <si>
    <t xml:space="preserve">رهف الكناكري </t>
  </si>
  <si>
    <t xml:space="preserve">روان الهابط </t>
  </si>
  <si>
    <t xml:space="preserve">رويدة الاسعد الخازم </t>
  </si>
  <si>
    <t xml:space="preserve">محفوض </t>
  </si>
  <si>
    <t xml:space="preserve">ريم العجمي </t>
  </si>
  <si>
    <t xml:space="preserve">ريم حنوف </t>
  </si>
  <si>
    <t>كرام</t>
  </si>
  <si>
    <t xml:space="preserve">ريم مزاوي </t>
  </si>
  <si>
    <t xml:space="preserve">زهراء صيداوي </t>
  </si>
  <si>
    <t>ختام</t>
  </si>
  <si>
    <t>زينات</t>
  </si>
  <si>
    <t xml:space="preserve">سارة السيد </t>
  </si>
  <si>
    <t xml:space="preserve">محمد رفعت </t>
  </si>
  <si>
    <t>سوزي</t>
  </si>
  <si>
    <t>اناهيد</t>
  </si>
  <si>
    <t xml:space="preserve">سماح الرفاعي </t>
  </si>
  <si>
    <t xml:space="preserve">محمد طالب </t>
  </si>
  <si>
    <t xml:space="preserve">سها الشهابي </t>
  </si>
  <si>
    <t>مروه</t>
  </si>
  <si>
    <t xml:space="preserve">شروق النصار </t>
  </si>
  <si>
    <t xml:space="preserve">عبير محسن </t>
  </si>
  <si>
    <t>نادرة</t>
  </si>
  <si>
    <t xml:space="preserve">عبير هندية </t>
  </si>
  <si>
    <t xml:space="preserve">محمد حسني </t>
  </si>
  <si>
    <t xml:space="preserve">علا محفوض </t>
  </si>
  <si>
    <t xml:space="preserve">علاء الدين </t>
  </si>
  <si>
    <t>ادلينا</t>
  </si>
  <si>
    <t xml:space="preserve">علا يوسف </t>
  </si>
  <si>
    <t>ظبيه</t>
  </si>
  <si>
    <t xml:space="preserve">محمد ايمن </t>
  </si>
  <si>
    <t xml:space="preserve">غالية القاري </t>
  </si>
  <si>
    <t xml:space="preserve">غالية المليحاني </t>
  </si>
  <si>
    <t xml:space="preserve">غفران الاشقر </t>
  </si>
  <si>
    <t xml:space="preserve">غنوه ابراهيم </t>
  </si>
  <si>
    <t>ملكة</t>
  </si>
  <si>
    <t>فائزه</t>
  </si>
  <si>
    <t xml:space="preserve">فاتن جلال الدين </t>
  </si>
  <si>
    <t xml:space="preserve">محمد ياسر </t>
  </si>
  <si>
    <t xml:space="preserve">فاطمه المصري </t>
  </si>
  <si>
    <t xml:space="preserve">فرح عجوز </t>
  </si>
  <si>
    <t xml:space="preserve">كاتيا غيث   </t>
  </si>
  <si>
    <t xml:space="preserve">انطوان </t>
  </si>
  <si>
    <t xml:space="preserve">لؤي الطلب </t>
  </si>
  <si>
    <t xml:space="preserve">لبابه تامر </t>
  </si>
  <si>
    <t>ملاذ</t>
  </si>
  <si>
    <t xml:space="preserve">لجين يونس </t>
  </si>
  <si>
    <t xml:space="preserve">ليليان مارينا </t>
  </si>
  <si>
    <t xml:space="preserve">مروة جهيم </t>
  </si>
  <si>
    <t xml:space="preserve">مريانا سلمان </t>
  </si>
  <si>
    <t xml:space="preserve">مها خورشيد </t>
  </si>
  <si>
    <t xml:space="preserve">ناردين ابو راشد </t>
  </si>
  <si>
    <t xml:space="preserve">معين </t>
  </si>
  <si>
    <t xml:space="preserve">نداء سمير </t>
  </si>
  <si>
    <t xml:space="preserve">نسرين سلعة </t>
  </si>
  <si>
    <t xml:space="preserve">نسرين يوسف </t>
  </si>
  <si>
    <t xml:space="preserve">حبيب </t>
  </si>
  <si>
    <t xml:space="preserve">نور الصفدي </t>
  </si>
  <si>
    <t>رهلان</t>
  </si>
  <si>
    <t xml:space="preserve">نور الهدى الدعاس </t>
  </si>
  <si>
    <t>رفيقة</t>
  </si>
  <si>
    <t>هالة</t>
  </si>
  <si>
    <t>برلنتى</t>
  </si>
  <si>
    <t xml:space="preserve">نيبال صقر </t>
  </si>
  <si>
    <t>سامية</t>
  </si>
  <si>
    <t xml:space="preserve">هبا الشرع </t>
  </si>
  <si>
    <t xml:space="preserve">هناء محمد </t>
  </si>
  <si>
    <t xml:space="preserve">هنادي الحبيب </t>
  </si>
  <si>
    <t xml:space="preserve">هيفاء عربش </t>
  </si>
  <si>
    <t xml:space="preserve">وجدان صقر </t>
  </si>
  <si>
    <t xml:space="preserve">وعد الكلش </t>
  </si>
  <si>
    <t xml:space="preserve">ولاء الصفدي </t>
  </si>
  <si>
    <t xml:space="preserve">محمد تيسير </t>
  </si>
  <si>
    <t xml:space="preserve">ولاء شعبان </t>
  </si>
  <si>
    <t xml:space="preserve">شعبان </t>
  </si>
  <si>
    <t xml:space="preserve">يسرى سعد الدين </t>
  </si>
  <si>
    <t xml:space="preserve">ريماز نصار </t>
  </si>
  <si>
    <t>اصلاح</t>
  </si>
  <si>
    <t>تغاريد</t>
  </si>
  <si>
    <t>سمراء</t>
  </si>
  <si>
    <t>اقبال</t>
  </si>
  <si>
    <t xml:space="preserve"> غازي</t>
  </si>
  <si>
    <t>زينه</t>
  </si>
  <si>
    <t>ردينة</t>
  </si>
  <si>
    <t>سريه</t>
  </si>
  <si>
    <t>نوفا</t>
  </si>
  <si>
    <t>غصنه</t>
  </si>
  <si>
    <t>يمنى</t>
  </si>
  <si>
    <t>دانيا شريف</t>
  </si>
  <si>
    <t>ثروة</t>
  </si>
  <si>
    <t>ريمان</t>
  </si>
  <si>
    <t>رشا الشلحة</t>
  </si>
  <si>
    <t>غيداء</t>
  </si>
  <si>
    <t>صفا</t>
  </si>
  <si>
    <t>زيانا</t>
  </si>
  <si>
    <t>روان  جمول</t>
  </si>
  <si>
    <t>سلمى  شاهين</t>
  </si>
  <si>
    <t>حنيفه</t>
  </si>
  <si>
    <t>صفاء  البقاعي</t>
  </si>
  <si>
    <t>شما</t>
  </si>
  <si>
    <t>جونيه</t>
  </si>
  <si>
    <t>ماريانا</t>
  </si>
  <si>
    <t>احاره</t>
  </si>
  <si>
    <t>مرح</t>
  </si>
  <si>
    <t>فائذه</t>
  </si>
  <si>
    <t>صديقة</t>
  </si>
  <si>
    <t>حيزال</t>
  </si>
  <si>
    <t>رتيبه</t>
  </si>
  <si>
    <t>مدينه</t>
  </si>
  <si>
    <t>سهيله</t>
  </si>
  <si>
    <t>بديعة</t>
  </si>
  <si>
    <t>ماريه</t>
  </si>
  <si>
    <t>كمرة</t>
  </si>
  <si>
    <t>عربية</t>
  </si>
  <si>
    <t>رابحة</t>
  </si>
  <si>
    <t>سمرة</t>
  </si>
  <si>
    <t>عذراء العطوة</t>
  </si>
  <si>
    <t xml:space="preserve">سوار الخطيب </t>
  </si>
  <si>
    <t>رحيمه</t>
  </si>
  <si>
    <t>موسى/ الام فاطمه</t>
  </si>
  <si>
    <t>جلنار العلوش</t>
  </si>
  <si>
    <t>رشا الدواد</t>
  </si>
  <si>
    <t>رشده</t>
  </si>
  <si>
    <t>ساره العلي الدخيل</t>
  </si>
  <si>
    <t>عطره</t>
  </si>
  <si>
    <t xml:space="preserve">فاطمة فارس </t>
  </si>
  <si>
    <t xml:space="preserve">ملك الابراهيم العيد </t>
  </si>
  <si>
    <t>سونيا شرف</t>
  </si>
  <si>
    <t>جانيت</t>
  </si>
  <si>
    <t xml:space="preserve">رجاء الجسري </t>
  </si>
  <si>
    <t>خولا</t>
  </si>
  <si>
    <t>رلى</t>
  </si>
  <si>
    <t>بهيجه</t>
  </si>
  <si>
    <t>جيشيه</t>
  </si>
  <si>
    <t>امارة</t>
  </si>
  <si>
    <t>قرمان</t>
  </si>
  <si>
    <t>ليندا</t>
  </si>
  <si>
    <t>دوله</t>
  </si>
  <si>
    <t>نخله</t>
  </si>
  <si>
    <t>ميليا</t>
  </si>
  <si>
    <t>وضحيه</t>
  </si>
  <si>
    <t>فضيله</t>
  </si>
  <si>
    <t>سعدة</t>
  </si>
  <si>
    <t>ردينه</t>
  </si>
  <si>
    <t>واجد</t>
  </si>
  <si>
    <t>افرنجيه</t>
  </si>
  <si>
    <t>زهر</t>
  </si>
  <si>
    <t>تماضر</t>
  </si>
  <si>
    <t>ياسمين</t>
  </si>
  <si>
    <t>سهانا</t>
  </si>
  <si>
    <t>نزيهه</t>
  </si>
  <si>
    <t>اميه</t>
  </si>
  <si>
    <t>بسمه</t>
  </si>
  <si>
    <t>بسينه</t>
  </si>
  <si>
    <t>نجديه</t>
  </si>
  <si>
    <t>كاتبة</t>
  </si>
  <si>
    <t>بهيه</t>
  </si>
  <si>
    <t>ضيا العسل</t>
  </si>
  <si>
    <t>نومه</t>
  </si>
  <si>
    <t>مانيا</t>
  </si>
  <si>
    <t>مثمنه</t>
  </si>
  <si>
    <t>فيحاء</t>
  </si>
  <si>
    <t>قطف</t>
  </si>
  <si>
    <t>رغدة</t>
  </si>
  <si>
    <t>عنايا</t>
  </si>
  <si>
    <t>اوصاف</t>
  </si>
  <si>
    <t>رشى</t>
  </si>
  <si>
    <t>صبريه</t>
  </si>
  <si>
    <t>وهيبه</t>
  </si>
  <si>
    <t>ثانية</t>
  </si>
  <si>
    <t>غنا</t>
  </si>
  <si>
    <t>لمعان</t>
  </si>
  <si>
    <t>كافيه</t>
  </si>
  <si>
    <t>فكرية</t>
  </si>
  <si>
    <t>زغيه</t>
  </si>
  <si>
    <t>لوزيه</t>
  </si>
  <si>
    <t>ابتهاج</t>
  </si>
  <si>
    <t>نظيره</t>
  </si>
  <si>
    <t xml:space="preserve">بثينة ابو النصر </t>
  </si>
  <si>
    <t>جسار قدور</t>
  </si>
  <si>
    <t>فوز</t>
  </si>
  <si>
    <t xml:space="preserve">حلا جاكيش </t>
  </si>
  <si>
    <t>هلا</t>
  </si>
  <si>
    <t>رويدة</t>
  </si>
  <si>
    <t>ليالي خضور</t>
  </si>
  <si>
    <t>ماري التامر</t>
  </si>
  <si>
    <t>غازية</t>
  </si>
  <si>
    <t>صالحة</t>
  </si>
  <si>
    <t>ذكاء</t>
  </si>
  <si>
    <t>تمام الخلف</t>
  </si>
  <si>
    <t>حمره</t>
  </si>
  <si>
    <t>ريم مصطفى كنعان</t>
  </si>
  <si>
    <t>ريحاب شعبان</t>
  </si>
  <si>
    <t>ندى ابو حلاوي</t>
  </si>
  <si>
    <t>المهدي</t>
  </si>
  <si>
    <t xml:space="preserve">الاء سقيرق </t>
  </si>
  <si>
    <t xml:space="preserve">عصمت </t>
  </si>
  <si>
    <t>نزيره</t>
  </si>
  <si>
    <t>روضة الدرويش</t>
  </si>
  <si>
    <t>حليمة</t>
  </si>
  <si>
    <t>نزيهة</t>
  </si>
  <si>
    <t>قبلا</t>
  </si>
  <si>
    <t xml:space="preserve">الاء يوسف </t>
  </si>
  <si>
    <t xml:space="preserve">انعام الكيلاني </t>
  </si>
  <si>
    <t xml:space="preserve">باسمة ابراهيم </t>
  </si>
  <si>
    <t xml:space="preserve">مهند </t>
  </si>
  <si>
    <t>وسيلة</t>
  </si>
  <si>
    <t xml:space="preserve">رهف رمضان </t>
  </si>
  <si>
    <t xml:space="preserve">ريم الكيال  </t>
  </si>
  <si>
    <t xml:space="preserve">ريم خولي </t>
  </si>
  <si>
    <t>سهيلة</t>
  </si>
  <si>
    <t xml:space="preserve">سلمى قوجو </t>
  </si>
  <si>
    <t xml:space="preserve">فرح جباصيني </t>
  </si>
  <si>
    <t xml:space="preserve">نعيم </t>
  </si>
  <si>
    <t xml:space="preserve">لينا الساسه </t>
  </si>
  <si>
    <t xml:space="preserve">ماري الحلو </t>
  </si>
  <si>
    <t>ميلاد</t>
  </si>
  <si>
    <t>ايلين</t>
  </si>
  <si>
    <t xml:space="preserve">محمد علي العمري </t>
  </si>
  <si>
    <t xml:space="preserve">ملكه بدره </t>
  </si>
  <si>
    <t xml:space="preserve">نديم </t>
  </si>
  <si>
    <t xml:space="preserve">نسرين الطحان </t>
  </si>
  <si>
    <t xml:space="preserve">نعيمه القادري </t>
  </si>
  <si>
    <t xml:space="preserve">نهاد السبع </t>
  </si>
  <si>
    <t xml:space="preserve">نور حوى </t>
  </si>
  <si>
    <t xml:space="preserve">محمد يحيى </t>
  </si>
  <si>
    <t xml:space="preserve">نور كوسجي </t>
  </si>
  <si>
    <t xml:space="preserve">نورالاغواني </t>
  </si>
  <si>
    <t>فازه</t>
  </si>
  <si>
    <t>خدوج</t>
  </si>
  <si>
    <t xml:space="preserve">هدى طراف </t>
  </si>
  <si>
    <t xml:space="preserve">مالك </t>
  </si>
  <si>
    <t xml:space="preserve">حنان ديوب </t>
  </si>
  <si>
    <t xml:space="preserve">الاء الشعار </t>
  </si>
  <si>
    <t>ضيا</t>
  </si>
  <si>
    <t xml:space="preserve">وزال </t>
  </si>
  <si>
    <t>ملكية</t>
  </si>
  <si>
    <t xml:space="preserve">خديجة عاتكة </t>
  </si>
  <si>
    <t xml:space="preserve">طالب </t>
  </si>
  <si>
    <t xml:space="preserve">دانية كلش </t>
  </si>
  <si>
    <t xml:space="preserve">راما مارديني </t>
  </si>
  <si>
    <t xml:space="preserve">رشا حمو </t>
  </si>
  <si>
    <t xml:space="preserve">رشاد </t>
  </si>
  <si>
    <t>مارا</t>
  </si>
  <si>
    <t xml:space="preserve">رهف شمس الدين </t>
  </si>
  <si>
    <t xml:space="preserve">زهراء بوصي </t>
  </si>
  <si>
    <t xml:space="preserve">عباس </t>
  </si>
  <si>
    <t xml:space="preserve">سوزان الذياب </t>
  </si>
  <si>
    <t xml:space="preserve">عوض </t>
  </si>
  <si>
    <t xml:space="preserve">ضحى عودة </t>
  </si>
  <si>
    <t xml:space="preserve">فريال لبابيدي </t>
  </si>
  <si>
    <t xml:space="preserve">محاسن مرزوق </t>
  </si>
  <si>
    <t xml:space="preserve">مروى مهاوش </t>
  </si>
  <si>
    <t xml:space="preserve">ميساء الحاج علي </t>
  </si>
  <si>
    <t xml:space="preserve">وصال الخوند </t>
  </si>
  <si>
    <t>اماني  حسن</t>
  </si>
  <si>
    <t>غزوه</t>
  </si>
  <si>
    <t>دله</t>
  </si>
  <si>
    <t>رانيه اسماعيل</t>
  </si>
  <si>
    <t>بهاء</t>
  </si>
  <si>
    <t>سليمة</t>
  </si>
  <si>
    <t>أدخل الرقم الإمتحاني</t>
  </si>
  <si>
    <t>الثانوية</t>
  </si>
  <si>
    <t>01</t>
  </si>
  <si>
    <t>العربية السورية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</si>
  <si>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</si>
  <si>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</si>
  <si>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</si>
  <si>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</si>
  <si>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</si>
  <si>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</si>
  <si>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العربية الفلسطينية</t>
  </si>
  <si>
    <t>06</t>
  </si>
  <si>
    <t>04</t>
  </si>
  <si>
    <t>الأردنية</t>
  </si>
  <si>
    <t>05</t>
  </si>
  <si>
    <t>محافظة الشهادة</t>
  </si>
  <si>
    <t>اللبنانية</t>
  </si>
  <si>
    <t>العراقية</t>
  </si>
  <si>
    <t>07</t>
  </si>
  <si>
    <t>التونسية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</si>
  <si>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</si>
  <si>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</si>
  <si>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</si>
  <si>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</si>
  <si>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</si>
  <si>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</si>
  <si>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</si>
  <si>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</si>
  <si>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</si>
  <si>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</si>
  <si>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</si>
  <si>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</si>
  <si>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</si>
  <si>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</si>
  <si>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</si>
  <si>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</si>
  <si>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</si>
  <si>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</si>
  <si>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</si>
  <si>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</si>
  <si>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</si>
  <si>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</si>
  <si>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</si>
  <si>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</si>
  <si>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</si>
  <si>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</si>
  <si>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</si>
  <si>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</si>
  <si>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</si>
  <si>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</si>
  <si>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</si>
  <si>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</si>
  <si>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</si>
  <si>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</si>
  <si>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</si>
  <si>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</si>
  <si>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</si>
  <si>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</si>
  <si>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</si>
  <si>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</si>
  <si>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</si>
  <si>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</si>
  <si>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</si>
  <si>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</si>
  <si>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</si>
  <si>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</si>
  <si>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</si>
  <si>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</si>
  <si>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</si>
  <si>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</si>
  <si>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</si>
  <si>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</si>
  <si>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</si>
  <si>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</si>
  <si>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</si>
  <si>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</si>
  <si>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</si>
  <si>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</si>
  <si>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</si>
  <si>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</si>
  <si>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</si>
  <si>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</si>
  <si>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</si>
  <si>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</si>
  <si>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</si>
  <si>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</si>
  <si>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</si>
  <si>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</si>
  <si>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رقم الإيقاف</t>
  </si>
  <si>
    <t>تدوير الرسوم</t>
  </si>
  <si>
    <t>الفصل الثاني من العام الدراسي 2020-2021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</si>
  <si>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</si>
  <si>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</si>
  <si>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</si>
  <si>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</si>
  <si>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</si>
  <si>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</si>
  <si>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</si>
  <si>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</si>
  <si>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</si>
  <si>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</si>
  <si>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</si>
  <si>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</si>
  <si>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</si>
  <si>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</si>
  <si>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</si>
  <si>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</si>
  <si>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</si>
  <si>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</si>
  <si>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</si>
  <si>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إلى المصرف العقاري</t>
  </si>
  <si>
    <t>فنون نسوية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</si>
  <si>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</si>
  <si>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</si>
  <si>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</si>
  <si>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</si>
  <si>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</si>
  <si>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</si>
  <si>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</si>
  <si>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</si>
  <si>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</si>
  <si>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</si>
  <si>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الاستمارة الخاصة بتسجيل طلاب برنامج رياض الأطفال في الفصل الأول للعام الدراسي 2022/2021</t>
  </si>
  <si>
    <t>الرسوم</t>
  </si>
  <si>
    <t>البيانات باللغة الإنكليزية</t>
  </si>
  <si>
    <t>فصول الإنقطاع</t>
  </si>
  <si>
    <t>رسم فصل الانقطاع</t>
  </si>
  <si>
    <t>للتدقيق</t>
  </si>
  <si>
    <t>مستنفذ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</si>
</sst>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Sakkal Majalla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sz val="11"/>
      <name val="Sakkal Majalla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14"/>
      <name val="Sakkal Majalla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0"/>
      <name val="Sakkal Majalla"/>
    </font>
    <font>
      <sz val="14"/>
      <color rgb="FFFF0000"/>
      <name val="Sakkal Majalla"/>
    </font>
    <font>
      <b/>
      <sz val="11"/>
      <color rgb="FF002060"/>
      <name val="Arial"/>
      <family val="2"/>
    </font>
    <font>
      <sz val="11"/>
      <color theme="0"/>
      <name val="Calibri"/>
      <family val="2"/>
      <charset val="178"/>
      <scheme val="minor"/>
    </font>
    <font>
      <sz val="9"/>
      <color theme="0"/>
      <name val="Calibri"/>
      <family val="2"/>
      <scheme val="minor"/>
    </font>
    <font>
      <sz val="11"/>
      <color theme="0"/>
      <name val="Arial"/>
      <family val="2"/>
      <charset val="178"/>
    </font>
    <font>
      <b/>
      <sz val="9"/>
      <color theme="0"/>
      <name val="Calibri"/>
      <family val="2"/>
      <scheme val="minor"/>
    </font>
    <font>
      <sz val="11"/>
      <color theme="0"/>
      <name val="Traditional Arabic"/>
      <family val="1"/>
      <charset val="178"/>
    </font>
    <font>
      <sz val="11"/>
      <color theme="0"/>
      <name val="Simplified Arabic"/>
      <family val="1"/>
      <charset val="178"/>
    </font>
    <font>
      <sz val="11"/>
      <color theme="0"/>
      <name val="Arabic Transparent"/>
      <charset val="17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0"/>
    <xf numFmtId="0" fontId="4" fillId="0" borderId="0"/>
  </cellStyleXfs>
  <cellXfs count="67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1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 textRotation="90"/>
      <protection hidden="1"/>
    </xf>
    <xf numFmtId="0" fontId="16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8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25" fillId="0" borderId="6" xfId="0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wrapText="1"/>
      <protection locked="0"/>
    </xf>
    <xf numFmtId="0" fontId="13" fillId="0" borderId="0" xfId="0" applyFont="1" applyProtection="1">
      <protection hidden="1"/>
    </xf>
    <xf numFmtId="0" fontId="28" fillId="4" borderId="4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38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3" borderId="32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34" fillId="2" borderId="3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52" fillId="0" borderId="42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6" fillId="13" borderId="68" xfId="0" applyFont="1" applyFill="1" applyBorder="1" applyAlignment="1" applyProtection="1">
      <alignment horizontal="center" vertical="center"/>
      <protection hidden="1"/>
    </xf>
    <xf numFmtId="0" fontId="36" fillId="13" borderId="69" xfId="0" applyFont="1" applyFill="1" applyBorder="1" applyAlignment="1" applyProtection="1">
      <alignment horizontal="center" vertical="center"/>
      <protection hidden="1"/>
    </xf>
    <xf numFmtId="14" fontId="36" fillId="13" borderId="69" xfId="0" applyNumberFormat="1" applyFont="1" applyFill="1" applyBorder="1" applyAlignment="1" applyProtection="1">
      <alignment horizontal="center" vertical="center"/>
      <protection hidden="1"/>
    </xf>
    <xf numFmtId="0" fontId="29" fillId="0" borderId="6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 shrinkToFit="1"/>
      <protection hidden="1"/>
    </xf>
    <xf numFmtId="0" fontId="3" fillId="0" borderId="65" xfId="0" applyFont="1" applyFill="1" applyBorder="1" applyAlignment="1" applyProtection="1">
      <alignment horizontal="center" vertical="center" shrinkToFit="1"/>
      <protection hidden="1"/>
    </xf>
    <xf numFmtId="0" fontId="25" fillId="0" borderId="65" xfId="0" applyFont="1" applyFill="1" applyBorder="1" applyAlignment="1" applyProtection="1">
      <alignment vertical="center" shrinkToFit="1"/>
      <protection hidden="1"/>
    </xf>
    <xf numFmtId="0" fontId="30" fillId="0" borderId="65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7" fillId="13" borderId="68" xfId="0" applyFont="1" applyFill="1" applyBorder="1" applyAlignment="1" applyProtection="1">
      <alignment horizontal="center" vertical="center"/>
      <protection hidden="1"/>
    </xf>
    <xf numFmtId="0" fontId="37" fillId="13" borderId="69" xfId="0" applyFont="1" applyFill="1" applyBorder="1" applyAlignment="1" applyProtection="1">
      <alignment horizontal="center" vertical="center"/>
      <protection hidden="1"/>
    </xf>
    <xf numFmtId="14" fontId="37" fillId="13" borderId="69" xfId="0" applyNumberFormat="1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9" borderId="20" xfId="0" applyFont="1" applyFill="1" applyBorder="1" applyAlignment="1" applyProtection="1">
      <alignment horizontal="center" vertical="center"/>
      <protection hidden="1"/>
    </xf>
    <xf numFmtId="0" fontId="3" fillId="6" borderId="22" xfId="0" applyFont="1" applyFill="1" applyBorder="1" applyAlignment="1" applyProtection="1">
      <alignment horizontal="center" vertical="center"/>
      <protection hidden="1"/>
    </xf>
    <xf numFmtId="0" fontId="3" fillId="9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9" borderId="21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8" fillId="14" borderId="70" xfId="0" applyFont="1" applyFill="1" applyBorder="1" applyAlignment="1" applyProtection="1">
      <alignment horizontal="center" vertical="center"/>
      <protection hidden="1"/>
    </xf>
    <xf numFmtId="0" fontId="38" fillId="14" borderId="71" xfId="0" applyFont="1" applyFill="1" applyBorder="1" applyAlignment="1" applyProtection="1">
      <alignment horizontal="center" vertical="center"/>
      <protection hidden="1"/>
    </xf>
    <xf numFmtId="14" fontId="38" fillId="14" borderId="71" xfId="0" applyNumberFormat="1" applyFont="1" applyFill="1" applyBorder="1" applyAlignment="1" applyProtection="1">
      <alignment horizontal="center" vertical="center"/>
      <protection hidden="1"/>
    </xf>
    <xf numFmtId="0" fontId="38" fillId="14" borderId="72" xfId="0" applyFont="1" applyFill="1" applyBorder="1" applyAlignment="1" applyProtection="1">
      <alignment horizontal="center" vertical="center"/>
      <protection hidden="1"/>
    </xf>
    <xf numFmtId="0" fontId="30" fillId="4" borderId="87" xfId="0" applyFont="1" applyFill="1" applyBorder="1" applyAlignment="1" applyProtection="1">
      <alignment horizontal="center" vertical="center"/>
      <protection hidden="1"/>
    </xf>
    <xf numFmtId="0" fontId="30" fillId="4" borderId="90" xfId="0" applyFont="1" applyFill="1" applyBorder="1" applyAlignment="1" applyProtection="1">
      <alignment horizontal="center" vertical="center"/>
      <protection hidden="1"/>
    </xf>
    <xf numFmtId="0" fontId="30" fillId="4" borderId="89" xfId="0" applyFont="1" applyFill="1" applyBorder="1" applyAlignment="1" applyProtection="1">
      <alignment horizontal="center" vertical="center" wrapText="1"/>
      <protection hidden="1"/>
    </xf>
    <xf numFmtId="0" fontId="38" fillId="11" borderId="73" xfId="0" applyFont="1" applyFill="1" applyBorder="1" applyAlignment="1" applyProtection="1">
      <alignment horizontal="center" vertical="center"/>
      <protection hidden="1"/>
    </xf>
    <xf numFmtId="0" fontId="38" fillId="11" borderId="71" xfId="0" applyFont="1" applyFill="1" applyBorder="1" applyAlignment="1" applyProtection="1">
      <alignment horizontal="center" vertical="center"/>
      <protection hidden="1"/>
    </xf>
    <xf numFmtId="0" fontId="38" fillId="11" borderId="80" xfId="0" applyFont="1" applyFill="1" applyBorder="1" applyAlignment="1" applyProtection="1">
      <alignment horizontal="center" vertical="center"/>
      <protection hidden="1"/>
    </xf>
    <xf numFmtId="0" fontId="30" fillId="15" borderId="79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9" borderId="17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29" fillId="0" borderId="44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horizontal="center" vertical="center"/>
      <protection hidden="1"/>
    </xf>
    <xf numFmtId="1" fontId="29" fillId="0" borderId="45" xfId="0" applyNumberFormat="1" applyFont="1" applyFill="1" applyBorder="1" applyAlignment="1" applyProtection="1">
      <alignment horizontal="center" vertical="center"/>
      <protection hidden="1"/>
    </xf>
    <xf numFmtId="0" fontId="30" fillId="0" borderId="43" xfId="0" applyFont="1" applyFill="1" applyBorder="1" applyAlignment="1" applyProtection="1">
      <alignment horizontal="center" vertical="center"/>
      <protection hidden="1"/>
    </xf>
    <xf numFmtId="0" fontId="39" fillId="0" borderId="39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8" fillId="4" borderId="3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6" fillId="3" borderId="99" xfId="0" applyFont="1" applyFill="1" applyBorder="1" applyAlignment="1" applyProtection="1">
      <alignment vertical="center"/>
      <protection hidden="1"/>
    </xf>
    <xf numFmtId="49" fontId="38" fillId="14" borderId="71" xfId="0" applyNumberFormat="1" applyFont="1" applyFill="1" applyBorder="1" applyAlignment="1" applyProtection="1">
      <alignment horizontal="center" vertical="center"/>
      <protection hidden="1"/>
    </xf>
    <xf numFmtId="49" fontId="30" fillId="4" borderId="88" xfId="0" applyNumberFormat="1" applyFont="1" applyFill="1" applyBorder="1" applyAlignment="1" applyProtection="1">
      <alignment horizontal="center" vertical="center"/>
      <protection hidden="1"/>
    </xf>
    <xf numFmtId="14" fontId="29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5" fillId="6" borderId="0" xfId="0" applyFont="1" applyFill="1" applyBorder="1" applyAlignment="1" applyProtection="1">
      <alignment horizontal="center" vertical="center" textRotation="90"/>
      <protection hidden="1"/>
    </xf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57" fillId="0" borderId="0" xfId="0" applyFont="1" applyAlignment="1"/>
    <xf numFmtId="0" fontId="65" fillId="21" borderId="105" xfId="1" applyFont="1" applyFill="1" applyBorder="1"/>
    <xf numFmtId="0" fontId="61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1" fillId="0" borderId="0" xfId="1" applyFont="1" applyFill="1" applyAlignment="1"/>
    <xf numFmtId="0" fontId="35" fillId="0" borderId="0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3" fillId="0" borderId="67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8" fillId="7" borderId="1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28" fillId="7" borderId="11" xfId="0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70" fillId="5" borderId="129" xfId="0" applyFont="1" applyFill="1" applyBorder="1" applyAlignment="1" applyProtection="1">
      <alignment horizontal="center" vertical="center"/>
      <protection hidden="1"/>
    </xf>
    <xf numFmtId="0" fontId="70" fillId="5" borderId="42" xfId="0" applyFont="1" applyFill="1" applyBorder="1" applyAlignment="1" applyProtection="1">
      <alignment horizontal="center" vertical="center"/>
      <protection hidden="1"/>
    </xf>
    <xf numFmtId="0" fontId="3" fillId="5" borderId="130" xfId="0" applyFont="1" applyFill="1" applyBorder="1" applyAlignment="1" applyProtection="1">
      <alignment horizontal="center" vertical="center" shrinkToFit="1"/>
      <protection hidden="1"/>
    </xf>
    <xf numFmtId="0" fontId="70" fillId="5" borderId="34" xfId="0" applyFont="1" applyFill="1" applyBorder="1" applyAlignment="1" applyProtection="1">
      <alignment horizontal="center" vertical="center"/>
      <protection hidden="1"/>
    </xf>
    <xf numFmtId="0" fontId="70" fillId="5" borderId="33" xfId="0" applyFont="1" applyFill="1" applyBorder="1" applyAlignment="1" applyProtection="1">
      <alignment horizontal="center" vertical="center"/>
      <protection hidden="1"/>
    </xf>
    <xf numFmtId="0" fontId="28" fillId="7" borderId="44" xfId="0" applyFont="1" applyFill="1" applyBorder="1" applyAlignment="1" applyProtection="1">
      <alignment horizontal="center" vertical="center"/>
      <protection locked="0" hidden="1"/>
    </xf>
    <xf numFmtId="0" fontId="28" fillId="4" borderId="94" xfId="0" applyFont="1" applyFill="1" applyBorder="1" applyAlignment="1" applyProtection="1">
      <alignment horizontal="center" vertical="center"/>
      <protection hidden="1"/>
    </xf>
    <xf numFmtId="0" fontId="70" fillId="5" borderId="2" xfId="0" applyFont="1" applyFill="1" applyBorder="1" applyAlignment="1" applyProtection="1">
      <alignment horizontal="center" vertical="center"/>
      <protection hidden="1"/>
    </xf>
    <xf numFmtId="0" fontId="28" fillId="4" borderId="131" xfId="0" applyFont="1" applyFill="1" applyBorder="1" applyAlignment="1" applyProtection="1">
      <alignment horizontal="center" vertical="center"/>
      <protection hidden="1"/>
    </xf>
    <xf numFmtId="0" fontId="3" fillId="3" borderId="132" xfId="0" applyFont="1" applyFill="1" applyBorder="1" applyAlignment="1" applyProtection="1">
      <alignment horizontal="center" vertical="center"/>
      <protection hidden="1"/>
    </xf>
    <xf numFmtId="0" fontId="0" fillId="4" borderId="94" xfId="0" applyFont="1" applyFill="1" applyBorder="1" applyAlignment="1" applyProtection="1">
      <alignment horizontal="center" vertical="center"/>
      <protection hidden="1"/>
    </xf>
    <xf numFmtId="0" fontId="0" fillId="4" borderId="131" xfId="0" applyFont="1" applyFill="1" applyBorder="1" applyAlignment="1" applyProtection="1">
      <alignment horizontal="center" vertical="center"/>
      <protection hidden="1"/>
    </xf>
    <xf numFmtId="0" fontId="70" fillId="3" borderId="134" xfId="0" applyFont="1" applyFill="1" applyBorder="1" applyAlignment="1" applyProtection="1">
      <alignment horizontal="center" vertical="center"/>
      <protection hidden="1"/>
    </xf>
    <xf numFmtId="0" fontId="70" fillId="3" borderId="44" xfId="0" applyFont="1" applyFill="1" applyBorder="1" applyAlignment="1" applyProtection="1">
      <alignment horizontal="center" vertical="center"/>
      <protection hidden="1"/>
    </xf>
    <xf numFmtId="0" fontId="70" fillId="5" borderId="135" xfId="0" applyFont="1" applyFill="1" applyBorder="1" applyAlignment="1" applyProtection="1">
      <alignment horizontal="center" vertical="center"/>
      <protection hidden="1"/>
    </xf>
    <xf numFmtId="0" fontId="70" fillId="3" borderId="136" xfId="0" applyFont="1" applyFill="1" applyBorder="1" applyAlignment="1" applyProtection="1">
      <alignment horizontal="center" vertical="center"/>
      <protection hidden="1"/>
    </xf>
    <xf numFmtId="0" fontId="70" fillId="5" borderId="137" xfId="0" applyFont="1" applyFill="1" applyBorder="1" applyAlignment="1" applyProtection="1">
      <alignment horizontal="center" vertical="center"/>
      <protection hidden="1"/>
    </xf>
    <xf numFmtId="0" fontId="70" fillId="3" borderId="18" xfId="0" applyFont="1" applyFill="1" applyBorder="1" applyAlignment="1" applyProtection="1">
      <alignment horizontal="center" vertical="center"/>
      <protection hidden="1"/>
    </xf>
    <xf numFmtId="0" fontId="70" fillId="8" borderId="129" xfId="0" applyFont="1" applyFill="1" applyBorder="1" applyAlignment="1" applyProtection="1">
      <alignment horizontal="center" vertical="center"/>
      <protection hidden="1"/>
    </xf>
    <xf numFmtId="0" fontId="70" fillId="8" borderId="134" xfId="0" applyFont="1" applyFill="1" applyBorder="1" applyAlignment="1" applyProtection="1">
      <alignment horizontal="center" vertical="center"/>
      <protection hidden="1"/>
    </xf>
    <xf numFmtId="0" fontId="38" fillId="8" borderId="0" xfId="0" applyFont="1" applyFill="1" applyBorder="1" applyAlignment="1" applyProtection="1">
      <alignment horizontal="center" vertical="center"/>
      <protection hidden="1"/>
    </xf>
    <xf numFmtId="0" fontId="70" fillId="8" borderId="42" xfId="0" applyFont="1" applyFill="1" applyBorder="1" applyAlignment="1" applyProtection="1">
      <alignment horizontal="center" vertical="center"/>
      <protection hidden="1"/>
    </xf>
    <xf numFmtId="0" fontId="70" fillId="8" borderId="44" xfId="0" applyFont="1" applyFill="1" applyBorder="1" applyAlignment="1" applyProtection="1">
      <alignment horizontal="center" vertical="center"/>
      <protection hidden="1"/>
    </xf>
    <xf numFmtId="0" fontId="35" fillId="8" borderId="0" xfId="0" applyFont="1" applyFill="1" applyBorder="1" applyProtection="1">
      <protection hidden="1"/>
    </xf>
    <xf numFmtId="0" fontId="0" fillId="0" borderId="94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0" fillId="16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51" fillId="2" borderId="34" xfId="0" applyFont="1" applyFill="1" applyBorder="1" applyAlignment="1" applyProtection="1">
      <alignment horizontal="center" vertical="center" shrinkToFit="1"/>
      <protection hidden="1"/>
    </xf>
    <xf numFmtId="0" fontId="34" fillId="2" borderId="11" xfId="0" applyFont="1" applyFill="1" applyBorder="1" applyAlignment="1" applyProtection="1">
      <alignment horizontal="center" vertical="center" shrinkToFit="1"/>
      <protection hidden="1"/>
    </xf>
    <xf numFmtId="0" fontId="34" fillId="2" borderId="0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 applyProtection="1">
      <alignment horizontal="center" vertical="center" shrinkToFit="1"/>
      <protection hidden="1"/>
    </xf>
    <xf numFmtId="0" fontId="34" fillId="0" borderId="33" xfId="0" applyFont="1" applyBorder="1" applyAlignment="1" applyProtection="1">
      <alignment horizontal="center" vertical="center" shrinkToFit="1"/>
      <protection hidden="1"/>
    </xf>
    <xf numFmtId="0" fontId="0" fillId="0" borderId="44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 applyProtection="1">
      <alignment horizontal="center" vertical="center" shrinkToFit="1"/>
      <protection hidden="1"/>
    </xf>
    <xf numFmtId="0" fontId="3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shrinkToFit="1"/>
      <protection hidden="1"/>
    </xf>
    <xf numFmtId="0" fontId="35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29" fillId="13" borderId="0" xfId="0" applyFont="1" applyFill="1" applyBorder="1" applyAlignment="1" applyProtection="1">
      <protection hidden="1"/>
    </xf>
    <xf numFmtId="0" fontId="0" fillId="13" borderId="0" xfId="0" applyFill="1" applyAlignment="1" applyProtection="1">
      <protection hidden="1"/>
    </xf>
    <xf numFmtId="0" fontId="25" fillId="0" borderId="0" xfId="0" applyNumberFormat="1" applyFont="1" applyFill="1" applyBorder="1" applyAlignment="1" applyProtection="1">
      <alignment vertical="center" shrinkToFit="1"/>
      <protection hidden="1"/>
    </xf>
    <xf numFmtId="0" fontId="3" fillId="5" borderId="50" xfId="0" applyFont="1" applyFill="1" applyBorder="1" applyAlignment="1" applyProtection="1">
      <alignment horizontal="center" vertical="center" shrinkToFit="1"/>
      <protection hidden="1"/>
    </xf>
    <xf numFmtId="0" fontId="28" fillId="4" borderId="138" xfId="0" applyFont="1" applyFill="1" applyBorder="1" applyAlignment="1" applyProtection="1">
      <alignment horizontal="center" vertical="center"/>
      <protection hidden="1"/>
    </xf>
    <xf numFmtId="0" fontId="28" fillId="4" borderId="39" xfId="0" applyFont="1" applyFill="1" applyBorder="1" applyAlignment="1" applyProtection="1">
      <alignment horizontal="center" vertical="center"/>
      <protection hidden="1"/>
    </xf>
    <xf numFmtId="0" fontId="28" fillId="4" borderId="139" xfId="0" applyFont="1" applyFill="1" applyBorder="1" applyAlignment="1" applyProtection="1">
      <alignment horizontal="center" vertical="center"/>
      <protection hidden="1"/>
    </xf>
    <xf numFmtId="0" fontId="54" fillId="0" borderId="31" xfId="0" applyFont="1" applyFill="1" applyBorder="1" applyAlignment="1" applyProtection="1">
      <alignment vertical="center"/>
      <protection hidden="1"/>
    </xf>
    <xf numFmtId="0" fontId="54" fillId="0" borderId="32" xfId="0" applyFont="1" applyFill="1" applyBorder="1" applyAlignment="1" applyProtection="1">
      <alignment vertical="center"/>
      <protection hidden="1"/>
    </xf>
    <xf numFmtId="0" fontId="28" fillId="4" borderId="52" xfId="0" applyFont="1" applyFill="1" applyBorder="1" applyAlignment="1" applyProtection="1">
      <alignment horizontal="center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164" fontId="76" fillId="14" borderId="66" xfId="0" applyNumberFormat="1" applyFont="1" applyFill="1" applyBorder="1" applyAlignment="1" applyProtection="1">
      <alignment vertical="center"/>
      <protection hidden="1"/>
    </xf>
    <xf numFmtId="164" fontId="76" fillId="3" borderId="66" xfId="0" applyNumberFormat="1" applyFont="1" applyFill="1" applyBorder="1" applyAlignment="1" applyProtection="1">
      <alignment vertical="center"/>
      <protection hidden="1"/>
    </xf>
    <xf numFmtId="0" fontId="0" fillId="0" borderId="66" xfId="0" applyBorder="1" applyProtection="1">
      <protection hidden="1"/>
    </xf>
    <xf numFmtId="0" fontId="15" fillId="1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25" fillId="0" borderId="0" xfId="0" applyFont="1" applyAlignment="1" applyProtection="1">
      <alignment vertical="center" textRotation="90"/>
      <protection hidden="1"/>
    </xf>
    <xf numFmtId="0" fontId="25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4" fillId="0" borderId="95" xfId="0" applyFont="1" applyBorder="1" applyAlignment="1" applyProtection="1">
      <alignment vertical="center" textRotation="90" shrinkToFit="1"/>
      <protection hidden="1"/>
    </xf>
    <xf numFmtId="0" fontId="0" fillId="0" borderId="95" xfId="0" applyBorder="1" applyAlignment="1" applyProtection="1">
      <alignment horizontal="center" vertical="center" shrinkToFit="1"/>
      <protection hidden="1"/>
    </xf>
    <xf numFmtId="0" fontId="13" fillId="0" borderId="32" xfId="0" applyFont="1" applyFill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4" borderId="26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4" borderId="0" xfId="0" applyFont="1" applyFill="1" applyAlignment="1" applyProtection="1">
      <alignment vertical="center"/>
      <protection hidden="1"/>
    </xf>
    <xf numFmtId="0" fontId="31" fillId="0" borderId="26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80" fillId="5" borderId="38" xfId="0" applyFont="1" applyFill="1" applyBorder="1" applyAlignment="1" applyProtection="1">
      <alignment horizontal="center" vertical="center" wrapText="1"/>
      <protection locked="0"/>
    </xf>
    <xf numFmtId="0" fontId="80" fillId="0" borderId="98" xfId="0" applyFont="1" applyBorder="1" applyAlignment="1">
      <alignment horizontal="center" vertical="center"/>
    </xf>
    <xf numFmtId="49" fontId="0" fillId="0" borderId="0" xfId="0" applyNumberFormat="1"/>
    <xf numFmtId="0" fontId="32" fillId="11" borderId="37" xfId="0" applyFont="1" applyFill="1" applyBorder="1" applyAlignment="1">
      <alignment horizontal="center" vertical="center"/>
    </xf>
    <xf numFmtId="0" fontId="32" fillId="11" borderId="36" xfId="0" applyFont="1" applyFill="1" applyBorder="1" applyAlignment="1">
      <alignment horizontal="center" vertical="center"/>
    </xf>
    <xf numFmtId="49" fontId="82" fillId="0" borderId="0" xfId="0" applyNumberFormat="1" applyFont="1" applyAlignment="1">
      <alignment shrinkToFit="1"/>
    </xf>
    <xf numFmtId="0" fontId="0" fillId="5" borderId="38" xfId="0" applyFill="1" applyBorder="1" applyAlignment="1">
      <alignment wrapText="1"/>
    </xf>
    <xf numFmtId="0" fontId="0" fillId="0" borderId="0" xfId="0" applyAlignment="1">
      <alignment wrapText="1"/>
    </xf>
    <xf numFmtId="49" fontId="32" fillId="11" borderId="37" xfId="0" applyNumberFormat="1" applyFont="1" applyFill="1" applyBorder="1" applyAlignment="1">
      <alignment horizontal="center" vertical="center"/>
    </xf>
    <xf numFmtId="0" fontId="13" fillId="0" borderId="0" xfId="0" applyFont="1"/>
    <xf numFmtId="0" fontId="29" fillId="6" borderId="147" xfId="0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vertical="center" shrinkToFit="1"/>
      <protection hidden="1"/>
    </xf>
    <xf numFmtId="0" fontId="73" fillId="12" borderId="147" xfId="0" applyFont="1" applyFill="1" applyBorder="1" applyAlignment="1" applyProtection="1">
      <alignment vertical="center" shrinkToFit="1"/>
      <protection hidden="1"/>
    </xf>
    <xf numFmtId="0" fontId="47" fillId="27" borderId="147" xfId="0" applyFont="1" applyFill="1" applyBorder="1" applyAlignment="1" applyProtection="1">
      <alignment vertical="center" shrinkToFit="1"/>
      <protection hidden="1"/>
    </xf>
    <xf numFmtId="0" fontId="74" fillId="12" borderId="147" xfId="0" applyFont="1" applyFill="1" applyBorder="1" applyAlignment="1" applyProtection="1">
      <alignment vertical="center" shrinkToFit="1"/>
      <protection hidden="1"/>
    </xf>
    <xf numFmtId="0" fontId="42" fillId="6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vertical="center" shrinkToFit="1"/>
      <protection hidden="1"/>
    </xf>
    <xf numFmtId="0" fontId="25" fillId="6" borderId="147" xfId="0" applyFont="1" applyFill="1" applyBorder="1" applyAlignment="1" applyProtection="1">
      <alignment horizontal="center" vertical="center" shrinkToFit="1"/>
      <protection hidden="1"/>
    </xf>
    <xf numFmtId="49" fontId="8" fillId="3" borderId="147" xfId="0" applyNumberFormat="1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horizontal="center" vertical="center" shrinkToFit="1"/>
      <protection hidden="1"/>
    </xf>
    <xf numFmtId="0" fontId="73" fillId="0" borderId="147" xfId="0" applyFont="1" applyBorder="1" applyAlignment="1" applyProtection="1">
      <alignment horizontal="center" vertical="center" shrinkToFit="1"/>
      <protection hidden="1"/>
    </xf>
    <xf numFmtId="14" fontId="30" fillId="0" borderId="147" xfId="0" applyNumberFormat="1" applyFont="1" applyBorder="1" applyAlignment="1" applyProtection="1">
      <alignment vertical="center" shrinkToFit="1"/>
      <protection hidden="1"/>
    </xf>
    <xf numFmtId="0" fontId="73" fillId="0" borderId="147" xfId="0" applyFont="1" applyBorder="1" applyAlignment="1" applyProtection="1">
      <alignment vertical="center" shrinkToFit="1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27" borderId="0" xfId="0" applyFill="1" applyAlignment="1" applyProtection="1">
      <alignment horizontal="center" vertical="center" wrapText="1"/>
      <protection hidden="1"/>
    </xf>
    <xf numFmtId="0" fontId="0" fillId="27" borderId="0" xfId="0" applyFill="1" applyProtection="1"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84" fillId="0" borderId="27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4" fillId="0" borderId="28" xfId="0" applyFont="1" applyBorder="1" applyAlignment="1" applyProtection="1">
      <alignment horizontal="right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vertical="center" shrinkToFit="1"/>
      <protection hidden="1"/>
    </xf>
    <xf numFmtId="0" fontId="86" fillId="0" borderId="27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27" xfId="0" applyFont="1" applyFill="1" applyBorder="1" applyAlignment="1" applyProtection="1">
      <alignment vertical="center" shrinkToFit="1"/>
      <protection hidden="1"/>
    </xf>
    <xf numFmtId="0" fontId="86" fillId="3" borderId="141" xfId="0" applyFont="1" applyFill="1" applyBorder="1" applyAlignment="1" applyProtection="1">
      <alignment vertical="center" shrinkToFit="1"/>
      <protection hidden="1"/>
    </xf>
    <xf numFmtId="0" fontId="84" fillId="24" borderId="0" xfId="0" applyFont="1" applyFill="1" applyAlignment="1" applyProtection="1">
      <alignment horizontal="center" vertical="center" shrinkToFit="1"/>
      <protection hidden="1"/>
    </xf>
    <xf numFmtId="164" fontId="84" fillId="24" borderId="0" xfId="0" applyNumberFormat="1" applyFont="1" applyFill="1" applyAlignment="1" applyProtection="1">
      <alignment horizontal="center" vertical="center" shrinkToFit="1"/>
      <protection hidden="1"/>
    </xf>
    <xf numFmtId="164" fontId="84" fillId="24" borderId="14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14" fontId="0" fillId="5" borderId="38" xfId="0" applyNumberFormat="1" applyFill="1" applyBorder="1" applyAlignment="1" applyProtection="1">
      <alignment wrapText="1"/>
      <protection locked="0"/>
    </xf>
    <xf numFmtId="0" fontId="53" fillId="11" borderId="142" xfId="0" applyFont="1" applyFill="1" applyBorder="1" applyAlignment="1">
      <alignment vertical="center" wrapText="1"/>
    </xf>
    <xf numFmtId="0" fontId="53" fillId="11" borderId="143" xfId="0" applyFont="1" applyFill="1" applyBorder="1" applyAlignment="1">
      <alignment vertical="center" wrapText="1"/>
    </xf>
    <xf numFmtId="0" fontId="78" fillId="3" borderId="163" xfId="0" applyFont="1" applyFill="1" applyBorder="1" applyAlignment="1">
      <alignment horizontal="center" vertical="center"/>
    </xf>
    <xf numFmtId="0" fontId="78" fillId="3" borderId="38" xfId="0" applyFont="1" applyFill="1" applyBorder="1" applyAlignment="1">
      <alignment horizontal="center" vertical="center"/>
    </xf>
    <xf numFmtId="1" fontId="78" fillId="3" borderId="164" xfId="0" applyNumberFormat="1" applyFont="1" applyFill="1" applyBorder="1" applyAlignment="1">
      <alignment horizontal="center"/>
    </xf>
    <xf numFmtId="0" fontId="78" fillId="3" borderId="164" xfId="0" applyFont="1" applyFill="1" applyBorder="1" applyAlignment="1">
      <alignment horizontal="center"/>
    </xf>
    <xf numFmtId="0" fontId="78" fillId="3" borderId="163" xfId="0" applyFont="1" applyFill="1" applyBorder="1" applyAlignment="1">
      <alignment horizontal="center"/>
    </xf>
    <xf numFmtId="0" fontId="78" fillId="3" borderId="38" xfId="0" applyFont="1" applyFill="1" applyBorder="1" applyAlignment="1">
      <alignment horizontal="center"/>
    </xf>
    <xf numFmtId="0" fontId="89" fillId="3" borderId="38" xfId="0" applyFont="1" applyFill="1" applyBorder="1" applyAlignment="1">
      <alignment horizontal="center"/>
    </xf>
    <xf numFmtId="0" fontId="78" fillId="3" borderId="38" xfId="0" applyFont="1" applyFill="1" applyBorder="1"/>
    <xf numFmtId="0" fontId="78" fillId="3" borderId="164" xfId="0" applyFont="1" applyFill="1" applyBorder="1" applyAlignment="1">
      <alignment horizontal="center" vertical="center"/>
    </xf>
    <xf numFmtId="165" fontId="8" fillId="3" borderId="147" xfId="0" applyNumberFormat="1" applyFont="1" applyFill="1" applyBorder="1" applyAlignment="1" applyProtection="1">
      <alignment vertical="center" shrinkToFit="1"/>
      <protection locked="0" hidden="1"/>
    </xf>
    <xf numFmtId="0" fontId="0" fillId="13" borderId="77" xfId="0" applyFill="1" applyBorder="1" applyAlignment="1" applyProtection="1">
      <alignment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5" fillId="12" borderId="0" xfId="0" applyFont="1" applyFill="1" applyProtection="1"/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>
      <alignment horizontal="right" vertical="center" readingOrder="2"/>
    </xf>
    <xf numFmtId="0" fontId="91" fillId="0" borderId="0" xfId="0" applyFont="1"/>
    <xf numFmtId="0" fontId="93" fillId="0" borderId="0" xfId="0" applyFont="1" applyAlignment="1">
      <alignment horizontal="right"/>
    </xf>
    <xf numFmtId="0" fontId="93" fillId="0" borderId="0" xfId="3" applyFont="1" applyAlignment="1">
      <alignment horizontal="center" vertical="center" shrinkToFit="1"/>
    </xf>
    <xf numFmtId="0" fontId="94" fillId="0" borderId="0" xfId="0" applyFont="1" applyAlignment="1" applyProtection="1">
      <alignment horizontal="center" vertical="center"/>
      <protection hidden="1"/>
    </xf>
    <xf numFmtId="0" fontId="95" fillId="0" borderId="0" xfId="3" applyFont="1" applyAlignment="1">
      <alignment horizontal="center" vertical="center" shrinkToFit="1"/>
    </xf>
    <xf numFmtId="0" fontId="93" fillId="0" borderId="0" xfId="0" applyFont="1" applyAlignment="1">
      <alignment horizontal="center" vertical="center" shrinkToFit="1"/>
    </xf>
    <xf numFmtId="0" fontId="96" fillId="0" borderId="0" xfId="3" applyFont="1" applyAlignment="1">
      <alignment horizontal="center" vertical="center" shrinkToFit="1"/>
    </xf>
    <xf numFmtId="0" fontId="93" fillId="0" borderId="0" xfId="0" applyFont="1" applyAlignment="1">
      <alignment horizontal="center" vertical="center" readingOrder="2"/>
    </xf>
    <xf numFmtId="0" fontId="93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7" fillId="0" borderId="0" xfId="0" applyFont="1" applyAlignment="1">
      <alignment horizontal="center" vertical="center" readingOrder="2"/>
    </xf>
    <xf numFmtId="0" fontId="97" fillId="0" borderId="0" xfId="3" applyFont="1" applyAlignment="1">
      <alignment horizontal="center" vertical="center" shrinkToFit="1" readingOrder="2"/>
    </xf>
    <xf numFmtId="0" fontId="93" fillId="0" borderId="0" xfId="0" applyFont="1" applyAlignment="1">
      <alignment horizontal="center" vertical="center"/>
    </xf>
    <xf numFmtId="0" fontId="93" fillId="0" borderId="0" xfId="1" applyFont="1" applyFill="1" applyBorder="1" applyAlignment="1" applyProtection="1">
      <alignment horizontal="center" vertical="center" readingOrder="2"/>
    </xf>
    <xf numFmtId="0" fontId="69" fillId="0" borderId="0" xfId="0" applyFont="1" applyAlignment="1">
      <alignment horizontal="center"/>
    </xf>
    <xf numFmtId="0" fontId="91" fillId="0" borderId="0" xfId="0" applyFont="1" applyAlignment="1">
      <alignment horizontal="center" vertical="center" readingOrder="2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65" fillId="21" borderId="104" xfId="1" applyFont="1" applyFill="1" applyBorder="1" applyAlignment="1">
      <alignment horizontal="right"/>
    </xf>
    <xf numFmtId="0" fontId="65" fillId="21" borderId="78" xfId="1" applyFont="1" applyFill="1" applyBorder="1" applyAlignment="1">
      <alignment horizontal="right"/>
    </xf>
    <xf numFmtId="0" fontId="65" fillId="21" borderId="105" xfId="1" applyFont="1" applyFill="1" applyBorder="1" applyAlignment="1">
      <alignment horizontal="right"/>
    </xf>
    <xf numFmtId="0" fontId="63" fillId="21" borderId="124" xfId="0" applyFont="1" applyFill="1" applyBorder="1" applyAlignment="1">
      <alignment horizontal="right" vertical="center"/>
    </xf>
    <xf numFmtId="0" fontId="63" fillId="21" borderId="100" xfId="0" applyFont="1" applyFill="1" applyBorder="1" applyAlignment="1">
      <alignment horizontal="right" vertical="center"/>
    </xf>
    <xf numFmtId="0" fontId="63" fillId="21" borderId="125" xfId="0" applyFont="1" applyFill="1" applyBorder="1" applyAlignment="1">
      <alignment horizontal="right" vertical="center"/>
    </xf>
    <xf numFmtId="9" fontId="63" fillId="21" borderId="116" xfId="1" applyNumberFormat="1" applyFont="1" applyFill="1" applyBorder="1" applyAlignment="1">
      <alignment horizontal="right" vertical="center"/>
    </xf>
    <xf numFmtId="0" fontId="63" fillId="21" borderId="117" xfId="1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right"/>
    </xf>
    <xf numFmtId="0" fontId="68" fillId="21" borderId="113" xfId="0" applyFont="1" applyFill="1" applyBorder="1" applyAlignment="1">
      <alignment horizontal="center" vertical="center"/>
    </xf>
    <xf numFmtId="0" fontId="66" fillId="21" borderId="114" xfId="0" applyFont="1" applyFill="1" applyBorder="1" applyAlignment="1">
      <alignment horizontal="center" vertical="center"/>
    </xf>
    <xf numFmtId="0" fontId="66" fillId="21" borderId="115" xfId="0" applyFont="1" applyFill="1" applyBorder="1" applyAlignment="1">
      <alignment horizontal="center" vertical="center"/>
    </xf>
    <xf numFmtId="0" fontId="66" fillId="21" borderId="116" xfId="0" applyFont="1" applyFill="1" applyBorder="1" applyAlignment="1">
      <alignment horizontal="center" vertical="center"/>
    </xf>
    <xf numFmtId="0" fontId="66" fillId="21" borderId="120" xfId="0" applyFont="1" applyFill="1" applyBorder="1" applyAlignment="1">
      <alignment horizontal="center" vertical="center"/>
    </xf>
    <xf numFmtId="0" fontId="66" fillId="21" borderId="121" xfId="0" applyFont="1" applyFill="1" applyBorder="1" applyAlignment="1">
      <alignment horizontal="center" vertical="center"/>
    </xf>
    <xf numFmtId="0" fontId="66" fillId="21" borderId="122" xfId="0" applyFont="1" applyFill="1" applyBorder="1" applyAlignment="1">
      <alignment horizontal="center" vertical="center"/>
    </xf>
    <xf numFmtId="0" fontId="66" fillId="21" borderId="123" xfId="0" applyFont="1" applyFill="1" applyBorder="1" applyAlignment="1">
      <alignment horizontal="center" vertical="center"/>
    </xf>
    <xf numFmtId="0" fontId="65" fillId="21" borderId="101" xfId="1" applyFont="1" applyFill="1" applyBorder="1" applyAlignment="1">
      <alignment horizontal="right"/>
    </xf>
    <xf numFmtId="0" fontId="65" fillId="21" borderId="102" xfId="1" applyFont="1" applyFill="1" applyBorder="1" applyAlignment="1">
      <alignment horizontal="right"/>
    </xf>
    <xf numFmtId="0" fontId="65" fillId="21" borderId="103" xfId="1" applyFont="1" applyFill="1" applyBorder="1" applyAlignment="1">
      <alignment horizontal="right"/>
    </xf>
    <xf numFmtId="0" fontId="63" fillId="21" borderId="104" xfId="0" applyFont="1" applyFill="1" applyBorder="1" applyAlignment="1">
      <alignment horizontal="center"/>
    </xf>
    <xf numFmtId="0" fontId="63" fillId="21" borderId="78" xfId="0" applyFont="1" applyFill="1" applyBorder="1" applyAlignment="1">
      <alignment horizontal="center"/>
    </xf>
    <xf numFmtId="0" fontId="63" fillId="21" borderId="115" xfId="0" applyFont="1" applyFill="1" applyBorder="1" applyAlignment="1">
      <alignment horizontal="right" vertical="center"/>
    </xf>
    <xf numFmtId="0" fontId="63" fillId="21" borderId="116" xfId="0" applyFont="1" applyFill="1" applyBorder="1" applyAlignment="1">
      <alignment horizontal="right" vertical="center"/>
    </xf>
    <xf numFmtId="0" fontId="63" fillId="21" borderId="104" xfId="0" applyFont="1" applyFill="1" applyBorder="1" applyAlignment="1">
      <alignment horizontal="right"/>
    </xf>
    <xf numFmtId="0" fontId="63" fillId="21" borderId="78" xfId="0" applyFont="1" applyFill="1" applyBorder="1" applyAlignment="1">
      <alignment horizontal="right"/>
    </xf>
    <xf numFmtId="0" fontId="63" fillId="21" borderId="105" xfId="0" applyFont="1" applyFill="1" applyBorder="1" applyAlignment="1">
      <alignment horizontal="right"/>
    </xf>
    <xf numFmtId="0" fontId="63" fillId="21" borderId="124" xfId="0" applyFont="1" applyFill="1" applyBorder="1" applyAlignment="1">
      <alignment horizontal="right" vertical="center" wrapText="1"/>
    </xf>
    <xf numFmtId="0" fontId="63" fillId="21" borderId="100" xfId="0" applyFont="1" applyFill="1" applyBorder="1" applyAlignment="1">
      <alignment horizontal="right" vertical="center" wrapText="1"/>
    </xf>
    <xf numFmtId="0" fontId="63" fillId="21" borderId="125" xfId="0" applyFont="1" applyFill="1" applyBorder="1" applyAlignment="1">
      <alignment horizontal="right" vertical="center" wrapText="1"/>
    </xf>
    <xf numFmtId="0" fontId="69" fillId="21" borderId="116" xfId="0" applyFont="1" applyFill="1" applyBorder="1" applyAlignment="1">
      <alignment horizontal="right" vertical="center"/>
    </xf>
    <xf numFmtId="0" fontId="69" fillId="21" borderId="117" xfId="0" applyFont="1" applyFill="1" applyBorder="1" applyAlignment="1">
      <alignment horizontal="right" vertical="center"/>
    </xf>
    <xf numFmtId="0" fontId="63" fillId="21" borderId="124" xfId="0" applyFont="1" applyFill="1" applyBorder="1" applyAlignment="1">
      <alignment horizontal="right"/>
    </xf>
    <xf numFmtId="0" fontId="63" fillId="21" borderId="100" xfId="0" applyFont="1" applyFill="1" applyBorder="1" applyAlignment="1">
      <alignment horizontal="right"/>
    </xf>
    <xf numFmtId="0" fontId="63" fillId="21" borderId="125" xfId="0" applyFont="1" applyFill="1" applyBorder="1" applyAlignment="1">
      <alignment horizontal="right"/>
    </xf>
    <xf numFmtId="9" fontId="63" fillId="21" borderId="116" xfId="0" applyNumberFormat="1" applyFont="1" applyFill="1" applyBorder="1" applyAlignment="1">
      <alignment horizontal="right" vertical="center"/>
    </xf>
    <xf numFmtId="0" fontId="63" fillId="21" borderId="117" xfId="0" applyFont="1" applyFill="1" applyBorder="1" applyAlignment="1">
      <alignment horizontal="right" vertical="center"/>
    </xf>
    <xf numFmtId="0" fontId="63" fillId="21" borderId="115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/>
    </xf>
    <xf numFmtId="0" fontId="63" fillId="21" borderId="117" xfId="0" applyFont="1" applyFill="1" applyBorder="1" applyAlignment="1">
      <alignment horizontal="right"/>
    </xf>
    <xf numFmtId="0" fontId="63" fillId="21" borderId="106" xfId="0" applyFont="1" applyFill="1" applyBorder="1" applyAlignment="1">
      <alignment horizontal="right"/>
    </xf>
    <xf numFmtId="0" fontId="63" fillId="21" borderId="107" xfId="0" applyFont="1" applyFill="1" applyBorder="1" applyAlignment="1">
      <alignment horizontal="right"/>
    </xf>
    <xf numFmtId="0" fontId="63" fillId="21" borderId="108" xfId="0" applyFont="1" applyFill="1" applyBorder="1" applyAlignment="1">
      <alignment horizontal="right"/>
    </xf>
    <xf numFmtId="0" fontId="64" fillId="21" borderId="78" xfId="1" applyFont="1" applyFill="1" applyBorder="1" applyAlignment="1">
      <alignment horizontal="center"/>
    </xf>
    <xf numFmtId="0" fontId="64" fillId="21" borderId="105" xfId="1" applyFont="1" applyFill="1" applyBorder="1" applyAlignment="1">
      <alignment horizontal="center"/>
    </xf>
    <xf numFmtId="9" fontId="63" fillId="21" borderId="116" xfId="0" applyNumberFormat="1" applyFont="1" applyFill="1" applyBorder="1" applyAlignment="1">
      <alignment horizontal="right" vertical="center" wrapText="1"/>
    </xf>
    <xf numFmtId="0" fontId="63" fillId="21" borderId="117" xfId="0" applyFont="1" applyFill="1" applyBorder="1" applyAlignment="1">
      <alignment horizontal="right" vertical="center" wrapText="1"/>
    </xf>
    <xf numFmtId="0" fontId="63" fillId="21" borderId="109" xfId="0" applyFont="1" applyFill="1" applyBorder="1" applyAlignment="1">
      <alignment horizontal="center" wrapText="1"/>
    </xf>
    <xf numFmtId="0" fontId="63" fillId="21" borderId="97" xfId="0" applyFont="1" applyFill="1" applyBorder="1" applyAlignment="1">
      <alignment horizontal="center" wrapText="1"/>
    </xf>
    <xf numFmtId="0" fontId="63" fillId="21" borderId="110" xfId="0" applyFont="1" applyFill="1" applyBorder="1" applyAlignment="1">
      <alignment horizontal="center" wrapText="1"/>
    </xf>
    <xf numFmtId="0" fontId="63" fillId="21" borderId="111" xfId="0" applyFont="1" applyFill="1" applyBorder="1" applyAlignment="1">
      <alignment horizontal="center" wrapText="1"/>
    </xf>
    <xf numFmtId="0" fontId="63" fillId="21" borderId="96" xfId="0" applyFont="1" applyFill="1" applyBorder="1" applyAlignment="1">
      <alignment horizontal="center" wrapText="1"/>
    </xf>
    <xf numFmtId="0" fontId="63" fillId="21" borderId="112" xfId="0" applyFont="1" applyFill="1" applyBorder="1" applyAlignment="1">
      <alignment horizontal="center" wrapText="1"/>
    </xf>
    <xf numFmtId="0" fontId="63" fillId="21" borderId="124" xfId="0" applyFont="1" applyFill="1" applyBorder="1" applyAlignment="1">
      <alignment horizontal="right" wrapText="1"/>
    </xf>
    <xf numFmtId="0" fontId="63" fillId="21" borderId="100" xfId="0" applyFont="1" applyFill="1" applyBorder="1" applyAlignment="1">
      <alignment horizontal="right" wrapText="1"/>
    </xf>
    <xf numFmtId="0" fontId="63" fillId="21" borderId="125" xfId="0" applyFont="1" applyFill="1" applyBorder="1" applyAlignment="1">
      <alignment horizontal="right" wrapText="1"/>
    </xf>
    <xf numFmtId="0" fontId="63" fillId="21" borderId="116" xfId="0" applyFont="1" applyFill="1" applyBorder="1" applyAlignment="1">
      <alignment horizontal="right" readingOrder="1"/>
    </xf>
    <xf numFmtId="0" fontId="63" fillId="21" borderId="117" xfId="0" applyFont="1" applyFill="1" applyBorder="1" applyAlignment="1">
      <alignment horizontal="right" readingOrder="1"/>
    </xf>
    <xf numFmtId="0" fontId="63" fillId="21" borderId="126" xfId="0" applyFont="1" applyFill="1" applyBorder="1" applyAlignment="1">
      <alignment horizontal="right" vertical="center"/>
    </xf>
    <xf numFmtId="0" fontId="63" fillId="21" borderId="127" xfId="0" applyFont="1" applyFill="1" applyBorder="1" applyAlignment="1">
      <alignment horizontal="right" vertical="center"/>
    </xf>
    <xf numFmtId="0" fontId="63" fillId="21" borderId="128" xfId="0" applyFont="1" applyFill="1" applyBorder="1" applyAlignment="1">
      <alignment horizontal="right" vertical="center"/>
    </xf>
    <xf numFmtId="9" fontId="63" fillId="21" borderId="118" xfId="0" applyNumberFormat="1" applyFont="1" applyFill="1" applyBorder="1" applyAlignment="1">
      <alignment horizontal="right" vertical="center"/>
    </xf>
    <xf numFmtId="0" fontId="63" fillId="21" borderId="119" xfId="0" applyFont="1" applyFill="1" applyBorder="1" applyAlignment="1">
      <alignment horizontal="right" vertical="center"/>
    </xf>
    <xf numFmtId="0" fontId="62" fillId="0" borderId="31" xfId="0" applyFont="1" applyBorder="1" applyAlignment="1">
      <alignment horizontal="center" wrapText="1"/>
    </xf>
    <xf numFmtId="0" fontId="62" fillId="0" borderId="6" xfId="0" applyFont="1" applyBorder="1" applyAlignment="1">
      <alignment horizontal="center" wrapText="1"/>
    </xf>
    <xf numFmtId="0" fontId="62" fillId="0" borderId="64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49" xfId="0" applyFont="1" applyBorder="1" applyAlignment="1">
      <alignment horizontal="center" wrapText="1"/>
    </xf>
    <xf numFmtId="0" fontId="62" fillId="0" borderId="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3" fillId="21" borderId="104" xfId="0" applyFont="1" applyFill="1" applyBorder="1" applyAlignment="1">
      <alignment horizontal="right" wrapText="1"/>
    </xf>
    <xf numFmtId="0" fontId="63" fillId="21" borderId="78" xfId="0" applyFont="1" applyFill="1" applyBorder="1" applyAlignment="1">
      <alignment horizontal="right" wrapText="1"/>
    </xf>
    <xf numFmtId="0" fontId="63" fillId="21" borderId="105" xfId="0" applyFont="1" applyFill="1" applyBorder="1" applyAlignment="1">
      <alignment horizontal="righ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21" borderId="97" xfId="0" applyFont="1" applyFill="1" applyBorder="1" applyAlignment="1">
      <alignment horizontal="right" wrapText="1"/>
    </xf>
    <xf numFmtId="0" fontId="63" fillId="21" borderId="0" xfId="0" applyFont="1" applyFill="1" applyBorder="1" applyAlignment="1">
      <alignment horizontal="right" wrapText="1"/>
    </xf>
    <xf numFmtId="0" fontId="63" fillId="21" borderId="10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9" fillId="26" borderId="0" xfId="0" applyFont="1" applyFill="1" applyAlignment="1">
      <alignment horizontal="right" vertical="center"/>
    </xf>
    <xf numFmtId="0" fontId="81" fillId="0" borderId="0" xfId="0" applyFont="1" applyAlignment="1">
      <alignment horizontal="center" vertical="center"/>
    </xf>
    <xf numFmtId="0" fontId="90" fillId="6" borderId="0" xfId="0" applyFont="1" applyFill="1" applyAlignment="1" applyProtection="1">
      <alignment horizontal="center"/>
      <protection hidden="1"/>
    </xf>
    <xf numFmtId="0" fontId="33" fillId="13" borderId="0" xfId="0" applyFont="1" applyFill="1" applyAlignment="1" applyProtection="1">
      <alignment horizontal="center" vertical="center"/>
      <protection hidden="1"/>
    </xf>
    <xf numFmtId="164" fontId="30" fillId="14" borderId="0" xfId="0" applyNumberFormat="1" applyFont="1" applyFill="1" applyAlignment="1" applyProtection="1">
      <alignment horizontal="center" vertical="center" shrinkToFit="1"/>
      <protection hidden="1"/>
    </xf>
    <xf numFmtId="0" fontId="73" fillId="22" borderId="66" xfId="0" applyFont="1" applyFill="1" applyBorder="1" applyAlignment="1" applyProtection="1">
      <alignment horizontal="center" vertical="center"/>
      <protection hidden="1"/>
    </xf>
    <xf numFmtId="164" fontId="30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72" fillId="22" borderId="66" xfId="0" applyFont="1" applyFill="1" applyBorder="1" applyAlignment="1" applyProtection="1">
      <alignment horizontal="center"/>
      <protection hidden="1"/>
    </xf>
    <xf numFmtId="164" fontId="75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30" fillId="14" borderId="0" xfId="0" applyFont="1" applyFill="1" applyAlignment="1" applyProtection="1">
      <alignment horizontal="center" vertical="center"/>
      <protection locked="0" hidden="1"/>
    </xf>
    <xf numFmtId="164" fontId="29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47" fillId="23" borderId="0" xfId="0" applyFont="1" applyFill="1" applyAlignment="1" applyProtection="1">
      <alignment horizontal="center" vertical="center"/>
      <protection hidden="1"/>
    </xf>
    <xf numFmtId="0" fontId="77" fillId="23" borderId="0" xfId="0" applyFont="1" applyFill="1" applyAlignment="1" applyProtection="1">
      <alignment horizontal="center" vertical="center"/>
      <protection hidden="1"/>
    </xf>
    <xf numFmtId="0" fontId="47" fillId="23" borderId="0" xfId="0" applyFont="1" applyFill="1" applyAlignment="1" applyProtection="1">
      <alignment horizontal="center" vertical="center" shrinkToFit="1"/>
      <protection hidden="1"/>
    </xf>
    <xf numFmtId="0" fontId="8" fillId="3" borderId="30" xfId="0" applyFont="1" applyFill="1" applyBorder="1" applyAlignment="1" applyProtection="1">
      <alignment horizontal="center" vertical="center"/>
      <protection hidden="1"/>
    </xf>
    <xf numFmtId="0" fontId="8" fillId="3" borderId="44" xfId="0" applyFont="1" applyFill="1" applyBorder="1" applyAlignment="1" applyProtection="1">
      <alignment horizontal="center" vertical="center" shrinkToFi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30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7" fillId="3" borderId="44" xfId="0" applyFont="1" applyFill="1" applyBorder="1" applyAlignment="1" applyProtection="1">
      <alignment horizontal="center" vertical="center" shrinkToFi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55" xfId="0" applyFont="1" applyFill="1" applyBorder="1" applyAlignment="1" applyProtection="1">
      <alignment horizontal="center" vertical="center"/>
      <protection hidden="1"/>
    </xf>
    <xf numFmtId="0" fontId="8" fillId="3" borderId="147" xfId="0" applyFont="1" applyFill="1" applyBorder="1" applyAlignment="1" applyProtection="1">
      <alignment horizontal="center" vertical="center" shrinkToFit="1"/>
      <protection hidden="1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47" fillId="27" borderId="147" xfId="0" applyFont="1" applyFill="1" applyBorder="1" applyAlignment="1" applyProtection="1">
      <alignment horizontal="center" vertical="center" shrinkToFi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/>
      <protection hidden="1"/>
    </xf>
    <xf numFmtId="0" fontId="6" fillId="3" borderId="133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3" fillId="5" borderId="40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50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locked="0"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33" fillId="12" borderId="50" xfId="0" applyFont="1" applyFill="1" applyBorder="1" applyAlignment="1" applyProtection="1">
      <alignment horizontal="center" vertical="center"/>
      <protection hidden="1"/>
    </xf>
    <xf numFmtId="0" fontId="40" fillId="5" borderId="40" xfId="0" applyFont="1" applyFill="1" applyBorder="1" applyAlignment="1" applyProtection="1">
      <alignment horizontal="center" vertical="center"/>
      <protection hidden="1"/>
    </xf>
    <xf numFmtId="0" fontId="40" fillId="5" borderId="7" xfId="0" applyFont="1" applyFill="1" applyBorder="1" applyAlignment="1" applyProtection="1">
      <alignment horizontal="center" vertical="center"/>
      <protection hidden="1"/>
    </xf>
    <xf numFmtId="0" fontId="40" fillId="5" borderId="50" xfId="0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/>
      <protection hidden="1"/>
    </xf>
    <xf numFmtId="0" fontId="44" fillId="13" borderId="0" xfId="1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 wrapText="1"/>
      <protection hidden="1"/>
    </xf>
    <xf numFmtId="0" fontId="44" fillId="13" borderId="0" xfId="1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33" fillId="13" borderId="9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 wrapText="1"/>
    </xf>
    <xf numFmtId="0" fontId="33" fillId="13" borderId="51" xfId="0" applyFont="1" applyFill="1" applyBorder="1" applyAlignment="1" applyProtection="1">
      <alignment horizontal="center" vertical="center" wrapText="1"/>
    </xf>
    <xf numFmtId="0" fontId="47" fillId="28" borderId="147" xfId="0" applyFont="1" applyFill="1" applyBorder="1" applyAlignment="1" applyProtection="1">
      <alignment horizontal="center" vertical="center" shrinkToFit="1"/>
      <protection hidden="1"/>
    </xf>
    <xf numFmtId="0" fontId="9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165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hidden="1"/>
    </xf>
    <xf numFmtId="49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41" fillId="13" borderId="0" xfId="1" applyFont="1" applyFill="1" applyBorder="1" applyAlignment="1" applyProtection="1">
      <alignment horizontal="center" vertical="center" wrapText="1"/>
      <protection hidden="1"/>
    </xf>
    <xf numFmtId="0" fontId="3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4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3" fillId="12" borderId="40" xfId="0" applyFont="1" applyFill="1" applyBorder="1" applyAlignment="1" applyProtection="1">
      <alignment horizontal="center" vertical="center"/>
      <protection hidden="1"/>
    </xf>
    <xf numFmtId="0" fontId="83" fillId="3" borderId="147" xfId="1" applyFont="1" applyFill="1" applyBorder="1" applyAlignment="1" applyProtection="1">
      <alignment horizontal="center" vertical="center" wrapText="1" shrinkToFit="1"/>
      <protection hidden="1"/>
    </xf>
    <xf numFmtId="0" fontId="83" fillId="3" borderId="147" xfId="1" applyFont="1" applyFill="1" applyBorder="1" applyAlignment="1" applyProtection="1">
      <alignment horizontal="center" vertical="center" shrinkToFit="1"/>
      <protection hidden="1"/>
    </xf>
    <xf numFmtId="0" fontId="83" fillId="0" borderId="147" xfId="1" applyFont="1" applyFill="1" applyBorder="1" applyAlignment="1" applyProtection="1">
      <alignment horizontal="center" vertical="center" shrinkToFit="1"/>
      <protection hidden="1"/>
    </xf>
    <xf numFmtId="0" fontId="8" fillId="0" borderId="147" xfId="1" applyFont="1" applyFill="1" applyBorder="1" applyAlignment="1" applyProtection="1">
      <alignment horizontal="center" vertical="center" shrinkToFit="1"/>
      <protection hidden="1"/>
    </xf>
    <xf numFmtId="0" fontId="3" fillId="0" borderId="147" xfId="0" applyFont="1" applyBorder="1" applyAlignment="1" applyProtection="1">
      <alignment horizontal="center" vertical="center" shrinkToFit="1"/>
      <protection hidden="1"/>
    </xf>
    <xf numFmtId="2" fontId="8" fillId="3" borderId="147" xfId="1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right" vertical="center"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shrinkToFit="1"/>
      <protection hidden="1"/>
    </xf>
    <xf numFmtId="0" fontId="7" fillId="0" borderId="0" xfId="0" applyFont="1" applyAlignment="1" applyProtection="1">
      <alignment horizontal="right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0" fillId="27" borderId="149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26" xfId="0" applyFont="1" applyBorder="1" applyAlignment="1" applyProtection="1">
      <alignment horizontal="right" vertical="center" shrinkToFit="1"/>
      <protection hidden="1"/>
    </xf>
    <xf numFmtId="0" fontId="1" fillId="0" borderId="144" xfId="0" applyFont="1" applyBorder="1" applyAlignment="1" applyProtection="1">
      <alignment horizontal="right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7" fillId="6" borderId="26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right" vertical="top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45" fillId="0" borderId="26" xfId="0" applyFont="1" applyBorder="1" applyAlignment="1" applyProtection="1">
      <alignment horizontal="center" shrinkToFit="1"/>
      <protection hidden="1"/>
    </xf>
    <xf numFmtId="0" fontId="86" fillId="0" borderId="140" xfId="0" applyFont="1" applyBorder="1" applyAlignment="1" applyProtection="1">
      <alignment horizontal="right" vertical="center" shrinkToFit="1"/>
      <protection hidden="1"/>
    </xf>
    <xf numFmtId="0" fontId="86" fillId="0" borderId="27" xfId="0" applyFont="1" applyBorder="1" applyAlignment="1" applyProtection="1">
      <alignment horizontal="right" vertical="center" shrinkToFit="1"/>
      <protection hidden="1"/>
    </xf>
    <xf numFmtId="0" fontId="84" fillId="0" borderId="27" xfId="0" applyFont="1" applyBorder="1" applyAlignment="1" applyProtection="1">
      <alignment horizontal="left" vertical="center" shrinkToFit="1"/>
      <protection hidden="1"/>
    </xf>
    <xf numFmtId="0" fontId="84" fillId="0" borderId="39" xfId="0" applyFont="1" applyBorder="1" applyAlignment="1" applyProtection="1">
      <alignment horizontal="left" vertical="center" shrinkToFit="1"/>
      <protection hidden="1"/>
    </xf>
    <xf numFmtId="0" fontId="86" fillId="0" borderId="41" xfId="0" applyFont="1" applyBorder="1" applyAlignment="1" applyProtection="1">
      <alignment horizontal="center" vertical="center" shrinkToFit="1"/>
      <protection hidden="1"/>
    </xf>
    <xf numFmtId="0" fontId="86" fillId="0" borderId="28" xfId="0" applyFont="1" applyBorder="1" applyAlignment="1" applyProtection="1">
      <alignment horizontal="center" vertical="center" shrinkToFit="1"/>
      <protection hidden="1"/>
    </xf>
    <xf numFmtId="164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64" fontId="10" fillId="3" borderId="1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142" xfId="0" applyFont="1" applyBorder="1" applyAlignment="1" applyProtection="1">
      <alignment horizontal="center" vertical="center" shrinkToFit="1"/>
      <protection hidden="1"/>
    </xf>
    <xf numFmtId="0" fontId="86" fillId="0" borderId="143" xfId="0" applyFont="1" applyBorder="1" applyAlignment="1" applyProtection="1">
      <alignment horizontal="center" vertical="center" shrinkToFit="1"/>
      <protection hidden="1"/>
    </xf>
    <xf numFmtId="0" fontId="86" fillId="0" borderId="98" xfId="0" applyFont="1" applyBorder="1" applyAlignment="1" applyProtection="1">
      <alignment horizontal="center" vertical="center" shrinkToFit="1"/>
      <protection hidden="1"/>
    </xf>
    <xf numFmtId="164" fontId="86" fillId="3" borderId="27" xfId="0" applyNumberFormat="1" applyFont="1" applyFill="1" applyBorder="1" applyAlignment="1" applyProtection="1">
      <alignment horizontal="right" vertical="center" shrinkToFit="1"/>
      <protection hidden="1"/>
    </xf>
    <xf numFmtId="164" fontId="86" fillId="3" borderId="141" xfId="0" applyNumberFormat="1" applyFont="1" applyFill="1" applyBorder="1" applyAlignment="1" applyProtection="1">
      <alignment horizontal="right" vertical="center" shrinkToFit="1"/>
      <protection hidden="1"/>
    </xf>
    <xf numFmtId="0" fontId="86" fillId="0" borderId="140" xfId="0" applyFont="1" applyBorder="1" applyAlignment="1" applyProtection="1">
      <alignment horizontal="center" vertical="center" shrinkToFit="1"/>
      <protection hidden="1"/>
    </xf>
    <xf numFmtId="0" fontId="86" fillId="0" borderId="27" xfId="0" applyFont="1" applyBorder="1" applyAlignment="1" applyProtection="1">
      <alignment horizontal="center" vertical="center" shrinkToFit="1"/>
      <protection hidden="1"/>
    </xf>
    <xf numFmtId="0" fontId="87" fillId="6" borderId="144" xfId="0" applyFont="1" applyFill="1" applyBorder="1" applyAlignment="1" applyProtection="1">
      <alignment horizontal="center" vertical="center" shrinkToFit="1"/>
      <protection hidden="1"/>
    </xf>
    <xf numFmtId="164" fontId="86" fillId="3" borderId="27" xfId="0" applyNumberFormat="1" applyFont="1" applyFill="1" applyBorder="1" applyAlignment="1" applyProtection="1">
      <alignment horizontal="right" shrinkToFit="1"/>
      <protection hidden="1"/>
    </xf>
    <xf numFmtId="164" fontId="86" fillId="3" borderId="141" xfId="0" applyNumberFormat="1" applyFont="1" applyFill="1" applyBorder="1" applyAlignment="1" applyProtection="1">
      <alignment horizontal="right" shrinkToFit="1"/>
      <protection hidden="1"/>
    </xf>
    <xf numFmtId="0" fontId="86" fillId="3" borderId="27" xfId="0" applyFont="1" applyFill="1" applyBorder="1" applyAlignment="1" applyProtection="1">
      <alignment horizontal="center" vertical="center" shrinkToFit="1"/>
      <protection hidden="1"/>
    </xf>
    <xf numFmtId="0" fontId="84" fillId="0" borderId="27" xfId="0" applyFont="1" applyBorder="1" applyAlignment="1" applyProtection="1">
      <alignment horizontal="right" vertical="center" shrinkToFit="1"/>
      <protection hidden="1"/>
    </xf>
    <xf numFmtId="165" fontId="86" fillId="3" borderId="2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86" fillId="3" borderId="39" xfId="0" applyFont="1" applyFill="1" applyBorder="1" applyAlignment="1" applyProtection="1">
      <alignment horizontal="center" vertical="center" shrinkToFit="1"/>
      <protection hidden="1"/>
    </xf>
    <xf numFmtId="0" fontId="34" fillId="0" borderId="44" xfId="0" applyFont="1" applyBorder="1" applyAlignment="1" applyProtection="1">
      <alignment horizontal="center" vertical="center" shrinkToFit="1"/>
      <protection hidden="1"/>
    </xf>
    <xf numFmtId="0" fontId="0" fillId="27" borderId="148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right" vertical="center" wrapText="1"/>
      <protection hidden="1"/>
    </xf>
    <xf numFmtId="0" fontId="0" fillId="27" borderId="150" xfId="0" applyFill="1" applyBorder="1" applyAlignment="1" applyProtection="1">
      <alignment horizontal="right" vertical="center" wrapText="1"/>
      <protection hidden="1"/>
    </xf>
    <xf numFmtId="0" fontId="0" fillId="27" borderId="151" xfId="0" applyFill="1" applyBorder="1" applyAlignment="1" applyProtection="1">
      <alignment horizontal="right" vertical="center" wrapText="1"/>
      <protection hidden="1"/>
    </xf>
    <xf numFmtId="0" fontId="0" fillId="27" borderId="152" xfId="0" applyFill="1" applyBorder="1" applyAlignment="1" applyProtection="1">
      <alignment horizontal="right" vertical="center" wrapText="1"/>
      <protection hidden="1"/>
    </xf>
    <xf numFmtId="0" fontId="0" fillId="27" borderId="153" xfId="0" applyFill="1" applyBorder="1" applyAlignment="1" applyProtection="1">
      <alignment horizontal="right" vertical="center" wrapText="1"/>
      <protection hidden="1"/>
    </xf>
    <xf numFmtId="0" fontId="84" fillId="24" borderId="41" xfId="0" applyFont="1" applyFill="1" applyBorder="1" applyAlignment="1" applyProtection="1">
      <alignment horizontal="center" vertical="center" shrinkToFit="1"/>
      <protection hidden="1"/>
    </xf>
    <xf numFmtId="0" fontId="84" fillId="24" borderId="28" xfId="0" applyFont="1" applyFill="1" applyBorder="1" applyAlignment="1" applyProtection="1">
      <alignment horizontal="center" vertical="center" shrinkToFit="1"/>
      <protection hidden="1"/>
    </xf>
    <xf numFmtId="164" fontId="84" fillId="24" borderId="28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41" xfId="0" applyFont="1" applyFill="1" applyBorder="1" applyAlignment="1" applyProtection="1">
      <alignment horizontal="center" shrinkToFit="1"/>
      <protection hidden="1"/>
    </xf>
    <xf numFmtId="0" fontId="87" fillId="6" borderId="28" xfId="0" applyFont="1" applyFill="1" applyBorder="1" applyAlignment="1" applyProtection="1">
      <alignment horizontal="center" shrinkToFit="1"/>
      <protection hidden="1"/>
    </xf>
    <xf numFmtId="0" fontId="87" fillId="6" borderId="142" xfId="0" applyFont="1" applyFill="1" applyBorder="1" applyAlignment="1" applyProtection="1">
      <alignment horizontal="center" shrinkToFit="1"/>
      <protection hidden="1"/>
    </xf>
    <xf numFmtId="0" fontId="87" fillId="6" borderId="98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Alignment="1" applyProtection="1">
      <alignment horizontal="center" vertical="center" shrinkToFit="1"/>
      <protection hidden="1"/>
    </xf>
    <xf numFmtId="0" fontId="87" fillId="6" borderId="143" xfId="0" applyFont="1" applyFill="1" applyBorder="1" applyAlignment="1" applyProtection="1">
      <alignment horizontal="center" vertical="center" shrinkToFit="1"/>
      <protection hidden="1"/>
    </xf>
    <xf numFmtId="0" fontId="1" fillId="0" borderId="155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4" fillId="0" borderId="156" xfId="0" applyFont="1" applyBorder="1" applyAlignment="1" applyProtection="1">
      <alignment horizontal="right" vertical="center" shrinkToFit="1"/>
      <protection hidden="1"/>
    </xf>
    <xf numFmtId="0" fontId="84" fillId="0" borderId="28" xfId="0" applyFont="1" applyBorder="1" applyAlignment="1" applyProtection="1">
      <alignment horizontal="right" vertical="center" shrinkToFit="1"/>
      <protection hidden="1"/>
    </xf>
    <xf numFmtId="0" fontId="30" fillId="16" borderId="6" xfId="0" applyFont="1" applyFill="1" applyBorder="1" applyAlignment="1" applyProtection="1">
      <alignment horizontal="right" vertical="top" wrapText="1"/>
      <protection hidden="1"/>
    </xf>
    <xf numFmtId="0" fontId="30" fillId="16" borderId="6" xfId="0" applyFont="1" applyFill="1" applyBorder="1" applyAlignment="1" applyProtection="1">
      <alignment horizontal="right" vertical="top"/>
      <protection hidden="1"/>
    </xf>
    <xf numFmtId="0" fontId="30" fillId="16" borderId="0" xfId="0" applyFont="1" applyFill="1" applyAlignment="1" applyProtection="1">
      <alignment horizontal="right" vertical="top"/>
      <protection hidden="1"/>
    </xf>
    <xf numFmtId="0" fontId="34" fillId="2" borderId="47" xfId="0" applyFont="1" applyFill="1" applyBorder="1" applyAlignment="1" applyProtection="1">
      <alignment horizontal="center" vertical="center" shrinkToFit="1"/>
      <protection hidden="1"/>
    </xf>
    <xf numFmtId="0" fontId="34" fillId="2" borderId="29" xfId="0" applyFont="1" applyFill="1" applyBorder="1" applyAlignment="1" applyProtection="1">
      <alignment horizontal="center" vertical="center" shrinkToFit="1"/>
      <protection hidden="1"/>
    </xf>
    <xf numFmtId="0" fontId="34" fillId="2" borderId="48" xfId="0" applyFont="1" applyFill="1" applyBorder="1" applyAlignment="1" applyProtection="1">
      <alignment horizontal="center" vertical="center" shrinkToFit="1"/>
      <protection hidden="1"/>
    </xf>
    <xf numFmtId="49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28" xfId="0" applyFont="1" applyFill="1" applyBorder="1" applyAlignment="1" applyProtection="1">
      <alignment horizontal="center" vertical="center" shrinkToFit="1"/>
      <protection hidden="1"/>
    </xf>
    <xf numFmtId="49" fontId="86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28" xfId="0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154" xfId="0" applyFont="1" applyBorder="1" applyAlignment="1" applyProtection="1">
      <alignment horizontal="right" vertical="center" shrinkToFit="1"/>
      <protection hidden="1"/>
    </xf>
    <xf numFmtId="0" fontId="1" fillId="0" borderId="29" xfId="0" applyFont="1" applyBorder="1" applyAlignment="1" applyProtection="1">
      <alignment horizontal="right" vertical="center" shrinkToFit="1"/>
      <protection hidden="1"/>
    </xf>
    <xf numFmtId="0" fontId="85" fillId="3" borderId="29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84" fillId="3" borderId="29" xfId="0" applyFont="1" applyFill="1" applyBorder="1" applyAlignment="1" applyProtection="1">
      <alignment horizontal="center" vertical="center" shrinkToFit="1"/>
      <protection hidden="1"/>
    </xf>
    <xf numFmtId="0" fontId="1" fillId="3" borderId="29" xfId="0" applyFont="1" applyFill="1" applyBorder="1" applyAlignment="1" applyProtection="1">
      <alignment horizontal="center" vertical="center" shrinkToFit="1"/>
      <protection hidden="1"/>
    </xf>
    <xf numFmtId="0" fontId="10" fillId="3" borderId="157" xfId="0" applyFont="1" applyFill="1" applyBorder="1" applyAlignment="1" applyProtection="1">
      <alignment horizontal="center" vertical="center" shrinkToFit="1"/>
      <protection hidden="1"/>
    </xf>
    <xf numFmtId="0" fontId="84" fillId="0" borderId="155" xfId="0" applyFont="1" applyBorder="1" applyAlignment="1" applyProtection="1">
      <alignment horizontal="right" vertical="center" shrinkToFit="1"/>
      <protection hidden="1"/>
    </xf>
    <xf numFmtId="0" fontId="1" fillId="3" borderId="138" xfId="0" applyFont="1" applyFill="1" applyBorder="1" applyAlignment="1" applyProtection="1">
      <alignment horizontal="center" vertical="center" shrinkToFit="1"/>
      <protection hidden="1"/>
    </xf>
    <xf numFmtId="0" fontId="1" fillId="3" borderId="27" xfId="0" applyFont="1" applyFill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39" xfId="0" applyFont="1" applyBorder="1" applyAlignment="1" applyProtection="1">
      <alignment horizontal="left" vertical="center" shrinkToFit="1"/>
      <protection hidden="1"/>
    </xf>
    <xf numFmtId="0" fontId="84" fillId="0" borderId="10" xfId="0" applyFont="1" applyBorder="1" applyAlignment="1" applyProtection="1">
      <alignment horizontal="center" vertical="center" shrinkToFit="1" readingOrder="2"/>
      <protection hidden="1"/>
    </xf>
    <xf numFmtId="0" fontId="84" fillId="3" borderId="27" xfId="0" applyFont="1" applyFill="1" applyBorder="1" applyAlignment="1" applyProtection="1">
      <alignment horizontal="center" vertical="center" shrinkToFit="1"/>
      <protection hidden="1"/>
    </xf>
    <xf numFmtId="0" fontId="10" fillId="3" borderId="141" xfId="0" applyFont="1" applyFill="1" applyBorder="1" applyAlignment="1" applyProtection="1">
      <alignment horizontal="center" vertical="center" shrinkToFit="1"/>
      <protection hidden="1"/>
    </xf>
    <xf numFmtId="0" fontId="84" fillId="3" borderId="27" xfId="0" applyFont="1" applyFill="1" applyBorder="1" applyAlignment="1" applyProtection="1">
      <alignment horizontal="right" vertical="center" shrinkToFit="1"/>
      <protection hidden="1"/>
    </xf>
    <xf numFmtId="0" fontId="84" fillId="3" borderId="141" xfId="0" applyFont="1" applyFill="1" applyBorder="1" applyAlignment="1" applyProtection="1">
      <alignment horizontal="right" vertical="center" shrinkToFit="1"/>
      <protection hidden="1"/>
    </xf>
    <xf numFmtId="0" fontId="10" fillId="0" borderId="140" xfId="0" applyFont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right" vertical="center" shrinkToFit="1"/>
      <protection hidden="1"/>
    </xf>
    <xf numFmtId="0" fontId="10" fillId="0" borderId="27" xfId="0" applyFont="1" applyBorder="1" applyAlignment="1" applyProtection="1">
      <alignment horizontal="right" vertical="center" shrinkToFit="1"/>
      <protection hidden="1"/>
    </xf>
    <xf numFmtId="0" fontId="3" fillId="3" borderId="53" xfId="0" applyFont="1" applyFill="1" applyBorder="1" applyAlignment="1" applyProtection="1">
      <alignment horizontal="center" vertical="center" textRotation="90" wrapText="1"/>
      <protection hidden="1"/>
    </xf>
    <xf numFmtId="0" fontId="3" fillId="3" borderId="55" xfId="0" applyFont="1" applyFill="1" applyBorder="1" applyAlignment="1" applyProtection="1">
      <alignment horizontal="center" vertical="center" textRotation="90" wrapText="1"/>
      <protection hidden="1"/>
    </xf>
    <xf numFmtId="0" fontId="3" fillId="8" borderId="43" xfId="0" applyFont="1" applyFill="1" applyBorder="1" applyAlignment="1" applyProtection="1">
      <alignment horizontal="center" vertical="center" wrapText="1"/>
      <protection hidden="1"/>
    </xf>
    <xf numFmtId="0" fontId="3" fillId="8" borderId="42" xfId="0" applyFont="1" applyFill="1" applyBorder="1" applyAlignment="1" applyProtection="1">
      <alignment horizontal="center" vertical="center" wrapText="1"/>
      <protection hidden="1"/>
    </xf>
    <xf numFmtId="0" fontId="30" fillId="6" borderId="62" xfId="0" applyFont="1" applyFill="1" applyBorder="1" applyAlignment="1" applyProtection="1">
      <alignment horizontal="center" vertical="center" wrapText="1"/>
      <protection hidden="1"/>
    </xf>
    <xf numFmtId="0" fontId="30" fillId="6" borderId="63" xfId="0" applyFont="1" applyFill="1" applyBorder="1" applyAlignment="1" applyProtection="1">
      <alignment horizontal="center" vertical="center" wrapText="1"/>
      <protection hidden="1"/>
    </xf>
    <xf numFmtId="0" fontId="29" fillId="0" borderId="38" xfId="0" applyFont="1" applyFill="1" applyBorder="1" applyAlignment="1" applyProtection="1">
      <alignment horizontal="center" vertical="center" textRotation="90"/>
      <protection hidden="1"/>
    </xf>
    <xf numFmtId="0" fontId="38" fillId="8" borderId="64" xfId="0" applyFont="1" applyFill="1" applyBorder="1" applyAlignment="1" applyProtection="1">
      <alignment horizontal="center" vertical="center"/>
      <protection hidden="1"/>
    </xf>
    <xf numFmtId="0" fontId="38" fillId="8" borderId="49" xfId="0" applyFont="1" applyFill="1" applyBorder="1" applyAlignment="1" applyProtection="1">
      <alignment horizontal="center" vertical="center"/>
      <protection hidden="1"/>
    </xf>
    <xf numFmtId="0" fontId="38" fillId="8" borderId="52" xfId="0" applyFont="1" applyFill="1" applyBorder="1" applyAlignment="1" applyProtection="1">
      <alignment horizontal="center" vertical="center"/>
      <protection hidden="1"/>
    </xf>
    <xf numFmtId="0" fontId="31" fillId="0" borderId="38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horizontal="center" vertical="center" textRotation="90" wrapText="1"/>
      <protection hidden="1"/>
    </xf>
    <xf numFmtId="0" fontId="31" fillId="0" borderId="58" xfId="0" applyFont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60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56" xfId="0" applyFont="1" applyBorder="1" applyAlignment="1" applyProtection="1">
      <alignment horizontal="center" vertical="center"/>
      <protection hidden="1"/>
    </xf>
    <xf numFmtId="0" fontId="31" fillId="0" borderId="11" xfId="0" applyFont="1" applyBorder="1" applyAlignment="1" applyProtection="1">
      <alignment horizontal="center" vertical="center"/>
      <protection hidden="1"/>
    </xf>
    <xf numFmtId="0" fontId="31" fillId="0" borderId="57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 hidden="1"/>
    </xf>
    <xf numFmtId="0" fontId="31" fillId="0" borderId="44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59" xfId="0" applyFont="1" applyBorder="1" applyAlignment="1" applyProtection="1">
      <alignment horizontal="center" vertical="center"/>
      <protection hidden="1"/>
    </xf>
    <xf numFmtId="0" fontId="31" fillId="0" borderId="61" xfId="0" applyFont="1" applyBorder="1" applyAlignment="1" applyProtection="1">
      <alignment horizontal="center" vertical="center"/>
      <protection hidden="1"/>
    </xf>
    <xf numFmtId="0" fontId="30" fillId="6" borderId="62" xfId="0" applyFont="1" applyFill="1" applyBorder="1" applyAlignment="1" applyProtection="1">
      <alignment horizontal="center" vertical="center"/>
      <protection hidden="1"/>
    </xf>
    <xf numFmtId="0" fontId="30" fillId="6" borderId="63" xfId="0" applyFont="1" applyFill="1" applyBorder="1" applyAlignment="1" applyProtection="1">
      <alignment horizontal="center" vertical="center"/>
      <protection hidden="1"/>
    </xf>
    <xf numFmtId="0" fontId="31" fillId="17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46" fillId="4" borderId="81" xfId="0" applyFont="1" applyFill="1" applyBorder="1" applyAlignment="1" applyProtection="1">
      <alignment horizontal="center" vertical="center"/>
      <protection hidden="1"/>
    </xf>
    <xf numFmtId="0" fontId="46" fillId="4" borderId="84" xfId="0" applyFont="1" applyFill="1" applyBorder="1" applyAlignment="1" applyProtection="1">
      <alignment horizontal="center" vertical="center"/>
      <protection hidden="1"/>
    </xf>
    <xf numFmtId="0" fontId="3" fillId="8" borderId="44" xfId="0" applyFont="1" applyFill="1" applyBorder="1" applyAlignment="1" applyProtection="1">
      <alignment horizontal="center" vertical="center" wrapText="1"/>
      <protection hidden="1"/>
    </xf>
    <xf numFmtId="0" fontId="46" fillId="4" borderId="91" xfId="0" applyFont="1" applyFill="1" applyBorder="1" applyAlignment="1" applyProtection="1">
      <alignment horizontal="center" vertical="center"/>
      <protection hidden="1"/>
    </xf>
    <xf numFmtId="0" fontId="46" fillId="4" borderId="92" xfId="0" applyFont="1" applyFill="1" applyBorder="1" applyAlignment="1" applyProtection="1">
      <alignment horizontal="center" vertical="center"/>
      <protection hidden="1"/>
    </xf>
    <xf numFmtId="0" fontId="46" fillId="4" borderId="93" xfId="0" applyFont="1" applyFill="1" applyBorder="1" applyAlignment="1" applyProtection="1">
      <alignment horizontal="center" vertical="center"/>
      <protection hidden="1"/>
    </xf>
    <xf numFmtId="0" fontId="31" fillId="19" borderId="69" xfId="0" applyFont="1" applyFill="1" applyBorder="1" applyAlignment="1" applyProtection="1">
      <alignment horizontal="center" vertical="center"/>
      <protection hidden="1"/>
    </xf>
    <xf numFmtId="0" fontId="31" fillId="19" borderId="74" xfId="0" applyFont="1" applyFill="1" applyBorder="1" applyAlignment="1" applyProtection="1">
      <alignment horizontal="center" vertical="center"/>
      <protection hidden="1"/>
    </xf>
    <xf numFmtId="0" fontId="46" fillId="4" borderId="82" xfId="0" applyFont="1" applyFill="1" applyBorder="1" applyAlignment="1" applyProtection="1">
      <alignment horizontal="center" vertical="center"/>
      <protection hidden="1"/>
    </xf>
    <xf numFmtId="0" fontId="46" fillId="4" borderId="85" xfId="0" applyFont="1" applyFill="1" applyBorder="1" applyAlignment="1" applyProtection="1">
      <alignment horizontal="center" vertical="center"/>
      <protection hidden="1"/>
    </xf>
    <xf numFmtId="0" fontId="46" fillId="4" borderId="83" xfId="0" applyFont="1" applyFill="1" applyBorder="1" applyAlignment="1" applyProtection="1">
      <alignment horizontal="center" vertical="center"/>
      <protection hidden="1"/>
    </xf>
    <xf numFmtId="0" fontId="46" fillId="4" borderId="86" xfId="0" applyFont="1" applyFill="1" applyBorder="1" applyAlignment="1" applyProtection="1">
      <alignment horizontal="center" vertical="center"/>
      <protection hidden="1"/>
    </xf>
    <xf numFmtId="0" fontId="31" fillId="19" borderId="75" xfId="0" applyFont="1" applyFill="1" applyBorder="1" applyAlignment="1" applyProtection="1">
      <alignment horizontal="center" vertical="center"/>
      <protection hidden="1"/>
    </xf>
    <xf numFmtId="0" fontId="31" fillId="19" borderId="76" xfId="0" applyFont="1" applyFill="1" applyBorder="1" applyAlignment="1" applyProtection="1">
      <alignment horizontal="center" vertical="center"/>
      <protection hidden="1"/>
    </xf>
    <xf numFmtId="0" fontId="31" fillId="17" borderId="54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Alignment="1" applyProtection="1">
      <alignment horizontal="center" vertical="center"/>
      <protection locked="0"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12" fillId="10" borderId="0" xfId="1" applyFont="1" applyFill="1" applyAlignment="1" applyProtection="1">
      <alignment horizontal="center" vertical="center"/>
      <protection hidden="1"/>
    </xf>
    <xf numFmtId="0" fontId="36" fillId="18" borderId="0" xfId="0" applyFont="1" applyFill="1" applyBorder="1" applyAlignment="1" applyProtection="1">
      <alignment horizontal="center" vertical="center"/>
      <protection hidden="1"/>
    </xf>
    <xf numFmtId="0" fontId="36" fillId="18" borderId="65" xfId="0" applyFont="1" applyFill="1" applyBorder="1" applyAlignment="1" applyProtection="1">
      <alignment horizontal="center" vertical="center"/>
      <protection hidden="1"/>
    </xf>
    <xf numFmtId="0" fontId="53" fillId="11" borderId="38" xfId="0" applyFont="1" applyFill="1" applyBorder="1" applyAlignment="1" applyProtection="1">
      <alignment horizontal="center" vertical="center"/>
    </xf>
    <xf numFmtId="0" fontId="25" fillId="4" borderId="43" xfId="0" applyFont="1" applyFill="1" applyBorder="1" applyAlignment="1" applyProtection="1">
      <alignment horizontal="center" vertical="center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42" xfId="0" applyFont="1" applyFill="1" applyBorder="1" applyAlignment="1" applyProtection="1">
      <alignment horizontal="center" vertical="center"/>
      <protection hidden="1"/>
    </xf>
    <xf numFmtId="0" fontId="3" fillId="8" borderId="45" xfId="0" applyFont="1" applyFill="1" applyBorder="1" applyAlignment="1" applyProtection="1">
      <alignment horizontal="center" vertical="center"/>
      <protection hidden="1"/>
    </xf>
    <xf numFmtId="0" fontId="3" fillId="8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58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6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64" xfId="0" applyFont="1" applyBorder="1" applyAlignment="1">
      <alignment horizontal="center" vertical="center"/>
    </xf>
    <xf numFmtId="0" fontId="31" fillId="0" borderId="160" xfId="0" applyFont="1" applyBorder="1" applyAlignment="1" applyProtection="1">
      <alignment horizontal="center" vertical="center"/>
      <protection hidden="1"/>
    </xf>
    <xf numFmtId="0" fontId="31" fillId="0" borderId="164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 applyProtection="1">
      <alignment horizontal="center" vertical="center"/>
      <protection hidden="1"/>
    </xf>
    <xf numFmtId="0" fontId="31" fillId="0" borderId="145" xfId="0" applyFont="1" applyBorder="1" applyAlignment="1" applyProtection="1">
      <alignment horizontal="center" vertical="center"/>
      <protection hidden="1"/>
    </xf>
    <xf numFmtId="0" fontId="31" fillId="0" borderId="163" xfId="0" applyFont="1" applyBorder="1" applyAlignment="1" applyProtection="1">
      <alignment horizontal="center" vertical="center"/>
      <protection hidden="1"/>
    </xf>
    <xf numFmtId="0" fontId="31" fillId="0" borderId="38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 vertical="center"/>
    </xf>
    <xf numFmtId="0" fontId="88" fillId="25" borderId="36" xfId="0" applyFont="1" applyFill="1" applyBorder="1" applyAlignment="1">
      <alignment horizontal="center" vertical="center"/>
    </xf>
    <xf numFmtId="0" fontId="88" fillId="25" borderId="145" xfId="0" applyFont="1" applyFill="1" applyBorder="1" applyAlignment="1">
      <alignment horizontal="center" vertical="center"/>
    </xf>
    <xf numFmtId="0" fontId="73" fillId="25" borderId="38" xfId="0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0" fontId="73" fillId="25" borderId="165" xfId="0" applyFont="1" applyFill="1" applyBorder="1" applyAlignment="1">
      <alignment horizontal="center" vertical="center" textRotation="90"/>
    </xf>
    <xf numFmtId="0" fontId="73" fillId="25" borderId="161" xfId="0" applyFont="1" applyFill="1" applyBorder="1" applyAlignment="1">
      <alignment horizontal="center" vertical="center" textRotation="90"/>
    </xf>
    <xf numFmtId="0" fontId="73" fillId="25" borderId="36" xfId="0" applyFont="1" applyFill="1" applyBorder="1" applyAlignment="1">
      <alignment horizontal="center" vertical="center" textRotation="90" wrapText="1"/>
    </xf>
    <xf numFmtId="0" fontId="73" fillId="25" borderId="145" xfId="0" applyFont="1" applyFill="1" applyBorder="1" applyAlignment="1">
      <alignment horizontal="center" vertical="center" textRotation="90" wrapText="1"/>
    </xf>
    <xf numFmtId="0" fontId="88" fillId="25" borderId="166" xfId="0" applyFont="1" applyFill="1" applyBorder="1" applyAlignment="1">
      <alignment horizontal="center" vertical="center"/>
    </xf>
    <xf numFmtId="0" fontId="88" fillId="25" borderId="162" xfId="0" applyFont="1" applyFill="1" applyBorder="1" applyAlignment="1">
      <alignment horizontal="center" vertical="center"/>
    </xf>
    <xf numFmtId="0" fontId="31" fillId="0" borderId="1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47" fillId="25" borderId="165" xfId="0" applyFont="1" applyFill="1" applyBorder="1" applyAlignment="1">
      <alignment horizontal="center" vertical="center" wrapText="1"/>
    </xf>
    <xf numFmtId="0" fontId="47" fillId="25" borderId="161" xfId="0" applyFont="1" applyFill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47" fillId="25" borderId="145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>
      <alignment horizontal="center" vertical="center" wrapText="1"/>
    </xf>
    <xf numFmtId="0" fontId="47" fillId="25" borderId="162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 applyProtection="1">
      <alignment horizontal="center" vertical="center" wrapText="1"/>
      <protection hidden="1"/>
    </xf>
    <xf numFmtId="0" fontId="47" fillId="25" borderId="162" xfId="0" applyFont="1" applyFill="1" applyBorder="1" applyAlignment="1" applyProtection="1">
      <alignment horizontal="center" vertical="center" wrapText="1"/>
      <protection hidden="1"/>
    </xf>
    <xf numFmtId="0" fontId="47" fillId="25" borderId="163" xfId="0" applyFont="1" applyFill="1" applyBorder="1" applyAlignment="1" applyProtection="1">
      <alignment horizontal="center" vertical="center" wrapText="1"/>
      <protection hidden="1"/>
    </xf>
    <xf numFmtId="0" fontId="73" fillId="25" borderId="38" xfId="0" applyFont="1" applyFill="1" applyBorder="1" applyAlignment="1">
      <alignment horizontal="center" vertical="center" wrapText="1"/>
    </xf>
    <xf numFmtId="0" fontId="73" fillId="25" borderId="166" xfId="0" applyFont="1" applyFill="1" applyBorder="1" applyAlignment="1">
      <alignment horizontal="center" vertical="center" textRotation="90" wrapText="1"/>
    </xf>
    <xf numFmtId="0" fontId="73" fillId="25" borderId="162" xfId="0" applyFont="1" applyFill="1" applyBorder="1" applyAlignment="1">
      <alignment horizontal="center" vertical="center" textRotation="90" wrapText="1"/>
    </xf>
    <xf numFmtId="0" fontId="88" fillId="25" borderId="165" xfId="0" applyFont="1" applyFill="1" applyBorder="1" applyAlignment="1">
      <alignment horizontal="center" vertical="center"/>
    </xf>
    <xf numFmtId="0" fontId="88" fillId="25" borderId="161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/>
    </xf>
  </cellXfs>
  <cellStyles count="5">
    <cellStyle name="Normal 2" xfId="2" xr:uid="{00000000-0005-0000-0000-000002000000}"/>
    <cellStyle name="Normal 2 2" xfId="3" xr:uid="{00000000-0005-0000-0000-000003000000}"/>
    <cellStyle name="Normal_القائمة_2" xfId="4" xr:uid="{00000000-0005-0000-0000-000004000000}"/>
    <cellStyle name="ارتباط تشعبي" xfId="1" builtinId="8"/>
    <cellStyle name="عادي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rgb="FFFF000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5005BA2-BD50-466A-A9A0-E3B6CA786634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16373</xdr:col>
      <xdr:colOff>199073</xdr:colOff>
      <xdr:row>41</xdr:row>
      <xdr:rowOff>99060</xdr:rowOff>
    </xdr:from>
    <xdr:to>
      <xdr:col>16383</xdr:col>
      <xdr:colOff>617220</xdr:colOff>
      <xdr:row>44</xdr:row>
      <xdr:rowOff>53390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FC9300A-663E-4633-B112-2D235E798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94620"/>
          <a:ext cx="6590347" cy="563930"/>
        </a:xfrm>
        <a:prstGeom prst="rect">
          <a:avLst/>
        </a:prstGeom>
      </xdr:spPr>
    </xdr:pic>
    <xdr:clientData/>
  </xdr:twoCellAnchor>
  <xdr:twoCellAnchor editAs="oneCell">
    <xdr:from>
      <xdr:col>0</xdr:col>
      <xdr:colOff>449580</xdr:colOff>
      <xdr:row>39</xdr:row>
      <xdr:rowOff>167640</xdr:rowOff>
    </xdr:from>
    <xdr:to>
      <xdr:col>18</xdr:col>
      <xdr:colOff>204787</xdr:colOff>
      <xdr:row>41</xdr:row>
      <xdr:rowOff>182930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9C40D8D7-61B2-42C8-BE37-5A7844042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3031293" y="944880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F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rightToLeft="1" workbookViewId="0">
      <selection activeCell="B21" sqref="B21:U23"/>
    </sheetView>
  </sheetViews>
  <sheetFormatPr defaultColWidth="9" defaultRowHeight="16.8" x14ac:dyDescent="0.5"/>
  <cols>
    <col min="1" max="1" width="2.21875" style="127" customWidth="1"/>
    <col min="2" max="2" width="4.44140625" style="127" customWidth="1"/>
    <col min="3" max="6" width="9" style="127"/>
    <col min="7" max="7" width="1.44140625" style="127" customWidth="1"/>
    <col min="8" max="8" width="12.6640625" style="127" customWidth="1"/>
    <col min="9" max="9" width="16.88671875" style="127" customWidth="1"/>
    <col min="10" max="10" width="5" style="127" customWidth="1"/>
    <col min="11" max="11" width="9" style="127"/>
    <col min="12" max="12" width="2.6640625" style="127" customWidth="1"/>
    <col min="13" max="14" width="9" style="127"/>
    <col min="15" max="15" width="3.44140625" style="127" customWidth="1"/>
    <col min="16" max="17" width="9" style="127"/>
    <col min="18" max="18" width="4.6640625" style="127" customWidth="1"/>
    <col min="19" max="19" width="2" style="127" customWidth="1"/>
    <col min="20" max="20" width="8.88671875" style="127" customWidth="1"/>
    <col min="21" max="21" width="15.44140625" style="127" customWidth="1"/>
    <col min="22" max="16384" width="9" style="127"/>
  </cols>
  <sheetData>
    <row r="1" spans="1:22" ht="27" thickBot="1" x14ac:dyDescent="0.75">
      <c r="B1" s="330" t="s">
        <v>197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1:22" ht="19.5" customHeight="1" thickBot="1" x14ac:dyDescent="0.7">
      <c r="B2" s="331" t="s">
        <v>124</v>
      </c>
      <c r="C2" s="331"/>
      <c r="D2" s="331"/>
      <c r="E2" s="331"/>
      <c r="F2" s="331"/>
      <c r="G2" s="331"/>
      <c r="H2" s="331"/>
      <c r="I2" s="331"/>
      <c r="J2" s="128"/>
      <c r="K2" s="332" t="s">
        <v>180</v>
      </c>
      <c r="L2" s="333"/>
      <c r="M2" s="333"/>
      <c r="N2" s="333"/>
      <c r="O2" s="333"/>
      <c r="P2" s="333"/>
      <c r="Q2" s="333"/>
      <c r="R2" s="333"/>
      <c r="S2" s="333"/>
      <c r="T2" s="336" t="s">
        <v>196</v>
      </c>
      <c r="U2" s="337"/>
    </row>
    <row r="3" spans="1:22" ht="22.5" customHeight="1" thickBot="1" x14ac:dyDescent="0.7">
      <c r="A3" s="129">
        <v>1</v>
      </c>
      <c r="B3" s="340" t="s">
        <v>188</v>
      </c>
      <c r="C3" s="341"/>
      <c r="D3" s="341"/>
      <c r="E3" s="341"/>
      <c r="F3" s="341"/>
      <c r="G3" s="341"/>
      <c r="H3" s="341"/>
      <c r="I3" s="342"/>
      <c r="K3" s="334"/>
      <c r="L3" s="335"/>
      <c r="M3" s="335"/>
      <c r="N3" s="335"/>
      <c r="O3" s="335"/>
      <c r="P3" s="335"/>
      <c r="Q3" s="335"/>
      <c r="R3" s="335"/>
      <c r="S3" s="335"/>
      <c r="T3" s="338"/>
      <c r="U3" s="339"/>
    </row>
    <row r="4" spans="1:22" ht="22.5" customHeight="1" thickBot="1" x14ac:dyDescent="0.7">
      <c r="A4" s="129">
        <v>2</v>
      </c>
      <c r="B4" s="322" t="s">
        <v>194</v>
      </c>
      <c r="C4" s="323"/>
      <c r="D4" s="323"/>
      <c r="E4" s="323"/>
      <c r="F4" s="323"/>
      <c r="G4" s="323"/>
      <c r="H4" s="323"/>
      <c r="I4" s="324"/>
      <c r="K4" s="325" t="s">
        <v>15</v>
      </c>
      <c r="L4" s="326"/>
      <c r="M4" s="326"/>
      <c r="N4" s="326"/>
      <c r="O4" s="326"/>
      <c r="P4" s="326"/>
      <c r="Q4" s="326"/>
      <c r="R4" s="326"/>
      <c r="S4" s="327"/>
      <c r="T4" s="328">
        <v>1</v>
      </c>
      <c r="U4" s="329"/>
    </row>
    <row r="5" spans="1:22" ht="22.5" customHeight="1" thickBot="1" x14ac:dyDescent="0.7">
      <c r="A5" s="129"/>
      <c r="B5" s="343" t="s">
        <v>189</v>
      </c>
      <c r="C5" s="344"/>
      <c r="D5" s="344"/>
      <c r="E5" s="344"/>
      <c r="F5" s="344"/>
      <c r="G5" s="344"/>
      <c r="H5" s="344"/>
      <c r="I5" s="133"/>
      <c r="K5" s="345" t="s">
        <v>181</v>
      </c>
      <c r="L5" s="346"/>
      <c r="M5" s="346"/>
      <c r="N5" s="346"/>
      <c r="O5" s="346"/>
      <c r="P5" s="346"/>
      <c r="Q5" s="346"/>
      <c r="R5" s="346"/>
      <c r="S5" s="346"/>
      <c r="T5" s="328">
        <v>1</v>
      </c>
      <c r="U5" s="329"/>
    </row>
    <row r="6" spans="1:22" ht="42.75" customHeight="1" thickBot="1" x14ac:dyDescent="0.7">
      <c r="A6" s="129" t="s">
        <v>190</v>
      </c>
      <c r="B6" s="347" t="s">
        <v>191</v>
      </c>
      <c r="C6" s="348"/>
      <c r="D6" s="348"/>
      <c r="E6" s="348"/>
      <c r="F6" s="348"/>
      <c r="G6" s="348"/>
      <c r="H6" s="348"/>
      <c r="I6" s="349"/>
      <c r="K6" s="350" t="s">
        <v>244</v>
      </c>
      <c r="L6" s="351"/>
      <c r="M6" s="351"/>
      <c r="N6" s="351"/>
      <c r="O6" s="351"/>
      <c r="P6" s="351"/>
      <c r="Q6" s="351"/>
      <c r="R6" s="351"/>
      <c r="S6" s="352"/>
      <c r="T6" s="353" t="s">
        <v>186</v>
      </c>
      <c r="U6" s="354"/>
    </row>
    <row r="7" spans="1:22" ht="22.5" customHeight="1" thickBot="1" x14ac:dyDescent="0.7">
      <c r="A7" s="129">
        <v>2</v>
      </c>
      <c r="B7" s="347" t="s">
        <v>192</v>
      </c>
      <c r="C7" s="348"/>
      <c r="D7" s="348"/>
      <c r="E7" s="348"/>
      <c r="F7" s="348"/>
      <c r="G7" s="348"/>
      <c r="H7" s="348"/>
      <c r="I7" s="349"/>
      <c r="K7" s="355" t="s">
        <v>182</v>
      </c>
      <c r="L7" s="356"/>
      <c r="M7" s="356"/>
      <c r="N7" s="356"/>
      <c r="O7" s="356"/>
      <c r="P7" s="356"/>
      <c r="Q7" s="356"/>
      <c r="R7" s="356"/>
      <c r="S7" s="357"/>
      <c r="T7" s="358">
        <v>0.5</v>
      </c>
      <c r="U7" s="359"/>
      <c r="V7" s="130"/>
    </row>
    <row r="8" spans="1:22" ht="22.5" customHeight="1" thickBot="1" x14ac:dyDescent="0.7">
      <c r="A8" s="129"/>
      <c r="B8" s="347" t="s">
        <v>193</v>
      </c>
      <c r="C8" s="348"/>
      <c r="D8" s="348"/>
      <c r="E8" s="348"/>
      <c r="F8" s="348"/>
      <c r="G8" s="348"/>
      <c r="H8" s="348"/>
      <c r="I8" s="349"/>
      <c r="J8" s="130"/>
      <c r="K8" s="360" t="s">
        <v>183</v>
      </c>
      <c r="L8" s="361"/>
      <c r="M8" s="361"/>
      <c r="N8" s="361"/>
      <c r="O8" s="361"/>
      <c r="P8" s="361"/>
      <c r="Q8" s="361"/>
      <c r="R8" s="361"/>
      <c r="S8" s="361"/>
      <c r="T8" s="362" t="s">
        <v>187</v>
      </c>
      <c r="U8" s="363"/>
    </row>
    <row r="9" spans="1:22" ht="22.5" customHeight="1" thickBot="1" x14ac:dyDescent="0.7">
      <c r="A9" s="129"/>
      <c r="B9" s="364"/>
      <c r="C9" s="365"/>
      <c r="D9" s="365"/>
      <c r="E9" s="365"/>
      <c r="F9" s="365"/>
      <c r="G9" s="365"/>
      <c r="H9" s="365"/>
      <c r="I9" s="366"/>
      <c r="J9" s="131"/>
      <c r="K9" s="360"/>
      <c r="L9" s="361"/>
      <c r="M9" s="361"/>
      <c r="N9" s="361"/>
      <c r="O9" s="361"/>
      <c r="P9" s="361"/>
      <c r="Q9" s="361"/>
      <c r="R9" s="361"/>
      <c r="S9" s="361"/>
      <c r="T9" s="362"/>
      <c r="U9" s="363"/>
    </row>
    <row r="10" spans="1:22" ht="22.5" customHeight="1" thickBot="1" x14ac:dyDescent="0.75">
      <c r="A10" s="129">
        <v>3</v>
      </c>
      <c r="B10" s="343" t="s">
        <v>126</v>
      </c>
      <c r="C10" s="344"/>
      <c r="D10" s="344"/>
      <c r="E10" s="344"/>
      <c r="F10" s="344"/>
      <c r="G10" s="344"/>
      <c r="H10" s="367" t="s">
        <v>125</v>
      </c>
      <c r="I10" s="368"/>
      <c r="K10" s="325" t="s">
        <v>184</v>
      </c>
      <c r="L10" s="326"/>
      <c r="M10" s="326"/>
      <c r="N10" s="326"/>
      <c r="O10" s="326"/>
      <c r="P10" s="326"/>
      <c r="Q10" s="326"/>
      <c r="R10" s="326"/>
      <c r="S10" s="327"/>
      <c r="T10" s="369">
        <v>0.2</v>
      </c>
      <c r="U10" s="370"/>
    </row>
    <row r="11" spans="1:22" ht="43.5" customHeight="1" x14ac:dyDescent="0.65">
      <c r="A11" s="129">
        <v>4</v>
      </c>
      <c r="B11" s="371" t="s">
        <v>2106</v>
      </c>
      <c r="C11" s="372"/>
      <c r="D11" s="372"/>
      <c r="E11" s="372"/>
      <c r="F11" s="372"/>
      <c r="G11" s="372"/>
      <c r="H11" s="372"/>
      <c r="I11" s="373"/>
      <c r="K11" s="377" t="s">
        <v>243</v>
      </c>
      <c r="L11" s="378"/>
      <c r="M11" s="378"/>
      <c r="N11" s="378"/>
      <c r="O11" s="378"/>
      <c r="P11" s="378"/>
      <c r="Q11" s="378"/>
      <c r="R11" s="378"/>
      <c r="S11" s="379"/>
      <c r="T11" s="380" t="s">
        <v>187</v>
      </c>
      <c r="U11" s="381"/>
    </row>
    <row r="12" spans="1:22" ht="22.5" customHeight="1" thickBot="1" x14ac:dyDescent="0.7">
      <c r="A12" s="129"/>
      <c r="B12" s="374"/>
      <c r="C12" s="375"/>
      <c r="D12" s="375"/>
      <c r="E12" s="375"/>
      <c r="F12" s="375"/>
      <c r="G12" s="375"/>
      <c r="H12" s="375"/>
      <c r="I12" s="376"/>
      <c r="K12" s="382" t="s">
        <v>185</v>
      </c>
      <c r="L12" s="383"/>
      <c r="M12" s="383"/>
      <c r="N12" s="383"/>
      <c r="O12" s="383"/>
      <c r="P12" s="383"/>
      <c r="Q12" s="383"/>
      <c r="R12" s="383"/>
      <c r="S12" s="384"/>
      <c r="T12" s="385">
        <v>0.5</v>
      </c>
      <c r="U12" s="386"/>
    </row>
    <row r="13" spans="1:22" ht="22.5" customHeight="1" thickBot="1" x14ac:dyDescent="0.7">
      <c r="A13" s="129">
        <v>5</v>
      </c>
      <c r="B13" s="396" t="s">
        <v>195</v>
      </c>
      <c r="C13" s="397"/>
      <c r="D13" s="397"/>
      <c r="E13" s="397"/>
      <c r="F13" s="397"/>
      <c r="G13" s="397"/>
      <c r="H13" s="397"/>
      <c r="I13" s="398"/>
      <c r="K13" s="399" t="s">
        <v>198</v>
      </c>
      <c r="L13" s="400"/>
      <c r="M13" s="400"/>
      <c r="N13" s="400"/>
      <c r="O13" s="400"/>
      <c r="P13" s="400"/>
      <c r="Q13" s="400"/>
      <c r="R13" s="400"/>
      <c r="S13" s="400"/>
      <c r="T13" s="400"/>
      <c r="U13" s="400"/>
    </row>
    <row r="14" spans="1:22" ht="22.5" customHeight="1" x14ac:dyDescent="0.65">
      <c r="A14" s="129"/>
      <c r="B14" s="401" t="s">
        <v>250</v>
      </c>
      <c r="C14" s="401"/>
      <c r="D14" s="401"/>
      <c r="E14" s="401"/>
      <c r="F14" s="401"/>
      <c r="G14" s="401"/>
      <c r="H14" s="401"/>
      <c r="I14" s="401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</row>
    <row r="15" spans="1:22" ht="3.75" customHeight="1" x14ac:dyDescent="0.65">
      <c r="A15" s="129"/>
      <c r="B15" s="402"/>
      <c r="C15" s="402"/>
      <c r="D15" s="402"/>
      <c r="E15" s="402"/>
      <c r="F15" s="402"/>
      <c r="G15" s="402"/>
      <c r="H15" s="402"/>
      <c r="I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</row>
    <row r="16" spans="1:22" ht="26.25" customHeight="1" x14ac:dyDescent="0.65">
      <c r="A16" s="129">
        <v>5</v>
      </c>
      <c r="B16" s="402"/>
      <c r="C16" s="402"/>
      <c r="D16" s="402"/>
      <c r="E16" s="402"/>
      <c r="F16" s="402"/>
      <c r="G16" s="402"/>
      <c r="H16" s="402"/>
      <c r="I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</row>
    <row r="17" spans="2:22" ht="19.5" customHeight="1" x14ac:dyDescent="0.5">
      <c r="B17" s="402"/>
      <c r="C17" s="402"/>
      <c r="D17" s="402"/>
      <c r="E17" s="402"/>
      <c r="F17" s="402"/>
      <c r="G17" s="402"/>
      <c r="H17" s="402"/>
      <c r="I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</row>
    <row r="18" spans="2:22" ht="19.5" customHeight="1" x14ac:dyDescent="0.65">
      <c r="B18" s="402"/>
      <c r="C18" s="402"/>
      <c r="D18" s="402"/>
      <c r="E18" s="402"/>
      <c r="F18" s="402"/>
      <c r="G18" s="402"/>
      <c r="H18" s="402"/>
      <c r="I18" s="402"/>
      <c r="K18" s="134"/>
      <c r="L18" s="135"/>
      <c r="M18" s="405"/>
      <c r="N18" s="405"/>
      <c r="O18" s="405"/>
      <c r="P18" s="136"/>
      <c r="Q18" s="406"/>
      <c r="R18" s="406"/>
      <c r="S18" s="134"/>
      <c r="T18" s="134"/>
      <c r="U18" s="134"/>
      <c r="V18" s="135"/>
    </row>
    <row r="19" spans="2:22" ht="21.75" customHeight="1" thickBot="1" x14ac:dyDescent="0.55000000000000004">
      <c r="B19" s="403"/>
      <c r="C19" s="403"/>
      <c r="D19" s="403"/>
      <c r="E19" s="403"/>
      <c r="F19" s="403"/>
      <c r="G19" s="403"/>
      <c r="H19" s="403"/>
      <c r="I19" s="403"/>
      <c r="Q19" s="132"/>
      <c r="R19" s="132"/>
      <c r="S19" s="132"/>
      <c r="T19" s="132"/>
      <c r="U19" s="132"/>
    </row>
    <row r="20" spans="2:22" ht="3.75" customHeight="1" thickBot="1" x14ac:dyDescent="0.55000000000000004"/>
    <row r="21" spans="2:22" ht="35.25" customHeight="1" x14ac:dyDescent="0.5">
      <c r="B21" s="387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9"/>
    </row>
    <row r="22" spans="2:22" ht="14.25" customHeight="1" x14ac:dyDescent="0.5">
      <c r="B22" s="390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2"/>
    </row>
    <row r="23" spans="2:22" ht="15" customHeight="1" thickBot="1" x14ac:dyDescent="0.55000000000000004">
      <c r="B23" s="393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5"/>
    </row>
  </sheetData>
  <mergeCells count="37">
    <mergeCell ref="B21:U23"/>
    <mergeCell ref="B13:I13"/>
    <mergeCell ref="K13:U14"/>
    <mergeCell ref="B14:I19"/>
    <mergeCell ref="K15:U17"/>
    <mergeCell ref="M18:O18"/>
    <mergeCell ref="Q18:R18"/>
    <mergeCell ref="B10:G10"/>
    <mergeCell ref="H10:I10"/>
    <mergeCell ref="K10:S10"/>
    <mergeCell ref="T10:U10"/>
    <mergeCell ref="B11:I12"/>
    <mergeCell ref="K11:S11"/>
    <mergeCell ref="T11:U11"/>
    <mergeCell ref="K12:S12"/>
    <mergeCell ref="T12:U12"/>
    <mergeCell ref="B7:I7"/>
    <mergeCell ref="K7:S7"/>
    <mergeCell ref="T7:U7"/>
    <mergeCell ref="B8:I8"/>
    <mergeCell ref="K8:S9"/>
    <mergeCell ref="T8:U9"/>
    <mergeCell ref="B9:I9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10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10:I10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5C96-6B82-4245-A4C9-6C9F75E5EB7F}">
  <dimension ref="A1:AB74"/>
  <sheetViews>
    <sheetView showGridLines="0" rightToLeft="1" tabSelected="1" workbookViewId="0">
      <selection activeCell="A2" sqref="A2:F2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242" hidden="1" customWidth="1"/>
    <col min="15" max="15" width="3" style="242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408" t="s">
        <v>3311</v>
      </c>
      <c r="B1" s="408"/>
      <c r="C1" s="240">
        <v>512105</v>
      </c>
      <c r="D1" s="241" t="str">
        <f>VLOOKUP(C1,ورقة2!A2:B7976,2,0)</f>
        <v>ليالي حطاب</v>
      </c>
    </row>
    <row r="2" spans="1:28" ht="23.4" customHeight="1" x14ac:dyDescent="0.3">
      <c r="A2" s="409" t="str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يجب أن تقوم يا ليالي حطاب بملئ الحقول التالية بالمعلومات الصحيحة وإلا لا تعتبر طالب مسجل</v>
      </c>
      <c r="B2" s="409"/>
      <c r="C2" s="409"/>
      <c r="D2" s="409"/>
      <c r="E2" s="409"/>
      <c r="F2" s="409"/>
    </row>
    <row r="3" spans="1:28" x14ac:dyDescent="0.3">
      <c r="J3" t="s">
        <v>10</v>
      </c>
      <c r="L3" s="407" t="s">
        <v>175</v>
      </c>
      <c r="M3" s="407"/>
      <c r="N3"/>
      <c r="O3" s="407" t="s">
        <v>10</v>
      </c>
      <c r="P3" s="407"/>
      <c r="S3" s="407" t="s">
        <v>3312</v>
      </c>
      <c r="T3" s="407"/>
      <c r="U3" s="407" t="s">
        <v>11</v>
      </c>
      <c r="V3" s="407"/>
      <c r="X3" t="s">
        <v>9</v>
      </c>
      <c r="AA3" s="242" t="s">
        <v>3313</v>
      </c>
      <c r="AB3">
        <v>1950</v>
      </c>
    </row>
    <row r="4" spans="1:28" ht="23.25" customHeight="1" x14ac:dyDescent="0.3">
      <c r="A4" s="243" t="s">
        <v>157</v>
      </c>
      <c r="B4" s="244" t="s">
        <v>158</v>
      </c>
      <c r="C4" s="244" t="s">
        <v>159</v>
      </c>
      <c r="D4" s="244" t="s">
        <v>160</v>
      </c>
      <c r="E4" s="244" t="s">
        <v>161</v>
      </c>
      <c r="F4" s="244" t="s">
        <v>162</v>
      </c>
      <c r="I4">
        <v>1</v>
      </c>
      <c r="J4" t="s">
        <v>3314</v>
      </c>
      <c r="L4" s="245" t="s">
        <v>3313</v>
      </c>
      <c r="M4" t="s">
        <v>153</v>
      </c>
      <c r="N4"/>
      <c r="O4" s="242" t="s">
        <v>3313</v>
      </c>
      <c r="P4" t="s">
        <v>3314</v>
      </c>
      <c r="S4" s="242" t="s">
        <v>3313</v>
      </c>
      <c r="T4" t="s">
        <v>154</v>
      </c>
      <c r="U4">
        <v>1</v>
      </c>
      <c r="V4" t="s">
        <v>130</v>
      </c>
      <c r="W4" s="242" t="s">
        <v>3313</v>
      </c>
      <c r="X4" t="s">
        <v>2059</v>
      </c>
      <c r="AA4" s="242" t="s">
        <v>3315</v>
      </c>
      <c r="AB4">
        <v>1951</v>
      </c>
    </row>
    <row r="5" spans="1:28" s="247" customFormat="1" ht="33.75" customHeight="1" x14ac:dyDescent="0.3">
      <c r="A5" s="45"/>
      <c r="B5" s="45"/>
      <c r="C5" s="246" t="str">
        <f>A5&amp;" "&amp;B5</f>
        <v xml:space="preserve"> </v>
      </c>
      <c r="D5" s="45"/>
      <c r="E5" s="45"/>
      <c r="F5" s="45"/>
      <c r="I5">
        <v>2</v>
      </c>
      <c r="J5" t="s">
        <v>3316</v>
      </c>
      <c r="L5" s="245" t="s">
        <v>3315</v>
      </c>
      <c r="M5" t="s">
        <v>163</v>
      </c>
      <c r="N5"/>
      <c r="O5" s="242" t="s">
        <v>3315</v>
      </c>
      <c r="P5" t="s">
        <v>3316</v>
      </c>
      <c r="Q5"/>
      <c r="R5"/>
      <c r="S5" s="242" t="s">
        <v>3315</v>
      </c>
      <c r="T5" t="s">
        <v>156</v>
      </c>
      <c r="U5">
        <v>2</v>
      </c>
      <c r="V5" t="s">
        <v>131</v>
      </c>
      <c r="W5" s="242" t="s">
        <v>3315</v>
      </c>
      <c r="X5" t="s">
        <v>3317</v>
      </c>
      <c r="Y5"/>
      <c r="AA5" s="242" t="s">
        <v>3318</v>
      </c>
      <c r="AB5">
        <v>1952</v>
      </c>
    </row>
    <row r="6" spans="1:28" ht="23.25" customHeight="1" x14ac:dyDescent="0.3">
      <c r="A6" s="244" t="s">
        <v>59</v>
      </c>
      <c r="B6" s="243" t="s">
        <v>3319</v>
      </c>
      <c r="C6" s="244" t="s">
        <v>150</v>
      </c>
      <c r="D6" s="248" t="s">
        <v>3320</v>
      </c>
      <c r="E6" s="248" t="s">
        <v>64</v>
      </c>
      <c r="F6" s="243" t="s">
        <v>63</v>
      </c>
      <c r="I6">
        <v>3</v>
      </c>
      <c r="J6" t="s">
        <v>3423</v>
      </c>
      <c r="L6" s="245" t="s">
        <v>3318</v>
      </c>
      <c r="M6" t="s">
        <v>155</v>
      </c>
      <c r="N6"/>
      <c r="O6" s="242" t="s">
        <v>3318</v>
      </c>
      <c r="P6" t="s">
        <v>3321</v>
      </c>
      <c r="S6" s="242" t="s">
        <v>3322</v>
      </c>
      <c r="T6" t="s">
        <v>199</v>
      </c>
      <c r="W6" s="242" t="s">
        <v>3318</v>
      </c>
      <c r="X6" t="s">
        <v>2060</v>
      </c>
      <c r="AA6" s="242" t="s">
        <v>3323</v>
      </c>
      <c r="AB6">
        <v>1953</v>
      </c>
    </row>
    <row r="7" spans="1:28" ht="33.75" customHeight="1" x14ac:dyDescent="0.3">
      <c r="A7" s="50"/>
      <c r="B7" s="45"/>
      <c r="C7" s="45"/>
      <c r="D7" s="50"/>
      <c r="E7" s="50"/>
      <c r="F7" s="45"/>
      <c r="I7">
        <v>4</v>
      </c>
      <c r="J7" t="s">
        <v>3324</v>
      </c>
      <c r="L7" s="245" t="s">
        <v>3323</v>
      </c>
      <c r="M7" t="s">
        <v>164</v>
      </c>
      <c r="N7"/>
      <c r="O7" s="242" t="s">
        <v>3323</v>
      </c>
      <c r="P7" t="s">
        <v>3324</v>
      </c>
      <c r="S7" s="242"/>
      <c r="T7" t="s">
        <v>3422</v>
      </c>
      <c r="W7" s="242" t="s">
        <v>3323</v>
      </c>
      <c r="X7" t="s">
        <v>2061</v>
      </c>
      <c r="AA7" s="242" t="s">
        <v>3325</v>
      </c>
      <c r="AB7">
        <v>1954</v>
      </c>
    </row>
    <row r="8" spans="1:28" ht="23.25" customHeight="1" x14ac:dyDescent="0.3">
      <c r="A8" s="244" t="s">
        <v>60</v>
      </c>
      <c r="B8" s="244" t="s">
        <v>61</v>
      </c>
      <c r="C8" s="244" t="s">
        <v>3326</v>
      </c>
      <c r="D8" s="244" t="s">
        <v>129</v>
      </c>
      <c r="I8">
        <v>5</v>
      </c>
      <c r="J8" t="s">
        <v>3327</v>
      </c>
      <c r="L8" s="245" t="s">
        <v>3325</v>
      </c>
      <c r="M8" t="s">
        <v>165</v>
      </c>
      <c r="N8"/>
      <c r="O8" s="242" t="s">
        <v>3325</v>
      </c>
      <c r="P8" t="s">
        <v>3327</v>
      </c>
      <c r="S8" s="242"/>
      <c r="W8" s="242" t="s">
        <v>3325</v>
      </c>
      <c r="X8" t="s">
        <v>2062</v>
      </c>
      <c r="AA8" s="242" t="s">
        <v>3322</v>
      </c>
      <c r="AB8">
        <v>1955</v>
      </c>
    </row>
    <row r="9" spans="1:28" ht="33.75" customHeight="1" x14ac:dyDescent="0.3">
      <c r="A9" s="45"/>
      <c r="B9" s="45"/>
      <c r="C9" s="45"/>
      <c r="D9" s="45"/>
      <c r="I9">
        <v>6</v>
      </c>
      <c r="J9" t="s">
        <v>3328</v>
      </c>
      <c r="L9" s="245" t="s">
        <v>3322</v>
      </c>
      <c r="M9" t="s">
        <v>166</v>
      </c>
      <c r="N9"/>
      <c r="O9" s="242" t="s">
        <v>3322</v>
      </c>
      <c r="P9" t="s">
        <v>3328</v>
      </c>
      <c r="W9" s="242" t="s">
        <v>3322</v>
      </c>
      <c r="X9" t="s">
        <v>2063</v>
      </c>
      <c r="AA9" s="242" t="s">
        <v>3329</v>
      </c>
      <c r="AB9">
        <v>1956</v>
      </c>
    </row>
    <row r="10" spans="1:28" ht="23.25" customHeight="1" x14ac:dyDescent="0.3">
      <c r="A10" s="244" t="s">
        <v>58</v>
      </c>
      <c r="B10" s="244" t="s">
        <v>6</v>
      </c>
      <c r="C10" s="244" t="s">
        <v>10</v>
      </c>
      <c r="D10" s="244" t="s">
        <v>11</v>
      </c>
      <c r="I10">
        <v>7</v>
      </c>
      <c r="J10" t="s">
        <v>3330</v>
      </c>
      <c r="L10" s="245" t="s">
        <v>3329</v>
      </c>
      <c r="M10" t="s">
        <v>168</v>
      </c>
      <c r="N10"/>
      <c r="O10" s="242" t="s">
        <v>3329</v>
      </c>
      <c r="P10" t="s">
        <v>3330</v>
      </c>
      <c r="W10" s="242" t="s">
        <v>3329</v>
      </c>
      <c r="X10" t="s">
        <v>2064</v>
      </c>
      <c r="AA10" s="242" t="s">
        <v>3331</v>
      </c>
      <c r="AB10">
        <v>1957</v>
      </c>
    </row>
    <row r="11" spans="1:28" ht="33.75" customHeight="1" x14ac:dyDescent="0.3">
      <c r="A11" s="285"/>
      <c r="B11" s="45"/>
      <c r="C11" s="45"/>
      <c r="D11" s="45"/>
      <c r="I11">
        <v>8</v>
      </c>
      <c r="J11" t="s">
        <v>3332</v>
      </c>
      <c r="L11" s="245" t="s">
        <v>3331</v>
      </c>
      <c r="M11" t="s">
        <v>172</v>
      </c>
      <c r="N11"/>
      <c r="O11" s="242" t="s">
        <v>3331</v>
      </c>
      <c r="P11" t="s">
        <v>3332</v>
      </c>
      <c r="W11" s="242" t="s">
        <v>3331</v>
      </c>
      <c r="X11" t="s">
        <v>2065</v>
      </c>
      <c r="AA11" s="242" t="s">
        <v>3333</v>
      </c>
      <c r="AB11">
        <v>1958</v>
      </c>
    </row>
    <row r="12" spans="1:28" ht="23.25" customHeight="1" x14ac:dyDescent="0.3">
      <c r="A12" s="244" t="s">
        <v>56</v>
      </c>
      <c r="B12" s="244" t="s">
        <v>57</v>
      </c>
      <c r="I12">
        <v>9</v>
      </c>
      <c r="J12" t="s">
        <v>3424</v>
      </c>
      <c r="L12" s="245" t="s">
        <v>3333</v>
      </c>
      <c r="M12" t="s">
        <v>173</v>
      </c>
      <c r="N12"/>
      <c r="O12"/>
      <c r="AA12" s="242" t="s">
        <v>3334</v>
      </c>
      <c r="AB12">
        <v>1959</v>
      </c>
    </row>
    <row r="13" spans="1:28" ht="33.75" customHeight="1" x14ac:dyDescent="0.3">
      <c r="A13" s="45"/>
      <c r="B13" s="45"/>
      <c r="I13">
        <v>10</v>
      </c>
      <c r="J13" t="s">
        <v>3425</v>
      </c>
      <c r="L13" s="245" t="s">
        <v>3334</v>
      </c>
      <c r="M13" t="s">
        <v>167</v>
      </c>
      <c r="N13"/>
      <c r="O13"/>
      <c r="AA13" s="242" t="s">
        <v>3335</v>
      </c>
      <c r="AB13">
        <v>1960</v>
      </c>
    </row>
    <row r="14" spans="1:28" x14ac:dyDescent="0.3">
      <c r="I14">
        <v>11</v>
      </c>
      <c r="J14" t="s">
        <v>3426</v>
      </c>
      <c r="L14" s="245" t="s">
        <v>3335</v>
      </c>
      <c r="M14" t="s">
        <v>174</v>
      </c>
      <c r="N14"/>
      <c r="O14"/>
      <c r="AA14" s="242" t="s">
        <v>3336</v>
      </c>
      <c r="AB14">
        <v>1961</v>
      </c>
    </row>
    <row r="15" spans="1:28" x14ac:dyDescent="0.3">
      <c r="I15">
        <v>12</v>
      </c>
      <c r="J15" t="s">
        <v>3427</v>
      </c>
      <c r="L15" s="245" t="s">
        <v>3336</v>
      </c>
      <c r="M15" t="s">
        <v>171</v>
      </c>
      <c r="N15"/>
      <c r="O15"/>
      <c r="AA15" s="242" t="s">
        <v>3337</v>
      </c>
      <c r="AB15">
        <v>1962</v>
      </c>
    </row>
    <row r="16" spans="1:28" x14ac:dyDescent="0.3">
      <c r="I16">
        <v>13</v>
      </c>
      <c r="J16" t="s">
        <v>3428</v>
      </c>
      <c r="L16" s="245" t="s">
        <v>3337</v>
      </c>
      <c r="M16" t="s">
        <v>169</v>
      </c>
      <c r="N16"/>
      <c r="O16"/>
      <c r="AA16" s="242" t="s">
        <v>3338</v>
      </c>
      <c r="AB16">
        <v>1963</v>
      </c>
    </row>
    <row r="17" spans="7:28" x14ac:dyDescent="0.3">
      <c r="I17">
        <v>14</v>
      </c>
      <c r="J17" t="s">
        <v>3429</v>
      </c>
      <c r="L17" s="245" t="s">
        <v>3338</v>
      </c>
      <c r="M17" t="s">
        <v>170</v>
      </c>
      <c r="N17"/>
      <c r="O17"/>
      <c r="AA17" s="242" t="s">
        <v>3339</v>
      </c>
      <c r="AB17">
        <v>1964</v>
      </c>
    </row>
    <row r="18" spans="7:28" x14ac:dyDescent="0.3">
      <c r="I18">
        <v>15</v>
      </c>
      <c r="J18" t="s">
        <v>3430</v>
      </c>
      <c r="L18" s="245" t="s">
        <v>3339</v>
      </c>
      <c r="M18" t="s">
        <v>3340</v>
      </c>
      <c r="AA18" s="242" t="s">
        <v>3341</v>
      </c>
      <c r="AB18">
        <v>1965</v>
      </c>
    </row>
    <row r="19" spans="7:28" x14ac:dyDescent="0.3">
      <c r="I19">
        <v>16</v>
      </c>
      <c r="J19" t="s">
        <v>3431</v>
      </c>
      <c r="L19" s="245" t="s">
        <v>3341</v>
      </c>
      <c r="M19" t="s">
        <v>3342</v>
      </c>
      <c r="AA19" s="242" t="s">
        <v>3343</v>
      </c>
      <c r="AB19">
        <v>1966</v>
      </c>
    </row>
    <row r="20" spans="7:28" x14ac:dyDescent="0.3">
      <c r="I20">
        <v>17</v>
      </c>
      <c r="J20" t="s">
        <v>3432</v>
      </c>
      <c r="AA20" s="242" t="s">
        <v>3344</v>
      </c>
      <c r="AB20">
        <v>1967</v>
      </c>
    </row>
    <row r="21" spans="7:28" x14ac:dyDescent="0.3">
      <c r="G21" s="249" t="s">
        <v>130</v>
      </c>
      <c r="AA21" s="242" t="s">
        <v>3345</v>
      </c>
      <c r="AB21">
        <v>1968</v>
      </c>
    </row>
    <row r="22" spans="7:28" x14ac:dyDescent="0.3">
      <c r="G22" s="249" t="s">
        <v>131</v>
      </c>
      <c r="AA22" s="242" t="s">
        <v>3346</v>
      </c>
      <c r="AB22">
        <v>1969</v>
      </c>
    </row>
    <row r="23" spans="7:28" x14ac:dyDescent="0.3">
      <c r="AA23" s="242" t="s">
        <v>3347</v>
      </c>
      <c r="AB23">
        <v>1970</v>
      </c>
    </row>
    <row r="24" spans="7:28" x14ac:dyDescent="0.3">
      <c r="AA24" s="242" t="s">
        <v>3348</v>
      </c>
      <c r="AB24">
        <v>1971</v>
      </c>
    </row>
    <row r="25" spans="7:28" x14ac:dyDescent="0.3">
      <c r="AA25" s="242" t="s">
        <v>3349</v>
      </c>
      <c r="AB25">
        <v>1972</v>
      </c>
    </row>
    <row r="26" spans="7:28" x14ac:dyDescent="0.3">
      <c r="AA26" s="242" t="s">
        <v>3350</v>
      </c>
      <c r="AB26">
        <v>1973</v>
      </c>
    </row>
    <row r="27" spans="7:28" x14ac:dyDescent="0.3">
      <c r="AA27" s="242" t="s">
        <v>3351</v>
      </c>
      <c r="AB27">
        <v>1974</v>
      </c>
    </row>
    <row r="28" spans="7:28" x14ac:dyDescent="0.3">
      <c r="AA28" s="242" t="s">
        <v>3352</v>
      </c>
      <c r="AB28">
        <v>1975</v>
      </c>
    </row>
    <row r="29" spans="7:28" x14ac:dyDescent="0.3">
      <c r="AA29" s="242" t="s">
        <v>3353</v>
      </c>
      <c r="AB29">
        <v>1976</v>
      </c>
    </row>
    <row r="30" spans="7:28" x14ac:dyDescent="0.3">
      <c r="AA30" s="242" t="s">
        <v>3354</v>
      </c>
      <c r="AB30">
        <v>1977</v>
      </c>
    </row>
    <row r="31" spans="7:28" x14ac:dyDescent="0.3">
      <c r="AA31" s="242" t="s">
        <v>3355</v>
      </c>
      <c r="AB31">
        <v>1978</v>
      </c>
    </row>
    <row r="32" spans="7:28" x14ac:dyDescent="0.3">
      <c r="AA32" s="242" t="s">
        <v>3356</v>
      </c>
      <c r="AB32">
        <v>1979</v>
      </c>
    </row>
    <row r="33" spans="27:28" x14ac:dyDescent="0.3">
      <c r="AA33" s="242" t="s">
        <v>3357</v>
      </c>
      <c r="AB33">
        <v>1980</v>
      </c>
    </row>
    <row r="34" spans="27:28" x14ac:dyDescent="0.3">
      <c r="AA34" s="242" t="s">
        <v>3358</v>
      </c>
      <c r="AB34">
        <v>1981</v>
      </c>
    </row>
    <row r="35" spans="27:28" x14ac:dyDescent="0.3">
      <c r="AA35" s="242" t="s">
        <v>3359</v>
      </c>
      <c r="AB35">
        <v>1982</v>
      </c>
    </row>
    <row r="36" spans="27:28" x14ac:dyDescent="0.3">
      <c r="AA36" s="242" t="s">
        <v>3360</v>
      </c>
      <c r="AB36">
        <v>1983</v>
      </c>
    </row>
    <row r="37" spans="27:28" x14ac:dyDescent="0.3">
      <c r="AA37" s="242" t="s">
        <v>3361</v>
      </c>
      <c r="AB37">
        <v>1984</v>
      </c>
    </row>
    <row r="38" spans="27:28" x14ac:dyDescent="0.3">
      <c r="AA38" s="242" t="s">
        <v>3362</v>
      </c>
      <c r="AB38">
        <v>1985</v>
      </c>
    </row>
    <row r="39" spans="27:28" x14ac:dyDescent="0.3">
      <c r="AA39" s="242" t="s">
        <v>3363</v>
      </c>
      <c r="AB39">
        <v>1986</v>
      </c>
    </row>
    <row r="40" spans="27:28" x14ac:dyDescent="0.3">
      <c r="AA40" s="242" t="s">
        <v>3364</v>
      </c>
      <c r="AB40">
        <v>1987</v>
      </c>
    </row>
    <row r="41" spans="27:28" x14ac:dyDescent="0.3">
      <c r="AA41" s="242" t="s">
        <v>3365</v>
      </c>
      <c r="AB41">
        <v>1988</v>
      </c>
    </row>
    <row r="42" spans="27:28" x14ac:dyDescent="0.3">
      <c r="AA42" s="242" t="s">
        <v>3366</v>
      </c>
      <c r="AB42">
        <v>1989</v>
      </c>
    </row>
    <row r="43" spans="27:28" x14ac:dyDescent="0.3">
      <c r="AA43" s="242" t="s">
        <v>3367</v>
      </c>
      <c r="AB43">
        <v>1990</v>
      </c>
    </row>
    <row r="44" spans="27:28" x14ac:dyDescent="0.3">
      <c r="AA44" s="242" t="s">
        <v>3368</v>
      </c>
      <c r="AB44">
        <v>1991</v>
      </c>
    </row>
    <row r="45" spans="27:28" x14ac:dyDescent="0.3">
      <c r="AA45" s="242" t="s">
        <v>3369</v>
      </c>
      <c r="AB45">
        <v>1992</v>
      </c>
    </row>
    <row r="46" spans="27:28" x14ac:dyDescent="0.3">
      <c r="AA46" s="242" t="s">
        <v>3370</v>
      </c>
      <c r="AB46">
        <v>1993</v>
      </c>
    </row>
    <row r="47" spans="27:28" x14ac:dyDescent="0.3">
      <c r="AA47" s="242" t="s">
        <v>3371</v>
      </c>
      <c r="AB47">
        <v>1994</v>
      </c>
    </row>
    <row r="48" spans="27:28" x14ac:dyDescent="0.3">
      <c r="AA48" s="242" t="s">
        <v>3372</v>
      </c>
      <c r="AB48">
        <v>1995</v>
      </c>
    </row>
    <row r="49" spans="27:28" x14ac:dyDescent="0.3">
      <c r="AA49" s="242" t="s">
        <v>3373</v>
      </c>
      <c r="AB49">
        <v>1996</v>
      </c>
    </row>
    <row r="50" spans="27:28" x14ac:dyDescent="0.3">
      <c r="AA50" s="242" t="s">
        <v>3374</v>
      </c>
      <c r="AB50">
        <v>1997</v>
      </c>
    </row>
    <row r="51" spans="27:28" x14ac:dyDescent="0.3">
      <c r="AA51" s="242" t="s">
        <v>3375</v>
      </c>
      <c r="AB51">
        <v>1998</v>
      </c>
    </row>
    <row r="52" spans="27:28" x14ac:dyDescent="0.3">
      <c r="AA52" s="242" t="s">
        <v>3376</v>
      </c>
      <c r="AB52">
        <v>1999</v>
      </c>
    </row>
    <row r="53" spans="27:28" x14ac:dyDescent="0.3">
      <c r="AA53" s="242" t="s">
        <v>3377</v>
      </c>
      <c r="AB53">
        <v>2000</v>
      </c>
    </row>
    <row r="54" spans="27:28" x14ac:dyDescent="0.3">
      <c r="AA54" s="242" t="s">
        <v>3378</v>
      </c>
      <c r="AB54">
        <v>2001</v>
      </c>
    </row>
    <row r="55" spans="27:28" x14ac:dyDescent="0.3">
      <c r="AA55" s="242" t="s">
        <v>3379</v>
      </c>
      <c r="AB55">
        <v>2002</v>
      </c>
    </row>
    <row r="56" spans="27:28" x14ac:dyDescent="0.3">
      <c r="AA56" s="242" t="s">
        <v>3380</v>
      </c>
      <c r="AB56">
        <v>2003</v>
      </c>
    </row>
    <row r="57" spans="27:28" x14ac:dyDescent="0.3">
      <c r="AA57" s="242" t="s">
        <v>3381</v>
      </c>
      <c r="AB57">
        <v>2004</v>
      </c>
    </row>
    <row r="58" spans="27:28" x14ac:dyDescent="0.3">
      <c r="AA58" s="242" t="s">
        <v>3382</v>
      </c>
      <c r="AB58">
        <v>2005</v>
      </c>
    </row>
    <row r="59" spans="27:28" x14ac:dyDescent="0.3">
      <c r="AA59" s="242" t="s">
        <v>3383</v>
      </c>
      <c r="AB59">
        <v>2006</v>
      </c>
    </row>
    <row r="60" spans="27:28" x14ac:dyDescent="0.3">
      <c r="AA60" s="242" t="s">
        <v>3384</v>
      </c>
      <c r="AB60">
        <v>2007</v>
      </c>
    </row>
    <row r="61" spans="27:28" x14ac:dyDescent="0.3">
      <c r="AA61" s="242" t="s">
        <v>3385</v>
      </c>
      <c r="AB61">
        <v>2008</v>
      </c>
    </row>
    <row r="62" spans="27:28" x14ac:dyDescent="0.3">
      <c r="AA62" s="242" t="s">
        <v>3386</v>
      </c>
      <c r="AB62">
        <v>2009</v>
      </c>
    </row>
    <row r="63" spans="27:28" x14ac:dyDescent="0.3">
      <c r="AA63" s="242" t="s">
        <v>3387</v>
      </c>
      <c r="AB63">
        <v>2010</v>
      </c>
    </row>
    <row r="64" spans="27:28" x14ac:dyDescent="0.3">
      <c r="AA64" s="242" t="s">
        <v>3388</v>
      </c>
      <c r="AB64">
        <v>2011</v>
      </c>
    </row>
    <row r="65" spans="27:28" x14ac:dyDescent="0.3">
      <c r="AA65" s="242" t="s">
        <v>3389</v>
      </c>
      <c r="AB65">
        <v>2012</v>
      </c>
    </row>
    <row r="66" spans="27:28" x14ac:dyDescent="0.3">
      <c r="AA66" s="242" t="s">
        <v>3390</v>
      </c>
      <c r="AB66">
        <v>2013</v>
      </c>
    </row>
    <row r="67" spans="27:28" x14ac:dyDescent="0.3">
      <c r="AA67" s="242" t="s">
        <v>3391</v>
      </c>
      <c r="AB67">
        <v>2014</v>
      </c>
    </row>
    <row r="68" spans="27:28" x14ac:dyDescent="0.3">
      <c r="AA68" s="242" t="s">
        <v>3392</v>
      </c>
      <c r="AB68">
        <v>2015</v>
      </c>
    </row>
    <row r="69" spans="27:28" x14ac:dyDescent="0.3">
      <c r="AA69" s="242" t="s">
        <v>3393</v>
      </c>
      <c r="AB69">
        <v>2016</v>
      </c>
    </row>
    <row r="70" spans="27:28" x14ac:dyDescent="0.3">
      <c r="AA70" s="242" t="s">
        <v>3394</v>
      </c>
      <c r="AB70">
        <v>2017</v>
      </c>
    </row>
    <row r="71" spans="27:28" x14ac:dyDescent="0.3">
      <c r="AA71" s="242" t="s">
        <v>3395</v>
      </c>
      <c r="AB71">
        <v>2018</v>
      </c>
    </row>
    <row r="72" spans="27:28" x14ac:dyDescent="0.3">
      <c r="AA72" s="242" t="s">
        <v>3396</v>
      </c>
      <c r="AB72">
        <v>2019</v>
      </c>
    </row>
    <row r="73" spans="27:28" x14ac:dyDescent="0.3">
      <c r="AA73" s="242" t="s">
        <v>3397</v>
      </c>
      <c r="AB73">
        <v>2020</v>
      </c>
    </row>
    <row r="74" spans="27:28" x14ac:dyDescent="0.3">
      <c r="AA74" s="242" t="s">
        <v>3398</v>
      </c>
      <c r="AB74">
        <v>2021</v>
      </c>
    </row>
  </sheetData>
  <sheetProtection algorithmName="SHA-512" hashValue="3KuaFMSKK5VlPHRdNhnnNuIS1qPqd/RXpaRfNP0wzx+GMblJztuT6lQJ8Krl8M80AlaYYX7YFm82fOdRAvwfNA==" saltValue="HapugPi4nQ0rZsm7hzgxcA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32" priority="5"/>
  </conditionalFormatting>
  <dataValidations count="14">
    <dataValidation type="list" allowBlank="1" showInputMessage="1" showErrorMessage="1" sqref="A9" xr:uid="{EC7DCFAC-DAAA-4E10-9885-D10FC21723F9}">
      <formula1>$T$4:$T$7</formula1>
    </dataValidation>
    <dataValidation type="list" allowBlank="1" showInputMessage="1" showErrorMessage="1" sqref="C9" xr:uid="{939F47F5-15AC-4A91-92E4-9A90C7B7CA32}">
      <formula1>$M$4:$M$18</formula1>
    </dataValidation>
    <dataValidation type="list" allowBlank="1" showInputMessage="1" showErrorMessage="1" sqref="C11" xr:uid="{E4C523BD-5B71-46B2-AD97-45D385E9C303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99B1FDFD-399D-49B0-9994-AB682D3B6041}">
      <formula1>AND(OR(LEFT(A7,1)="0",LEFT(A7,1)="1",LEFT(A7,1)="9"),LEFT(A7,2)&lt;&gt;"00",LEN(A7)=11)</formula1>
    </dataValidation>
    <dataValidation type="list" allowBlank="1" showInputMessage="1" showErrorMessage="1" sqref="D11" xr:uid="{19EE0B5B-DE39-4935-871F-E76877BC9483}">
      <formula1>$V$4:$V$5</formula1>
    </dataValidation>
    <dataValidation type="custom" allowBlank="1" showInputMessage="1" showErrorMessage="1" errorTitle="خطأ" error="رقم الموبايل غير صحيح" sqref="E7" xr:uid="{78865701-E399-48C5-A33D-996E6BD85DFF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5D101CC1-EA5B-4384-BFCD-DE84C95E56D8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6793FD6C-D4F2-480C-A0F4-B35D1E24CA82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21AB0F90-D2C3-4C9A-A3F9-14DFB0EA95C0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6E6779D6-666C-484C-947F-FE21C2EA0D4C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EC4B3A34-FB4A-4944-ADB9-1025EBA66D45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E6F28C53-934A-4C8D-B0FB-94525E8918BC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41BACC7A-1EC8-4A0C-9E0B-4E794C792CD4}"/>
    <dataValidation type="whole" allowBlank="1" showInputMessage="1" showErrorMessage="1" sqref="B9" xr:uid="{1E14A5B5-1808-49A0-9298-FFE6DFC2A334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354D8A1-7A00-4DB3-BB9C-8E913F9A2A1B}">
            <xm:f>'اختيار المقررات'!$E$2="مستنفذ"</xm:f>
            <x14:dxf>
              <font>
                <color theme="0"/>
              </font>
              <fill>
                <patternFill patternType="solid">
                  <bgColor rgb="FFFF0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76F7DA08-646B-478B-BD9A-34088B939B5A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E58"/>
  <sheetViews>
    <sheetView showGridLines="0" rightToLeft="1" topLeftCell="C1" workbookViewId="0">
      <selection activeCell="P8" sqref="P8"/>
    </sheetView>
  </sheetViews>
  <sheetFormatPr defaultColWidth="9" defaultRowHeight="14.25" customHeight="1" zeroHeight="1" x14ac:dyDescent="0.3"/>
  <cols>
    <col min="1" max="1" width="5.21875" style="1" hidden="1" customWidth="1"/>
    <col min="2" max="2" width="9.6640625" style="1" hidden="1" customWidth="1"/>
    <col min="3" max="3" width="6.21875" style="1" customWidth="1"/>
    <col min="4" max="4" width="6.44140625" style="1" customWidth="1"/>
    <col min="5" max="5" width="5" style="1" customWidth="1"/>
    <col min="6" max="6" width="3.44140625" style="1" customWidth="1"/>
    <col min="7" max="7" width="8.5546875" style="1" customWidth="1"/>
    <col min="8" max="8" width="5.33203125" style="1" customWidth="1"/>
    <col min="9" max="9" width="5.77734375" style="1" hidden="1" customWidth="1"/>
    <col min="10" max="10" width="5.21875" style="1" bestFit="1" customWidth="1"/>
    <col min="11" max="11" width="5.77734375" style="1" hidden="1" customWidth="1"/>
    <col min="12" max="12" width="3.109375" style="1" bestFit="1" customWidth="1"/>
    <col min="13" max="14" width="9.44140625" style="1" customWidth="1"/>
    <col min="15" max="15" width="7.44140625" style="1" customWidth="1"/>
    <col min="16" max="16" width="4.6640625" style="1" customWidth="1"/>
    <col min="17" max="17" width="5.88671875" style="1" hidden="1" customWidth="1"/>
    <col min="18" max="18" width="2.88671875" style="1" bestFit="1" customWidth="1"/>
    <col min="19" max="19" width="5.77734375" style="1" hidden="1" customWidth="1"/>
    <col min="20" max="20" width="6.21875" style="1" customWidth="1"/>
    <col min="21" max="21" width="5.44140625" style="1" customWidth="1"/>
    <col min="22" max="22" width="5.44140625" style="1" bestFit="1" customWidth="1"/>
    <col min="23" max="23" width="17.44140625" style="1" customWidth="1"/>
    <col min="24" max="24" width="6" style="1" customWidth="1"/>
    <col min="25" max="25" width="5" style="1" hidden="1" customWidth="1"/>
    <col min="26" max="26" width="2.88671875" style="1" bestFit="1" customWidth="1"/>
    <col min="27" max="27" width="5.77734375" style="1" hidden="1" customWidth="1"/>
    <col min="28" max="28" width="6.21875" style="1" customWidth="1"/>
    <col min="29" max="29" width="10" style="1" customWidth="1"/>
    <col min="30" max="30" width="15" style="1" customWidth="1"/>
    <col min="31" max="31" width="2.5546875" style="1" bestFit="1" customWidth="1"/>
    <col min="32" max="32" width="6" style="1" customWidth="1"/>
    <col min="33" max="33" width="5" style="1" hidden="1" customWidth="1"/>
    <col min="34" max="34" width="5" style="1" bestFit="1" customWidth="1"/>
    <col min="35" max="35" width="3.88671875" style="1" customWidth="1"/>
    <col min="36" max="36" width="10.21875" style="1" customWidth="1"/>
    <col min="37" max="37" width="6.6640625" style="1" customWidth="1"/>
    <col min="38" max="38" width="3.4414062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6" width="9" style="1" hidden="1" customWidth="1"/>
    <col min="47" max="47" width="3.44140625" style="137" hidden="1" customWidth="1"/>
    <col min="48" max="48" width="3.88671875" style="34" hidden="1" customWidth="1"/>
    <col min="49" max="49" width="53" style="34" hidden="1" customWidth="1"/>
    <col min="50" max="50" width="2.21875" style="137" hidden="1" customWidth="1"/>
    <col min="51" max="51" width="8.21875" style="137" hidden="1" customWidth="1"/>
    <col min="52" max="54" width="9" style="137" hidden="1" customWidth="1"/>
    <col min="55" max="56" width="9" style="57" hidden="1" customWidth="1"/>
    <col min="57" max="57" width="9" style="1" hidden="1" customWidth="1"/>
    <col min="58" max="59" width="0" style="1" hidden="1" customWidth="1"/>
    <col min="60" max="16384" width="9" style="1"/>
  </cols>
  <sheetData>
    <row r="1" spans="1:57" s="119" customFormat="1" ht="21" customHeight="1" thickBot="1" x14ac:dyDescent="0.35">
      <c r="B1" s="321"/>
      <c r="C1" s="433" t="s">
        <v>2</v>
      </c>
      <c r="D1" s="433"/>
      <c r="E1" s="473">
        <f>'إدخال البيانات'!C1</f>
        <v>512105</v>
      </c>
      <c r="F1" s="474"/>
      <c r="G1" s="474"/>
      <c r="H1" s="433" t="s">
        <v>3</v>
      </c>
      <c r="I1" s="433"/>
      <c r="J1" s="433"/>
      <c r="K1" s="250"/>
      <c r="L1" s="463" t="str">
        <f>IFERROR(VLOOKUP($E$1,ورقة2!$A$2:$U$3356,2,0),"")</f>
        <v>ليالي حطاب</v>
      </c>
      <c r="M1" s="463"/>
      <c r="N1" s="463"/>
      <c r="O1" s="434" t="s">
        <v>4</v>
      </c>
      <c r="P1" s="434"/>
      <c r="Q1" s="466" t="str">
        <f>IFERROR(IF('إدخال البيانات'!A13&lt;&gt;"",'إدخال البيانات'!A13,VLOOKUP($E$1,ورقة2!$A$2:$U$3356,3,0)),"")</f>
        <v>محمد سمير</v>
      </c>
      <c r="R1" s="466"/>
      <c r="S1" s="466"/>
      <c r="T1" s="466"/>
      <c r="U1" s="434" t="s">
        <v>5</v>
      </c>
      <c r="V1" s="434"/>
      <c r="W1" s="251" t="str">
        <f>IFERROR(IF('إدخال البيانات'!B13&lt;&gt;"",'إدخال البيانات'!B13,VLOOKUP($E$1,ورقة2!A2:V3356,4,0)),"")</f>
        <v>امل</v>
      </c>
      <c r="X1" s="434" t="s">
        <v>58</v>
      </c>
      <c r="Y1" s="434"/>
      <c r="Z1" s="434"/>
      <c r="AA1" s="252"/>
      <c r="AB1" s="465">
        <f>'إدخال البيانات'!A11</f>
        <v>0</v>
      </c>
      <c r="AC1" s="465"/>
      <c r="AD1" s="253" t="s">
        <v>6</v>
      </c>
      <c r="AE1" s="466">
        <f>'إدخال البيانات'!B11</f>
        <v>0</v>
      </c>
      <c r="AF1" s="466"/>
      <c r="AG1" s="466"/>
      <c r="AH1" s="475"/>
      <c r="AI1" s="475"/>
      <c r="AJ1" s="196"/>
      <c r="AK1" s="196"/>
      <c r="AL1" s="88"/>
      <c r="AO1" s="119" t="s">
        <v>134</v>
      </c>
      <c r="AV1" s="34"/>
      <c r="AW1" s="34"/>
      <c r="AX1" s="120"/>
      <c r="AY1" s="120"/>
      <c r="AZ1" s="120"/>
      <c r="BA1" s="120"/>
      <c r="BB1" s="120"/>
      <c r="BC1" s="120"/>
    </row>
    <row r="2" spans="1:57" s="88" customFormat="1" ht="21" customHeight="1" thickTop="1" x14ac:dyDescent="0.3">
      <c r="A2" s="218"/>
      <c r="B2" s="321"/>
      <c r="C2" s="433" t="s">
        <v>9</v>
      </c>
      <c r="D2" s="433"/>
      <c r="E2" s="469" t="str">
        <f>VLOOKUP($E$1,ورقة2!A2:V3356,9,0)</f>
        <v>الثالثة</v>
      </c>
      <c r="F2" s="469"/>
      <c r="G2" s="469"/>
      <c r="H2" s="466">
        <f>'إدخال البيانات'!F5</f>
        <v>0</v>
      </c>
      <c r="I2" s="466"/>
      <c r="J2" s="466"/>
      <c r="K2" s="466"/>
      <c r="L2" s="466"/>
      <c r="M2" s="466"/>
      <c r="N2" s="466"/>
      <c r="O2" s="434" t="s">
        <v>146</v>
      </c>
      <c r="P2" s="434"/>
      <c r="Q2" s="466">
        <f>'إدخال البيانات'!E5</f>
        <v>0</v>
      </c>
      <c r="R2" s="466"/>
      <c r="S2" s="466"/>
      <c r="T2" s="466"/>
      <c r="U2" s="434" t="s">
        <v>147</v>
      </c>
      <c r="V2" s="434"/>
      <c r="W2" s="251">
        <f>'إدخال البيانات'!D5</f>
        <v>0</v>
      </c>
      <c r="X2" s="434" t="s">
        <v>148</v>
      </c>
      <c r="Y2" s="434"/>
      <c r="Z2" s="434"/>
      <c r="AA2" s="254"/>
      <c r="AB2" s="465" t="str">
        <f>'إدخال البيانات'!C5</f>
        <v xml:space="preserve"> </v>
      </c>
      <c r="AC2" s="465"/>
      <c r="AD2" s="253" t="s">
        <v>149</v>
      </c>
      <c r="AE2" s="476"/>
      <c r="AF2" s="476"/>
      <c r="AG2" s="476"/>
      <c r="AH2" s="475"/>
      <c r="AI2" s="475"/>
      <c r="AJ2" s="196"/>
      <c r="AK2" s="196"/>
      <c r="AO2" s="218" t="s">
        <v>135</v>
      </c>
      <c r="AV2" s="34"/>
      <c r="AW2" s="34"/>
      <c r="AX2" s="120"/>
      <c r="AY2" s="120"/>
      <c r="AZ2" s="120"/>
      <c r="BA2" s="120"/>
      <c r="BB2" s="120"/>
      <c r="BC2" s="120"/>
    </row>
    <row r="3" spans="1:57" s="88" customFormat="1" ht="21" customHeight="1" x14ac:dyDescent="0.3">
      <c r="A3" s="218"/>
      <c r="B3" s="433" t="s">
        <v>11</v>
      </c>
      <c r="C3" s="433"/>
      <c r="D3" s="433"/>
      <c r="E3" s="432">
        <f>'إدخال البيانات'!D11</f>
        <v>0</v>
      </c>
      <c r="F3" s="432"/>
      <c r="G3" s="432"/>
      <c r="H3" s="433" t="s">
        <v>10</v>
      </c>
      <c r="I3" s="433"/>
      <c r="J3" s="433"/>
      <c r="K3" s="255"/>
      <c r="L3" s="466">
        <f>'إدخال البيانات'!C11</f>
        <v>0</v>
      </c>
      <c r="M3" s="466"/>
      <c r="N3" s="466"/>
      <c r="O3" s="434" t="s">
        <v>59</v>
      </c>
      <c r="P3" s="434"/>
      <c r="Q3" s="466">
        <f>IF(OR(L3='إدخال البيانات'!J4,'اختيار المقررات'!L3='إدخال البيانات'!J5),'إدخال البيانات'!A7,'إدخال البيانات'!B7)</f>
        <v>0</v>
      </c>
      <c r="R3" s="466"/>
      <c r="S3" s="466"/>
      <c r="T3" s="466"/>
      <c r="U3" s="434" t="s">
        <v>16</v>
      </c>
      <c r="V3" s="434"/>
      <c r="W3" s="256" t="str">
        <f>IFERROR(IF(L3&lt;&gt;'إدخال البيانات'!J4,'إدخال البيانات'!M19,VLOOKUP(LEFT('إدخال البيانات'!A7,2),'إدخال البيانات'!L4:M19,2,0)),"")</f>
        <v>غير سوري</v>
      </c>
      <c r="X3" s="434" t="s">
        <v>150</v>
      </c>
      <c r="Y3" s="434"/>
      <c r="Z3" s="434"/>
      <c r="AA3" s="257"/>
      <c r="AB3" s="464" t="str">
        <f>IF(L3&lt;&gt;'إدخال البيانات'!J4,"غير سوري",'إدخال البيانات'!C7)</f>
        <v>غير سوري</v>
      </c>
      <c r="AC3" s="464"/>
      <c r="AD3" s="253" t="s">
        <v>129</v>
      </c>
      <c r="AE3" s="432" t="str">
        <f>IF(AND(OR(L3="العربية السورية",L3="الفلسطينية السورية"),E3="ذكر"),'إدخال البيانات'!D9,"لايوجد")</f>
        <v>لايوجد</v>
      </c>
      <c r="AF3" s="432"/>
      <c r="AG3" s="432"/>
      <c r="AH3" s="477"/>
      <c r="AI3" s="477"/>
      <c r="AJ3" s="196"/>
      <c r="AK3" s="196"/>
      <c r="AO3" s="218" t="s">
        <v>52</v>
      </c>
      <c r="AV3" s="34"/>
      <c r="AW3" s="34"/>
      <c r="AX3" s="120"/>
      <c r="AY3" s="120"/>
      <c r="AZ3" s="120"/>
      <c r="BA3" s="120"/>
      <c r="BB3" s="120"/>
      <c r="BC3" s="120"/>
    </row>
    <row r="4" spans="1:57" s="88" customFormat="1" ht="21" customHeight="1" thickBot="1" x14ac:dyDescent="0.35">
      <c r="A4" s="218"/>
      <c r="B4" s="321"/>
      <c r="C4" s="433" t="s">
        <v>12</v>
      </c>
      <c r="D4" s="433"/>
      <c r="E4" s="432">
        <f>'إدخال البيانات'!A9</f>
        <v>0</v>
      </c>
      <c r="F4" s="432"/>
      <c r="G4" s="432"/>
      <c r="H4" s="433" t="s">
        <v>13</v>
      </c>
      <c r="I4" s="433"/>
      <c r="J4" s="433"/>
      <c r="K4" s="258"/>
      <c r="L4" s="466">
        <f>'إدخال البيانات'!B9</f>
        <v>0</v>
      </c>
      <c r="M4" s="466"/>
      <c r="N4" s="466"/>
      <c r="O4" s="434" t="s">
        <v>14</v>
      </c>
      <c r="P4" s="434"/>
      <c r="Q4" s="466">
        <f>'إدخال البيانات'!C9</f>
        <v>0</v>
      </c>
      <c r="R4" s="466"/>
      <c r="S4" s="466"/>
      <c r="T4" s="466"/>
      <c r="U4" s="434" t="s">
        <v>127</v>
      </c>
      <c r="V4" s="434"/>
      <c r="W4" s="259">
        <f>'إدخال البيانات'!E7</f>
        <v>0</v>
      </c>
      <c r="X4" s="434" t="s">
        <v>128</v>
      </c>
      <c r="Y4" s="434"/>
      <c r="Z4" s="434"/>
      <c r="AA4" s="257"/>
      <c r="AB4" s="467">
        <f>'إدخال البيانات'!D7</f>
        <v>0</v>
      </c>
      <c r="AC4" s="467"/>
      <c r="AD4" s="253" t="s">
        <v>63</v>
      </c>
      <c r="AE4" s="432">
        <f>'إدخال البيانات'!F7</f>
        <v>0</v>
      </c>
      <c r="AF4" s="432"/>
      <c r="AG4" s="432"/>
      <c r="AH4" s="432"/>
      <c r="AI4" s="432"/>
      <c r="AJ4" s="196"/>
      <c r="AK4" s="196"/>
      <c r="AM4" s="119"/>
      <c r="AO4" s="219" t="s">
        <v>65</v>
      </c>
      <c r="AV4" s="34"/>
      <c r="AW4" s="34"/>
      <c r="AX4" s="120"/>
      <c r="AY4" s="120"/>
      <c r="AZ4" s="120"/>
      <c r="BA4" s="120"/>
      <c r="BB4" s="120"/>
      <c r="BC4" s="120" t="s">
        <v>151</v>
      </c>
    </row>
    <row r="5" spans="1:57" s="88" customFormat="1" ht="21" customHeight="1" thickTop="1" x14ac:dyDescent="0.3">
      <c r="A5" s="218"/>
      <c r="B5" s="260"/>
      <c r="C5" s="462" t="s">
        <v>133</v>
      </c>
      <c r="D5" s="462"/>
      <c r="E5" s="462"/>
      <c r="F5" s="447"/>
      <c r="G5" s="447"/>
      <c r="H5" s="447"/>
      <c r="I5" s="447"/>
      <c r="J5" s="447"/>
      <c r="K5" s="447"/>
      <c r="L5" s="447"/>
      <c r="M5" s="447"/>
      <c r="N5" s="447"/>
      <c r="O5" s="434" t="s">
        <v>3399</v>
      </c>
      <c r="P5" s="434"/>
      <c r="Q5" s="447"/>
      <c r="R5" s="447"/>
      <c r="S5" s="447"/>
      <c r="T5" s="447"/>
      <c r="U5" s="434" t="s">
        <v>0</v>
      </c>
      <c r="V5" s="434"/>
      <c r="W5" s="297"/>
      <c r="X5" s="434" t="s">
        <v>3400</v>
      </c>
      <c r="Y5" s="434"/>
      <c r="Z5" s="434"/>
      <c r="AA5" s="257"/>
      <c r="AB5" s="478"/>
      <c r="AC5" s="478"/>
      <c r="AD5" s="261"/>
      <c r="AE5" s="262"/>
      <c r="AF5" s="262"/>
      <c r="AG5" s="262"/>
      <c r="AH5" s="263"/>
      <c r="AI5" s="263"/>
      <c r="AJ5" s="196"/>
      <c r="AK5" s="196">
        <f>الإستمارة!AJ1</f>
        <v>15</v>
      </c>
      <c r="AL5" s="200"/>
      <c r="AO5" s="218" t="s">
        <v>2098</v>
      </c>
      <c r="AU5" s="88">
        <v>1</v>
      </c>
      <c r="AV5" s="171">
        <v>103</v>
      </c>
      <c r="AW5" s="172" t="s">
        <v>200</v>
      </c>
      <c r="AX5" s="173">
        <f>H8</f>
        <v>0</v>
      </c>
      <c r="AY5" s="173" t="s">
        <v>1636</v>
      </c>
      <c r="AZ5" s="121"/>
      <c r="BA5" s="58"/>
      <c r="BC5" s="88" t="s">
        <v>152</v>
      </c>
      <c r="BE5" s="58"/>
    </row>
    <row r="6" spans="1:57" ht="43.5" customHeight="1" thickBot="1" x14ac:dyDescent="0.35">
      <c r="A6" s="34"/>
      <c r="B6" s="460" t="str">
        <f>IF(E2="مستنفذ","استنفذت فرص التسجيل في برنامج رياض الأطفال بسبب رسوبك لمدة ثلاث سنوات متتالية","مقررات السنة الأولى")</f>
        <v>مقررات السنة الأولى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1"/>
      <c r="R6" s="298"/>
      <c r="S6" s="299"/>
      <c r="T6" s="458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300"/>
      <c r="AI6" s="300"/>
      <c r="AJ6" s="196"/>
      <c r="AK6" s="196"/>
      <c r="AL6" s="88"/>
      <c r="AN6" s="88"/>
      <c r="AO6" s="218" t="s">
        <v>136</v>
      </c>
      <c r="AU6" s="88">
        <v>2</v>
      </c>
      <c r="AV6" s="174">
        <v>104</v>
      </c>
      <c r="AW6" s="175" t="s">
        <v>201</v>
      </c>
      <c r="AX6" s="173">
        <f t="shared" ref="AX6:AX10" si="0">H9</f>
        <v>0</v>
      </c>
      <c r="AY6" s="173" t="s">
        <v>1636</v>
      </c>
      <c r="AZ6" s="58"/>
      <c r="BC6" s="238"/>
      <c r="BD6" s="238"/>
      <c r="BE6" s="58"/>
    </row>
    <row r="7" spans="1:57" ht="23.25" customHeight="1" thickBot="1" x14ac:dyDescent="0.35">
      <c r="B7" s="444" t="s">
        <v>17</v>
      </c>
      <c r="C7" s="444"/>
      <c r="D7" s="444"/>
      <c r="E7" s="444"/>
      <c r="F7" s="444"/>
      <c r="G7" s="444"/>
      <c r="H7" s="445"/>
      <c r="I7" s="155" t="s">
        <v>19</v>
      </c>
      <c r="J7" s="205"/>
      <c r="K7" s="236"/>
      <c r="L7" s="443" t="s">
        <v>20</v>
      </c>
      <c r="M7" s="444"/>
      <c r="N7" s="444"/>
      <c r="O7" s="444"/>
      <c r="P7" s="445"/>
      <c r="Q7" s="138" t="s">
        <v>21</v>
      </c>
      <c r="R7" s="139"/>
      <c r="S7" s="140"/>
      <c r="T7" s="450" t="s">
        <v>22</v>
      </c>
      <c r="U7" s="451"/>
      <c r="V7" s="451"/>
      <c r="W7" s="451"/>
      <c r="X7" s="452"/>
      <c r="Y7" s="201" t="s">
        <v>19</v>
      </c>
      <c r="Z7" s="205"/>
      <c r="AA7" s="141"/>
      <c r="AB7" s="450" t="s">
        <v>20</v>
      </c>
      <c r="AC7" s="451"/>
      <c r="AD7" s="451"/>
      <c r="AE7" s="451"/>
      <c r="AF7" s="452"/>
      <c r="AG7" s="201" t="s">
        <v>19</v>
      </c>
      <c r="AH7" s="196"/>
      <c r="AI7" s="196"/>
      <c r="AJ7" s="196"/>
      <c r="AK7" s="197"/>
      <c r="AL7" s="88"/>
      <c r="AN7" s="88"/>
      <c r="AO7" s="218" t="s">
        <v>8</v>
      </c>
      <c r="AU7" s="88">
        <v>3</v>
      </c>
      <c r="AV7" s="174">
        <v>105</v>
      </c>
      <c r="AW7" s="175" t="s">
        <v>202</v>
      </c>
      <c r="AX7" s="173">
        <f t="shared" si="0"/>
        <v>0</v>
      </c>
      <c r="AY7" s="173" t="s">
        <v>1636</v>
      </c>
      <c r="AZ7" s="59"/>
      <c r="BC7" s="62"/>
      <c r="BD7" s="62"/>
      <c r="BE7" s="59"/>
    </row>
    <row r="8" spans="1:57" ht="26.25" customHeight="1" x14ac:dyDescent="0.3">
      <c r="A8" s="46" t="str">
        <f>IF(AND(I8&lt;&gt;"",OR(H8=1,H8=2,H8=3)),1,"")</f>
        <v/>
      </c>
      <c r="B8" s="142" t="b">
        <f>IF(I8=1,IF(OR(H8=1,H8=2,H8=3),IF(OR($F$5=$AO$7,$F$5=$AO$9),0,IF(OR($F$5=$AO$3,$F$5=$AO$6),IF(H8=1,3500,IF(H8=2,4500,IF(H8=3,5500,""))),IF($F$5=$AO$4,500,IF(OR($F$5=$AO$1,$F$5=$AO$5,$F$5=$AO$8,$F$5=$AO$2),IF(H8=1,5600,IF(H8=2,7200,IF(H8=3,8800,""))),IF(H8=1,7000,IF(H8=2,9000,IF(H8=3,11000,"")))))))))</f>
        <v>0</v>
      </c>
      <c r="C8" s="156">
        <v>103</v>
      </c>
      <c r="D8" s="435" t="s">
        <v>200</v>
      </c>
      <c r="E8" s="435"/>
      <c r="F8" s="435"/>
      <c r="G8" s="435"/>
      <c r="H8" s="151"/>
      <c r="I8" s="116">
        <f>IF(VLOOKUP($E$1,ورقة4!$A$2:$AZ$10189,3,0)=0,"",(VLOOKUP($E$1,ورقة4!$A$2:$AZ$10189,3,0)))</f>
        <v>1</v>
      </c>
      <c r="J8" s="222" t="str">
        <f>IF(AND(Q8&lt;&gt;"",OR(P8=1,P8=2,P8=3)),7,"")</f>
        <v/>
      </c>
      <c r="K8" s="142" t="b">
        <f>IF(Q8=1,IF(OR(P8=1,P8=2,P8=3),IF(OR($F$5=$AO$7,$F$5=$AO$9),0,IF(OR($F$5=$AO$3,$F$5=$AO$6),IF(P8=1,3500,IF(P8=2,4500,IF(P8=3,5500,""))),IF($F$5=$AO$4,500,IF(OR($F$5=$AO$1,$F$5=$AO$5,$F$5=$AO$8,$F$5=$AO$2),IF(P8=1,5600,IF(P8=2,7200,IF(P8=3,8800,""))),IF(P8=1,7000,IF(P8=2,9000,IF(P8=3,11000,"")))))))))</f>
        <v>0</v>
      </c>
      <c r="L8" s="156">
        <v>204</v>
      </c>
      <c r="M8" s="436" t="s">
        <v>206</v>
      </c>
      <c r="N8" s="436"/>
      <c r="O8" s="436"/>
      <c r="P8" s="151"/>
      <c r="Q8" s="116">
        <f>IF(VLOOKUP($E$1,ورقة4!$A$2:$AZ$10189,9,0)=0,"",(VLOOKUP($E$1,ورقة4!$A$2:$AZ$10189,9,0)))</f>
        <v>1</v>
      </c>
      <c r="R8" s="139" t="str">
        <f>IF(AND(Y8&lt;&gt;"",OR(X8=1,X8=2,X8=3)),26,"")</f>
        <v/>
      </c>
      <c r="S8" s="142" t="b">
        <f>IF(Y8=1,IF(OR(X8=1,X8=2,X8=3),IF(OR($F$5=$AO$7,$F$5=$AO$9),0,IF(OR($F$5=$AO$3,$F$5=$AO$6),IF(X8=1,3500,IF(X8=2,4500,IF(X8=3,5500,""))),IF($F$5=$AO$4,500,IF(OR($F$5=$AO$1,$F$5=$AO$5,$F$5=$AO$8,$F$5=$AO$2),IF(X8=1,5600,IF(X8=2,7200,IF(X8=3,8800,""))),IF(X8=1,7000,IF(X8=2,9000,IF(X8=3,11000,"")))))))))</f>
        <v>0</v>
      </c>
      <c r="T8" s="156">
        <v>504</v>
      </c>
      <c r="U8" s="446" t="s">
        <v>211</v>
      </c>
      <c r="V8" s="446"/>
      <c r="W8" s="446"/>
      <c r="X8" s="151"/>
      <c r="Y8" s="202">
        <f>IF(VLOOKUP($E$1,ورقة4!$A$2:$AZ$10189,28,0)=0,"",(VLOOKUP($E$1,ورقة4!$A$2:$AZ$10189,28,0)))</f>
        <v>1</v>
      </c>
      <c r="Z8" s="206" t="str">
        <f>IF(AND(AG8&lt;&gt;"",OR(AF8=1,AF8=2,AF8=3)),32,"")</f>
        <v/>
      </c>
      <c r="AA8" s="142" t="b">
        <f>IF(AG8=1,IF(OR(AF8=1,AF8=2,AF8=3),IF(OR($F$5=$AO$7,$F$5=$AO$9),0,IF(OR($F$5=$AO$3,$F$5=$AO$6),IF(AF8=1,3500,IF(AF8=2,4500,IF(AF8=3,5500,""))),IF($F$5=$AO$4,500,IF(OR($F$5=$AO$1,$F$5=$AO$5,$F$5=$AO$8,$F$5=$AO$2),IF(AF8=1,5600,IF(AF8=2,7200,IF(AF8=3,8800,""))),IF(AF8=1,7000,IF(AF8=2,9000,IF(AF8=3,11000,"")))))))))</f>
        <v>0</v>
      </c>
      <c r="AB8" s="156">
        <v>604</v>
      </c>
      <c r="AC8" s="457" t="s">
        <v>217</v>
      </c>
      <c r="AD8" s="457"/>
      <c r="AE8" s="457"/>
      <c r="AF8" s="151"/>
      <c r="AG8" s="202">
        <f>IF(VLOOKUP($E$1,ورقة4!$A$2:$AZ$10189,34,0)=0,"",(VLOOKUP($E$1,ورقة4!$A$2:$AZ$10189,34,0)))</f>
        <v>1</v>
      </c>
      <c r="AH8" s="198"/>
      <c r="AI8" s="198"/>
      <c r="AJ8" s="198"/>
      <c r="AK8" s="197"/>
      <c r="AL8" s="88" t="str">
        <f t="shared" ref="AL8:AL13" si="1">IF(A8&lt;&gt;"",A8,"")</f>
        <v/>
      </c>
      <c r="AM8" s="1">
        <v>1</v>
      </c>
      <c r="AN8" s="88"/>
      <c r="AO8" s="1" t="s">
        <v>2099</v>
      </c>
      <c r="AU8" s="88">
        <v>4</v>
      </c>
      <c r="AV8" s="174">
        <v>106</v>
      </c>
      <c r="AW8" s="175" t="s">
        <v>203</v>
      </c>
      <c r="AX8" s="173">
        <f t="shared" si="0"/>
        <v>0</v>
      </c>
      <c r="AY8" s="173" t="s">
        <v>1636</v>
      </c>
      <c r="AZ8" s="59"/>
      <c r="BC8" s="62"/>
      <c r="BD8" s="62"/>
      <c r="BE8" s="59"/>
    </row>
    <row r="9" spans="1:57" ht="26.25" customHeight="1" x14ac:dyDescent="0.3">
      <c r="A9" s="46" t="str">
        <f>IF(AND(I9&lt;&gt;"",OR(H9=1,H9=2,H9=3)),2,"")</f>
        <v/>
      </c>
      <c r="B9" s="142" t="b">
        <f t="shared" ref="B9:B13" si="2">IF(I9=1,IF(OR(H9=1,H9=2,H9=3),IF(OR($F$5=$AO$7,$F$5=$AO$9),0,IF(OR($F$5=$AO$3,$F$5=$AO$6),IF(H9=1,3500,IF(H9=2,4500,IF(H9=3,5500,""))),IF($F$5=$AO$4,500,IF(OR($F$5=$AO$1,$F$5=$AO$5,$F$5=$AO$8,$F$5=$AO$2),IF(H9=1,5600,IF(H9=2,7200,IF(H9=3,8800,""))),IF(H9=1,7000,IF(H9=2,9000,IF(H9=3,11000,"")))))))))</f>
        <v>0</v>
      </c>
      <c r="C9" s="157">
        <v>104</v>
      </c>
      <c r="D9" s="437" t="s">
        <v>201</v>
      </c>
      <c r="E9" s="437"/>
      <c r="F9" s="437"/>
      <c r="G9" s="437"/>
      <c r="H9" s="158"/>
      <c r="I9" s="159">
        <f>IF(VLOOKUP($E$1,ورقة4!$A$2:$AZ$10189,4,0)=0,"",(VLOOKUP($E$1,ورقة4!$A$2:$AZ$10189,4,0)))</f>
        <v>1</v>
      </c>
      <c r="J9" s="222" t="str">
        <f>IF(AND(Q9&lt;&gt;"",OR(P9=1,P9=2,P9=3)),8,"")</f>
        <v/>
      </c>
      <c r="K9" s="142" t="b">
        <f t="shared" ref="K9:K12" si="3">IF(Q9=1,IF(OR(P9=1,P9=2,P9=3),IF(OR($F$5=$AO$7,$F$5=$AO$9),0,IF(OR($F$5=$AO$3,$F$5=$AO$6),IF(P9=1,3500,IF(P9=2,4500,IF(P9=3,5500,""))),IF($F$5=$AO$4,500,IF(OR($F$5=$AO$1,$F$5=$AO$5,$F$5=$AO$8,$F$5=$AO$2),IF(P9=1,5600,IF(P9=2,7200,IF(P9=3,8800,""))),IF(P9=1,7000,IF(P9=2,9000,IF(P9=3,11000,"")))))))))</f>
        <v>0</v>
      </c>
      <c r="L9" s="157">
        <v>205</v>
      </c>
      <c r="M9" s="427" t="s">
        <v>207</v>
      </c>
      <c r="N9" s="427"/>
      <c r="O9" s="427"/>
      <c r="P9" s="158"/>
      <c r="Q9" s="159">
        <f>IF(VLOOKUP($E$1,ورقة4!$A$2:$AZ$10189,10,0)=0,"",(VLOOKUP($E$1,ورقة4!$A$2:$AZ$10189,10,0)))</f>
        <v>1</v>
      </c>
      <c r="R9" s="139" t="str">
        <f>IF(AND(Y9&lt;&gt;"",OR(X9=1,X9=2,X9=3)),27,"")</f>
        <v/>
      </c>
      <c r="S9" s="142" t="b">
        <f t="shared" ref="S9:S13" si="4">IF(Y9=1,IF(OR(X9=1,X9=2,X9=3),IF(OR($F$5=$AO$7,$F$5=$AO$9),0,IF(OR($F$5=$AO$3,$F$5=$AO$6),IF(X9=1,3500,IF(X9=2,4500,IF(X9=3,5500,""))),IF($F$5=$AO$4,500,IF(OR($F$5=$AO$1,$F$5=$AO$5,$F$5=$AO$8,$F$5=$AO$2),IF(X9=1,5600,IF(X9=2,7200,IF(X9=3,8800,""))),IF(X9=1,7000,IF(X9=2,9000,IF(X9=3,11000,"")))))))))</f>
        <v>0</v>
      </c>
      <c r="T9" s="157">
        <v>505</v>
      </c>
      <c r="U9" s="423" t="s">
        <v>212</v>
      </c>
      <c r="V9" s="423"/>
      <c r="W9" s="423"/>
      <c r="X9" s="158"/>
      <c r="Y9" s="203">
        <f>IF(VLOOKUP($E$1,ورقة4!$A$2:$AZ$10189,29,0)=0,"",(VLOOKUP($E$1,ورقة4!$A$2:$AZ$10189,29,0)))</f>
        <v>1</v>
      </c>
      <c r="Z9" s="206" t="str">
        <f>IF(AND(AG9&lt;&gt;"",OR(AF9=1,AF9=2,AF9=3)),33,"")</f>
        <v/>
      </c>
      <c r="AA9" s="142" t="b">
        <f t="shared" ref="AA9:AA13" si="5">IF(AG9=1,IF(OR(AF9=1,AF9=2,AF9=3),IF(OR($F$5=$AO$7,$F$5=$AO$9),0,IF(OR($F$5=$AO$3,$F$5=$AO$6),IF(AF9=1,3500,IF(AF9=2,4500,IF(AF9=3,5500,""))),IF($F$5=$AO$4,500,IF(OR($F$5=$AO$1,$F$5=$AO$5,$F$5=$AO$8,$F$5=$AO$2),IF(AF9=1,5600,IF(AF9=2,7200,IF(AF9=3,8800,""))),IF(AF9=1,7000,IF(AF9=2,9000,IF(AF9=3,11000,"")))))))))</f>
        <v>0</v>
      </c>
      <c r="AB9" s="157">
        <v>605</v>
      </c>
      <c r="AC9" s="470" t="s">
        <v>218</v>
      </c>
      <c r="AD9" s="470"/>
      <c r="AE9" s="470"/>
      <c r="AF9" s="158"/>
      <c r="AG9" s="203">
        <f>IF(VLOOKUP($E$1,ورقة4!$A$2:$AZ$10189,35,0)=0,"",(VLOOKUP($E$1,ورقة4!$A$2:$AZ$10189,35,0)))</f>
        <v>1</v>
      </c>
      <c r="AH9" s="453"/>
      <c r="AI9" s="454"/>
      <c r="AJ9" s="454"/>
      <c r="AK9" s="197"/>
      <c r="AL9" s="88" t="str">
        <f t="shared" si="1"/>
        <v/>
      </c>
      <c r="AM9" s="1">
        <v>2</v>
      </c>
      <c r="AO9" s="1" t="s">
        <v>15</v>
      </c>
      <c r="AU9" s="88">
        <v>5</v>
      </c>
      <c r="AV9" s="174">
        <v>107</v>
      </c>
      <c r="AW9" s="175" t="s">
        <v>204</v>
      </c>
      <c r="AX9" s="173">
        <f t="shared" si="0"/>
        <v>0</v>
      </c>
      <c r="AY9" s="173" t="s">
        <v>1636</v>
      </c>
      <c r="AZ9" s="58"/>
      <c r="BC9" s="238"/>
      <c r="BD9" s="238"/>
      <c r="BE9" s="58"/>
    </row>
    <row r="10" spans="1:57" ht="26.25" customHeight="1" x14ac:dyDescent="0.3">
      <c r="A10" s="46" t="str">
        <f>IF(AND(I10&lt;&gt;"",OR(H10=1,H10=2,H10=3)),3,"")</f>
        <v/>
      </c>
      <c r="B10" s="142" t="b">
        <f t="shared" si="2"/>
        <v>0</v>
      </c>
      <c r="C10" s="157">
        <v>105</v>
      </c>
      <c r="D10" s="426" t="s">
        <v>202</v>
      </c>
      <c r="E10" s="426"/>
      <c r="F10" s="426"/>
      <c r="G10" s="426"/>
      <c r="H10" s="158"/>
      <c r="I10" s="159">
        <f>IF(VLOOKUP($E$1,ورقة4!$A$2:$AZ$10189,5,0)=0,"",(VLOOKUP($E$1,ورقة4!$A$2:$AZ$10189,5,0)))</f>
        <v>1</v>
      </c>
      <c r="J10" s="222" t="str">
        <f>IF(AND(Q10&lt;&gt;"",OR(P10=1,P10=2,P10=3)),9,"")</f>
        <v/>
      </c>
      <c r="K10" s="142" t="b">
        <f t="shared" si="3"/>
        <v>0</v>
      </c>
      <c r="L10" s="157">
        <v>206</v>
      </c>
      <c r="M10" s="427" t="s">
        <v>208</v>
      </c>
      <c r="N10" s="427"/>
      <c r="O10" s="427"/>
      <c r="P10" s="158"/>
      <c r="Q10" s="159">
        <f>IF(VLOOKUP($E$1,ورقة4!$A$2:$AZ$10189,11,0)=0,"",(VLOOKUP($E$1,ورقة4!$A$2:$AZ$10189,11,0)))</f>
        <v>1</v>
      </c>
      <c r="R10" s="139" t="str">
        <f>IF(AND(Y10&lt;&gt;"",OR(X10=1,X10=2,X10=3)),28,"")</f>
        <v/>
      </c>
      <c r="S10" s="142" t="b">
        <f t="shared" si="4"/>
        <v>0</v>
      </c>
      <c r="T10" s="157">
        <v>506</v>
      </c>
      <c r="U10" s="427" t="s">
        <v>213</v>
      </c>
      <c r="V10" s="427"/>
      <c r="W10" s="427"/>
      <c r="X10" s="158"/>
      <c r="Y10" s="203">
        <f>IF(VLOOKUP($E$1,ورقة4!$A$2:$AZ$10189,30,0)=0,"",(VLOOKUP($E$1,ورقة4!$A$2:$AZ$10189,30,0)))</f>
        <v>1</v>
      </c>
      <c r="Z10" s="206" t="str">
        <f>IF(AND(AG10&lt;&gt;"",OR(AF10=1,AF10=2,AF10=3)),34,"")</f>
        <v/>
      </c>
      <c r="AA10" s="142" t="b">
        <f t="shared" si="5"/>
        <v>0</v>
      </c>
      <c r="AB10" s="157">
        <v>606</v>
      </c>
      <c r="AC10" s="426" t="s">
        <v>219</v>
      </c>
      <c r="AD10" s="426"/>
      <c r="AE10" s="426"/>
      <c r="AF10" s="158"/>
      <c r="AG10" s="203">
        <f>IF(VLOOKUP($E$1,ورقة4!$A$2:$AZ$10189,36,0)=0,"",(VLOOKUP($E$1,ورقة4!$A$2:$AZ$10189,36,0)))</f>
        <v>1</v>
      </c>
      <c r="AH10" s="455"/>
      <c r="AI10" s="456"/>
      <c r="AJ10" s="456"/>
      <c r="AK10" s="197"/>
      <c r="AL10" s="88" t="str">
        <f t="shared" si="1"/>
        <v/>
      </c>
      <c r="AM10" s="1">
        <v>3</v>
      </c>
      <c r="AU10" s="88">
        <v>6</v>
      </c>
      <c r="AV10" s="174">
        <v>108</v>
      </c>
      <c r="AW10" s="175" t="s">
        <v>205</v>
      </c>
      <c r="AX10" s="173">
        <f t="shared" si="0"/>
        <v>0</v>
      </c>
      <c r="AY10" s="173" t="s">
        <v>1636</v>
      </c>
      <c r="AZ10" s="58"/>
      <c r="BC10" s="238"/>
      <c r="BD10" s="238"/>
      <c r="BE10" s="58"/>
    </row>
    <row r="11" spans="1:57" ht="26.25" customHeight="1" x14ac:dyDescent="0.3">
      <c r="A11" s="46" t="str">
        <f>IF(AND(I11&lt;&gt;"",OR(H11=1,H11=2,H11=3)),4,"")</f>
        <v/>
      </c>
      <c r="B11" s="142" t="b">
        <f t="shared" si="2"/>
        <v>0</v>
      </c>
      <c r="C11" s="157">
        <v>106</v>
      </c>
      <c r="D11" s="427" t="s">
        <v>203</v>
      </c>
      <c r="E11" s="427"/>
      <c r="F11" s="427"/>
      <c r="G11" s="427"/>
      <c r="H11" s="158"/>
      <c r="I11" s="159">
        <f>IF(VLOOKUP($E$1,ورقة4!$A$2:$AZ$10189,6,0)=0,"",(VLOOKUP($E$1,ورقة4!$A$2:$AZ$10189,6,0)))</f>
        <v>1</v>
      </c>
      <c r="J11" s="222" t="str">
        <f>IF(AND(Q11&lt;&gt;"",OR(P11=1,P11=2,P11=3)),10,"")</f>
        <v/>
      </c>
      <c r="K11" s="142" t="b">
        <f t="shared" si="3"/>
        <v>0</v>
      </c>
      <c r="L11" s="157">
        <v>207</v>
      </c>
      <c r="M11" s="427" t="s">
        <v>209</v>
      </c>
      <c r="N11" s="427"/>
      <c r="O11" s="427"/>
      <c r="P11" s="158"/>
      <c r="Q11" s="159">
        <f>IF(VLOOKUP($E$1,ورقة4!$A$2:$AZ$10189,12,0)=0,"",(VLOOKUP($E$1,ورقة4!$A$2:$AZ$10189,12,0)))</f>
        <v>1</v>
      </c>
      <c r="R11" s="139" t="str">
        <f>IF(AND(Y11&lt;&gt;"",OR(X11=1,X11=2,X11=3)),29,"")</f>
        <v/>
      </c>
      <c r="S11" s="142" t="b">
        <f t="shared" si="4"/>
        <v>0</v>
      </c>
      <c r="T11" s="157">
        <v>507</v>
      </c>
      <c r="U11" s="423" t="s">
        <v>214</v>
      </c>
      <c r="V11" s="423"/>
      <c r="W11" s="423"/>
      <c r="X11" s="158"/>
      <c r="Y11" s="203">
        <f>IF(VLOOKUP($E$1,ورقة4!$A$2:$AZ$10189,31,0)=0,"",(VLOOKUP($E$1,ورقة4!$A$2:$AZ$10189,31,0)))</f>
        <v>1</v>
      </c>
      <c r="Z11" s="206" t="str">
        <f>IF(AND(AG11&lt;&gt;"",OR(AF11=1,AF11=2,AF11=3)),35,"")</f>
        <v/>
      </c>
      <c r="AA11" s="142" t="b">
        <f t="shared" si="5"/>
        <v>0</v>
      </c>
      <c r="AB11" s="157">
        <v>607</v>
      </c>
      <c r="AC11" s="470" t="s">
        <v>220</v>
      </c>
      <c r="AD11" s="470"/>
      <c r="AE11" s="470"/>
      <c r="AF11" s="158"/>
      <c r="AG11" s="203">
        <f>IF(VLOOKUP($E$1,ورقة4!$A$2:$AZ$10189,37,0)=0,"",(VLOOKUP($E$1,ورقة4!$A$2:$AZ$10189,37,0)))</f>
        <v>1</v>
      </c>
      <c r="AH11" s="455"/>
      <c r="AI11" s="456"/>
      <c r="AJ11" s="456"/>
      <c r="AK11" s="197"/>
      <c r="AL11" s="88" t="str">
        <f t="shared" si="1"/>
        <v/>
      </c>
      <c r="AM11" s="1">
        <v>4</v>
      </c>
      <c r="AU11" s="88">
        <v>7</v>
      </c>
      <c r="AV11" s="154">
        <v>204</v>
      </c>
      <c r="AW11" s="166" t="s">
        <v>206</v>
      </c>
      <c r="AX11" s="120">
        <f>P8</f>
        <v>0</v>
      </c>
      <c r="AY11" s="173" t="s">
        <v>1637</v>
      </c>
      <c r="AZ11" s="58"/>
      <c r="BC11" s="59"/>
      <c r="BD11" s="59"/>
      <c r="BE11" s="58"/>
    </row>
    <row r="12" spans="1:57" ht="26.25" customHeight="1" thickBot="1" x14ac:dyDescent="0.35">
      <c r="A12" s="46" t="str">
        <f>IF(AND(I12&lt;&gt;"",OR(H12=1,H12=2,H12=3)),5,"")</f>
        <v/>
      </c>
      <c r="B12" s="142" t="b">
        <f t="shared" si="2"/>
        <v>0</v>
      </c>
      <c r="C12" s="157">
        <v>107</v>
      </c>
      <c r="D12" s="427" t="s">
        <v>204</v>
      </c>
      <c r="E12" s="427"/>
      <c r="F12" s="427"/>
      <c r="G12" s="427"/>
      <c r="H12" s="158"/>
      <c r="I12" s="159">
        <f>IF(VLOOKUP($E$1,ورقة4!$A$2:$AZ$10189,7,0)=0,"",(VLOOKUP($E$1,ورقة4!$A$2:$AZ$10189,7,0)))</f>
        <v>1</v>
      </c>
      <c r="J12" s="222" t="str">
        <f>IF(AND(Q12&lt;&gt;"",OR(P12=1,P12=2,P12=3)),11,"")</f>
        <v/>
      </c>
      <c r="K12" s="142" t="b">
        <f t="shared" si="3"/>
        <v>0</v>
      </c>
      <c r="L12" s="160">
        <v>208</v>
      </c>
      <c r="M12" s="425" t="s">
        <v>210</v>
      </c>
      <c r="N12" s="425"/>
      <c r="O12" s="425"/>
      <c r="P12" s="158"/>
      <c r="Q12" s="161">
        <f>IF(VLOOKUP($E$1,ورقة4!$A$2:$AZ$10189,13,0)=0,"",(VLOOKUP($E$1,ورقة4!$A$2:$AZ$10189,13,0)))</f>
        <v>1</v>
      </c>
      <c r="R12" s="139" t="str">
        <f>IF(AND(Y12&lt;&gt;"",OR(X12=1,X12=2,X12=3)),30,"")</f>
        <v/>
      </c>
      <c r="S12" s="142" t="b">
        <f t="shared" si="4"/>
        <v>0</v>
      </c>
      <c r="T12" s="157">
        <v>508</v>
      </c>
      <c r="U12" s="423" t="s">
        <v>215</v>
      </c>
      <c r="V12" s="423"/>
      <c r="W12" s="423"/>
      <c r="X12" s="158"/>
      <c r="Y12" s="203">
        <f>IF(VLOOKUP($E$1,ورقة4!$A$2:$AZ$10189,32,0)=0,"",(VLOOKUP($E$1,ورقة4!$A$2:$AZ$10189,32,0)))</f>
        <v>1</v>
      </c>
      <c r="Z12" s="206" t="str">
        <f>IF(AND(AG12&lt;&gt;"",OR(AF12=1,AF12=2,AF12=3)),36,"")</f>
        <v/>
      </c>
      <c r="AA12" s="142" t="b">
        <f t="shared" si="5"/>
        <v>0</v>
      </c>
      <c r="AB12" s="157">
        <v>608</v>
      </c>
      <c r="AC12" s="470" t="s">
        <v>221</v>
      </c>
      <c r="AD12" s="470"/>
      <c r="AE12" s="470"/>
      <c r="AF12" s="158"/>
      <c r="AG12" s="203">
        <f>IF(VLOOKUP($E$1,ورقة4!$A$2:$AZ$10189,38,0)=0,"",(VLOOKUP($E$1,ورقة4!$A$2:$AZ$10189,38,0)))</f>
        <v>1</v>
      </c>
      <c r="AH12" s="468"/>
      <c r="AI12" s="468"/>
      <c r="AJ12" s="468"/>
      <c r="AK12" s="197"/>
      <c r="AL12" s="88" t="str">
        <f t="shared" si="1"/>
        <v/>
      </c>
      <c r="AM12" s="1">
        <v>5</v>
      </c>
      <c r="AU12" s="88">
        <v>8</v>
      </c>
      <c r="AV12" s="154">
        <v>205</v>
      </c>
      <c r="AW12" s="166" t="s">
        <v>207</v>
      </c>
      <c r="AX12" s="120">
        <f t="shared" ref="AX12:AX15" si="6">P9</f>
        <v>0</v>
      </c>
      <c r="AY12" s="173" t="s">
        <v>1637</v>
      </c>
      <c r="AZ12" s="58"/>
      <c r="BC12" s="58"/>
      <c r="BD12" s="58"/>
      <c r="BE12" s="57"/>
    </row>
    <row r="13" spans="1:57" ht="17.399999999999999" thickBot="1" x14ac:dyDescent="0.35">
      <c r="A13" s="46" t="str">
        <f>IF(AND(I13&lt;&gt;"",OR(H13=1,H13=2,H13=3)),6,"")</f>
        <v/>
      </c>
      <c r="B13" s="142" t="b">
        <f t="shared" si="2"/>
        <v>0</v>
      </c>
      <c r="C13" s="160">
        <v>108</v>
      </c>
      <c r="D13" s="442" t="s">
        <v>205</v>
      </c>
      <c r="E13" s="442"/>
      <c r="F13" s="442"/>
      <c r="G13" s="442"/>
      <c r="H13" s="158"/>
      <c r="I13" s="161">
        <f>IF(VLOOKUP($E$1,ورقة4!$A$2:$AZ$10189,8,0)=0,"",(VLOOKUP($E$1,ورقة4!$A$2:$AZ$10189,8,0)))</f>
        <v>1</v>
      </c>
      <c r="J13" s="222"/>
      <c r="K13" s="142"/>
      <c r="L13" s="438"/>
      <c r="M13" s="439"/>
      <c r="N13" s="439"/>
      <c r="O13" s="439"/>
      <c r="P13" s="439"/>
      <c r="Q13" s="440"/>
      <c r="R13" s="139" t="str">
        <f>IF(AND(Y13&lt;&gt;"",OR(X13=1,X13=2,X13=3)),31,"")</f>
        <v/>
      </c>
      <c r="S13" s="142" t="b">
        <f t="shared" si="4"/>
        <v>0</v>
      </c>
      <c r="T13" s="160">
        <v>509</v>
      </c>
      <c r="U13" s="429" t="s">
        <v>216</v>
      </c>
      <c r="V13" s="429"/>
      <c r="W13" s="429"/>
      <c r="X13" s="158"/>
      <c r="Y13" s="204">
        <f>IF(VLOOKUP($E$1,ورقة4!$A$2:$AZ$10189,33,0)=0,"",(VLOOKUP($E$1,ورقة4!$A$2:$AZ$10189,33,0)))</f>
        <v>1</v>
      </c>
      <c r="Z13" s="206" t="str">
        <f>IF(AND(AG13&lt;&gt;"",OR(AF13=1,AF13=2,AF13=3)),37,"")</f>
        <v/>
      </c>
      <c r="AA13" s="142" t="b">
        <f t="shared" si="5"/>
        <v>0</v>
      </c>
      <c r="AB13" s="160">
        <v>609</v>
      </c>
      <c r="AC13" s="422" t="s">
        <v>222</v>
      </c>
      <c r="AD13" s="422"/>
      <c r="AE13" s="422"/>
      <c r="AF13" s="158"/>
      <c r="AG13" s="204">
        <f>IF(VLOOKUP($E$1,ورقة4!$A$2:$AZ$10189,39,0)=0,"",(VLOOKUP($E$1,ورقة4!$A$2:$AZ$10189,39,0)))</f>
        <v>1</v>
      </c>
      <c r="AH13" s="468"/>
      <c r="AI13" s="468"/>
      <c r="AJ13" s="468"/>
      <c r="AK13" s="197"/>
      <c r="AL13" s="88" t="str">
        <f t="shared" si="1"/>
        <v/>
      </c>
      <c r="AM13" s="1">
        <v>6</v>
      </c>
      <c r="AU13" s="88">
        <v>9</v>
      </c>
      <c r="AV13" s="154">
        <v>206</v>
      </c>
      <c r="AW13" s="166" t="s">
        <v>208</v>
      </c>
      <c r="AX13" s="120">
        <f t="shared" si="6"/>
        <v>0</v>
      </c>
      <c r="AY13" s="173" t="s">
        <v>1637</v>
      </c>
      <c r="AZ13" s="58"/>
      <c r="BC13" s="59"/>
      <c r="BD13" s="59"/>
      <c r="BE13" s="57"/>
    </row>
    <row r="14" spans="1:57" ht="16.8" hidden="1" x14ac:dyDescent="0.3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207"/>
      <c r="R14" s="139"/>
      <c r="S14" s="142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207"/>
      <c r="AH14" s="468"/>
      <c r="AI14" s="468"/>
      <c r="AJ14" s="468"/>
      <c r="AK14" s="197"/>
      <c r="AL14" s="88" t="str">
        <f>IF(J8&lt;&gt;"",J8,"")</f>
        <v/>
      </c>
      <c r="AM14" s="1">
        <v>7</v>
      </c>
      <c r="AU14" s="88">
        <v>10</v>
      </c>
      <c r="AV14" s="154">
        <v>207</v>
      </c>
      <c r="AW14" s="166" t="s">
        <v>209</v>
      </c>
      <c r="AX14" s="120">
        <f t="shared" si="6"/>
        <v>0</v>
      </c>
      <c r="AY14" s="173" t="s">
        <v>1637</v>
      </c>
      <c r="AZ14" s="58"/>
      <c r="BC14" s="59"/>
      <c r="BD14" s="59"/>
      <c r="BE14" s="57"/>
    </row>
    <row r="15" spans="1:57" ht="17.399999999999999" hidden="1" thickBot="1" x14ac:dyDescent="0.35">
      <c r="A15" s="46" t="str">
        <f>IF(AND(I15&lt;&gt;"",H15=1),7,"")</f>
        <v/>
      </c>
      <c r="B15" s="142">
        <f>SUM(B8:B13)</f>
        <v>0</v>
      </c>
      <c r="C15" s="145"/>
      <c r="D15" s="146"/>
      <c r="E15" s="146"/>
      <c r="F15" s="146"/>
      <c r="G15" s="146">
        <f>COUNTIFS(I8:I13,1,H8:H13,1)</f>
        <v>0</v>
      </c>
      <c r="H15" s="143">
        <f>COUNTIFS(I8:I13,1,H8:H13,2)</f>
        <v>0</v>
      </c>
      <c r="I15" s="47">
        <f>COUNTIFS(I8:I13,1,H8:H13,3)</f>
        <v>0</v>
      </c>
      <c r="J15" s="206"/>
      <c r="K15" s="32">
        <f>SUM(K8:K12)</f>
        <v>0</v>
      </c>
      <c r="L15" s="33"/>
      <c r="M15" s="42"/>
      <c r="N15" s="42"/>
      <c r="O15" s="146">
        <f>COUNTIFS(Q8:Q13,1,P8:P13,1)</f>
        <v>0</v>
      </c>
      <c r="P15" s="143">
        <f>COUNTIFS(Q8:Q13,1,P8:P13,2)</f>
        <v>0</v>
      </c>
      <c r="Q15" s="47">
        <f>COUNTIFS(Q8:Q13,1,P8:P13,3)</f>
        <v>0</v>
      </c>
      <c r="R15" s="139"/>
      <c r="S15" s="142">
        <f>SUM(S8:S13)</f>
        <v>0</v>
      </c>
      <c r="T15" s="36"/>
      <c r="U15" s="37"/>
      <c r="V15" s="37"/>
      <c r="W15" s="146">
        <f>COUNTIFS(Y8:Y13,1,X8:X13,1)</f>
        <v>0</v>
      </c>
      <c r="X15" s="143">
        <f>COUNTIFS(Y8:Y13,1,X8:X13,2)</f>
        <v>0</v>
      </c>
      <c r="Y15" s="47">
        <f>COUNTIFS(Y8:Y13,1,X8:X13,3)</f>
        <v>0</v>
      </c>
      <c r="Z15" s="223"/>
      <c r="AA15" s="38">
        <f>SUM(AA8:AA13)</f>
        <v>0</v>
      </c>
      <c r="AB15" s="37"/>
      <c r="AC15" s="37"/>
      <c r="AD15" s="37"/>
      <c r="AE15" s="146">
        <f>COUNTIFS(AG8:AG13,1,AF8:AF13,1)</f>
        <v>0</v>
      </c>
      <c r="AF15" s="143">
        <f>COUNTIFS(AG8:AG13,1,AF8:AF13,2)</f>
        <v>0</v>
      </c>
      <c r="AG15" s="47">
        <f>COUNTIFS(AG8:AG13,1,AF8:AF13,3)</f>
        <v>0</v>
      </c>
      <c r="AH15" s="468"/>
      <c r="AI15" s="468"/>
      <c r="AJ15" s="468"/>
      <c r="AK15" s="197"/>
      <c r="AL15" s="88" t="str">
        <f t="shared" ref="AL15:AL18" si="7">IF(J9&lt;&gt;"",J9,"")</f>
        <v/>
      </c>
      <c r="AM15" s="1">
        <v>8</v>
      </c>
      <c r="AU15" s="88">
        <v>11</v>
      </c>
      <c r="AV15" s="154">
        <v>208</v>
      </c>
      <c r="AW15" s="166" t="s">
        <v>210</v>
      </c>
      <c r="AX15" s="120">
        <f t="shared" si="6"/>
        <v>0</v>
      </c>
      <c r="AY15" s="173" t="s">
        <v>1637</v>
      </c>
      <c r="AZ15" s="58"/>
      <c r="BA15" s="34"/>
      <c r="BC15" s="59"/>
      <c r="BD15" s="59"/>
      <c r="BE15" s="57"/>
    </row>
    <row r="16" spans="1:57" ht="21.6" thickBot="1" x14ac:dyDescent="0.35">
      <c r="A16" s="46"/>
      <c r="B16" s="448" t="s">
        <v>24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9"/>
      <c r="R16" s="139"/>
      <c r="S16" s="237"/>
      <c r="T16" s="472" t="s">
        <v>25</v>
      </c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68"/>
      <c r="AI16" s="468"/>
      <c r="AJ16" s="468"/>
      <c r="AK16" s="197"/>
      <c r="AL16" s="88" t="str">
        <f t="shared" si="7"/>
        <v/>
      </c>
      <c r="AM16" s="1">
        <v>9</v>
      </c>
      <c r="AU16" s="88">
        <v>12</v>
      </c>
      <c r="AV16" s="174">
        <v>303</v>
      </c>
      <c r="AW16" s="175" t="s">
        <v>200</v>
      </c>
      <c r="AX16" s="173">
        <f>H17</f>
        <v>0</v>
      </c>
      <c r="AY16" s="173" t="s">
        <v>1638</v>
      </c>
      <c r="AZ16" s="58"/>
      <c r="BC16" s="59"/>
      <c r="BD16" s="59"/>
      <c r="BE16" s="57"/>
    </row>
    <row r="17" spans="1:57" ht="16.8" x14ac:dyDescent="0.3">
      <c r="A17" s="46" t="str">
        <f>IF(AND(I17&lt;&gt;"",OR(H17=1,H17=2,H17=3)),12,"")</f>
        <v/>
      </c>
      <c r="B17" s="142" t="b">
        <f>IF(I17=1,IF(OR(H17=1,H17=2,H17=3),IF(OR($F$5=$AO$7,$F$5=$AO$9),0,IF(OR($F$5=$AO$3,$F$5=$AO$6),IF(H17=1,3500,IF(H17=2,4500,IF(H17=3,5500,""))),IF($F$5=$AO$4,500,IF(OR($F$5=$AO$1,$F$5=$AO$5,$F$5=$AO$8,$F$5=$AO$2),IF(H17=1,5600,IF(H17=2,7200,IF(H17=3,8800,""))),IF(H17=1,7000,IF(H17=2,9000,IF(H17=3,11000,"")))))))))</f>
        <v>0</v>
      </c>
      <c r="C17" s="156">
        <v>303</v>
      </c>
      <c r="D17" s="436" t="s">
        <v>200</v>
      </c>
      <c r="E17" s="436"/>
      <c r="F17" s="436"/>
      <c r="G17" s="436"/>
      <c r="H17" s="151"/>
      <c r="I17" s="117">
        <f>IF(VLOOKUP($E$1,ورقة4!$A$2:$AZ$10189,14,0)=0,"",(VLOOKUP($E$1,ورقة4!$A$2:$AZ$10189,14,0)))</f>
        <v>1</v>
      </c>
      <c r="J17" s="222" t="str">
        <f>IF(AND(Q17&lt;&gt;"",OR(P17=1,P17=2,P17=3)),19,"")</f>
        <v/>
      </c>
      <c r="K17" s="142" t="b">
        <f>IF(Q17=1,IF(OR(P17=1,P17=2,P17=3),IF(OR($F$5=$AO$7,$F$5=$AO$9),0,IF(OR($F$5=$AO$3,$F$5=$AO$6),IF(P17=1,3500,IF(P17=2,4500,IF(P17=3,5500,""))),IF($F$5=$AO$4,500,IF(OR($F$5=$AO$1,$F$5=$AO$5,$F$5=$AO$8,$F$5=$AO$2),IF(P17=1,5600,IF(P17=2,7200,IF(P17=3,8800,""))),IF(P17=1,7000,IF(P17=2,9000,IF(P17=3,11000,"")))))))))</f>
        <v>0</v>
      </c>
      <c r="L17" s="156">
        <v>403</v>
      </c>
      <c r="M17" s="435" t="s">
        <v>223</v>
      </c>
      <c r="N17" s="435"/>
      <c r="O17" s="435"/>
      <c r="P17" s="151"/>
      <c r="Q17" s="117">
        <f>IF(VLOOKUP($E$1,ورقة4!$A$2:$AZ$10189,21,0)=0,"",(VLOOKUP($E$1,ورقة4!$A$2:$AZ$10189,21,0)))</f>
        <v>1</v>
      </c>
      <c r="R17" s="139" t="str">
        <f>IF(AND(Y17&lt;&gt;"",OR(X17=1,X17=2,X17=3)),38,"")</f>
        <v/>
      </c>
      <c r="S17" s="142" t="b">
        <f>IF(Y17=1,IF(OR(X17=1,X17=2,X17=3),IF(OR($F$5=$AO$7,$F$5=$AO$9),0,IF(OR($F$5=$AO$3,$F$5=$AO$6),IF(X17=1,3500,IF(X17=2,4500,IF(X17=3,5500,""))),IF($F$5=$AO$4,500,IF(OR($F$5=$AO$1,$F$5=$AO$5,$F$5=$AO$8,$F$5=$AO$2),IF(X17=1,5600,IF(X17=2,7200,IF(X17=3,8800,""))),IF(X17=1,7000,IF(X17=2,9000,IF(X17=3,11000,"")))))))))</f>
        <v>0</v>
      </c>
      <c r="T17" s="156">
        <v>704</v>
      </c>
      <c r="U17" s="457" t="s">
        <v>230</v>
      </c>
      <c r="V17" s="457"/>
      <c r="W17" s="457"/>
      <c r="X17" s="151"/>
      <c r="Y17" s="117" t="str">
        <f>IF(VLOOKUP($E$1,ورقة4!$A$2:$AZ$10189,40,0)=0,"",(VLOOKUP($E$1,ورقة4!$A$2:$AZ$10189,40,0)))</f>
        <v/>
      </c>
      <c r="Z17" s="206" t="str">
        <f>IF(AND(AG17&lt;&gt;"",OR(AF17=1,AF17=2,AF17=3)),43,"")</f>
        <v/>
      </c>
      <c r="AA17" s="142" t="b">
        <f>IF(AG17=1,IF(OR(AF17=1,AF17=2,AF17=3),IF(OR($F$5=$AO$7,$F$5=$AO$9),0,IF(OR($F$5=$AO$3,$F$5=$AO$6),IF(AF17=1,3500,IF(AF17=2,4500,IF(AF17=3,5500,""))),IF($F$5=$AO$4,500,IF(OR($F$5=$AO$1,$F$5=$AO$5,$F$5=$AO$8,$F$5=$AO$2),IF(AF17=1,5600,IF(AF17=2,7200,IF(AF17=3,8800,""))),IF(AF17=1,7000,IF(AF17=2,9000,IF(AF17=3,11000,"")))))))))</f>
        <v>0</v>
      </c>
      <c r="AB17" s="156">
        <v>804</v>
      </c>
      <c r="AC17" s="446" t="s">
        <v>235</v>
      </c>
      <c r="AD17" s="446"/>
      <c r="AE17" s="446"/>
      <c r="AF17" s="151"/>
      <c r="AG17" s="116" t="str">
        <f>IF(VLOOKUP($E$1,ورقة4!$A$2:$AZ$10189,45,0)=0,"",(VLOOKUP($E$1,ورقة4!$A$2:$AZ$10189,45,0)))</f>
        <v/>
      </c>
      <c r="AH17" s="468"/>
      <c r="AI17" s="468"/>
      <c r="AJ17" s="468"/>
      <c r="AK17" s="197"/>
      <c r="AL17" s="88" t="str">
        <f t="shared" si="7"/>
        <v/>
      </c>
      <c r="AM17" s="1">
        <v>10</v>
      </c>
      <c r="AU17" s="88">
        <v>13</v>
      </c>
      <c r="AV17" s="174">
        <v>304</v>
      </c>
      <c r="AW17" s="175" t="s">
        <v>303</v>
      </c>
      <c r="AX17" s="173">
        <f t="shared" ref="AX17:AX22" si="8">H18</f>
        <v>0</v>
      </c>
      <c r="AY17" s="173" t="s">
        <v>1638</v>
      </c>
      <c r="AZ17" s="58"/>
      <c r="BC17" s="59"/>
      <c r="BD17" s="59"/>
      <c r="BE17" s="58"/>
    </row>
    <row r="18" spans="1:57" ht="26.25" customHeight="1" x14ac:dyDescent="0.3">
      <c r="A18" s="46" t="str">
        <f>IF(AND(I18&lt;&gt;"",OR(H18=1,H18=2,H18=3)),13,"")</f>
        <v/>
      </c>
      <c r="B18" s="142" t="b">
        <f t="shared" ref="B18:B23" si="9">IF(I18=1,IF(OR(H18=1,H18=2,H18=3),IF(OR($F$5=$AO$7,$F$5=$AO$9),0,IF(OR($F$5=$AO$3,$F$5=$AO$6),IF(H18=1,3500,IF(H18=2,4500,IF(H18=3,5500,""))),IF($F$5=$AO$4,500,IF(OR($F$5=$AO$1,$F$5=$AO$5,$F$5=$AO$8,$F$5=$AO$2),IF(H18=1,5600,IF(H18=2,7200,IF(H18=3,8800,""))),IF(H18=1,7000,IF(H18=2,9000,IF(H18=3,11000,"")))))))))</f>
        <v>0</v>
      </c>
      <c r="C18" s="157">
        <v>304</v>
      </c>
      <c r="D18" s="427" t="s">
        <v>303</v>
      </c>
      <c r="E18" s="427"/>
      <c r="F18" s="427"/>
      <c r="G18" s="427"/>
      <c r="H18" s="158"/>
      <c r="I18" s="163">
        <f>IF(VLOOKUP($E$1,ورقة4!$A$2:$AZ$10189,15,0)=0,"",(VLOOKUP($E$1,ورقة4!$A$2:$AZ$10189,15,0)))</f>
        <v>1</v>
      </c>
      <c r="J18" s="222" t="str">
        <f>IF(AND(Q18&lt;&gt;"",OR(P18=1,P18=2,P18=3)),20,"")</f>
        <v/>
      </c>
      <c r="K18" s="142" t="b">
        <f t="shared" ref="K18:K23" si="10">IF(Q18=1,IF(OR(P18=1,P18=2,P18=3),IF(OR($F$5=$AO$7,$F$5=$AO$9),0,IF(OR($F$5=$AO$3,$F$5=$AO$6),IF(P18=1,3500,IF(P18=2,4500,IF(P18=3,5500,""))),IF($F$5=$AO$4,500,IF(OR($F$5=$AO$1,$F$5=$AO$5,$F$5=$AO$8,$F$5=$AO$2),IF(P18=1,5600,IF(P18=2,7200,IF(P18=3,8800,""))),IF(P18=1,7000,IF(P18=2,9000,IF(P18=3,11000,"")))))))))</f>
        <v>0</v>
      </c>
      <c r="L18" s="157">
        <v>404</v>
      </c>
      <c r="M18" s="437" t="s">
        <v>224</v>
      </c>
      <c r="N18" s="437"/>
      <c r="O18" s="437"/>
      <c r="P18" s="158"/>
      <c r="Q18" s="163">
        <f>IF(VLOOKUP($E$1,ورقة4!$A$2:$AZ$10189,22,0)=0,"",(VLOOKUP($E$1,ورقة4!$A$2:$AZ$10189,22,0)))</f>
        <v>1</v>
      </c>
      <c r="R18" s="139" t="str">
        <f>IF(AND(Y18&lt;&gt;"",OR(X18=1,X18=2,X18=3)),39,"")</f>
        <v/>
      </c>
      <c r="S18" s="142" t="b">
        <f t="shared" ref="S18:S21" si="11">IF(Y18=1,IF(OR(X18=1,X18=2,X18=3),IF(OR($F$5=$AO$7,$F$5=$AO$9),0,IF(OR($F$5=$AO$3,$F$5=$AO$6),IF(X18=1,3500,IF(X18=2,4500,IF(X18=3,5500,""))),IF($F$5=$AO$4,500,IF(OR($F$5=$AO$1,$F$5=$AO$5,$F$5=$AO$8,$F$5=$AO$2),IF(X18=1,5600,IF(X18=2,7200,IF(X18=3,8800,""))),IF(X18=1,7000,IF(X18=2,9000,IF(X18=3,11000,"")))))))))</f>
        <v>0</v>
      </c>
      <c r="T18" s="157">
        <v>705</v>
      </c>
      <c r="U18" s="470" t="s">
        <v>231</v>
      </c>
      <c r="V18" s="470"/>
      <c r="W18" s="470"/>
      <c r="X18" s="158"/>
      <c r="Y18" s="163" t="str">
        <f>IF(VLOOKUP($E$1,ورقة4!$A$2:$AZ$10189,41,0)=0,"",(VLOOKUP($E$1,ورقة4!$A$2:$AZ$10189,41,0)))</f>
        <v/>
      </c>
      <c r="Z18" s="206" t="str">
        <f>IF(AND(AG18&lt;&gt;"",OR(AF18=1,AF18=2,AF18=3)),44,"")</f>
        <v/>
      </c>
      <c r="AA18" s="142" t="b">
        <f t="shared" ref="AA18:AA21" si="12">IF(AG18=1,IF(OR(AF18=1,AF18=2,AF18=3),IF(OR($F$5=$AO$7,$F$5=$AO$9),0,IF(OR($F$5=$AO$3,$F$5=$AO$6),IF(AF18=1,3500,IF(AF18=2,4500,IF(AF18=3,5500,""))),IF($F$5=$AO$4,500,IF(OR($F$5=$AO$1,$F$5=$AO$5,$F$5=$AO$8,$F$5=$AO$2),IF(AF18=1,5600,IF(AF18=2,7200,IF(AF18=3,8800,""))),IF(AF18=1,7000,IF(AF18=2,9000,IF(AF18=3,11000,"")))))))))</f>
        <v>0</v>
      </c>
      <c r="AB18" s="157">
        <v>805</v>
      </c>
      <c r="AC18" s="470" t="s">
        <v>236</v>
      </c>
      <c r="AD18" s="470"/>
      <c r="AE18" s="470"/>
      <c r="AF18" s="158"/>
      <c r="AG18" s="159" t="str">
        <f>IF(VLOOKUP($E$1,ورقة4!$A$2:$AZ$10189,46,0)=0,"",(VLOOKUP($E$1,ورقة4!$A$2:$AZ$10189,46,0)))</f>
        <v/>
      </c>
      <c r="AH18" s="468"/>
      <c r="AI18" s="468"/>
      <c r="AJ18" s="468"/>
      <c r="AK18" s="197"/>
      <c r="AL18" s="88" t="str">
        <f t="shared" si="7"/>
        <v/>
      </c>
      <c r="AM18" s="1">
        <v>11</v>
      </c>
      <c r="AU18" s="88">
        <v>14</v>
      </c>
      <c r="AV18" s="174">
        <v>305</v>
      </c>
      <c r="AW18" s="175" t="s">
        <v>304</v>
      </c>
      <c r="AX18" s="173">
        <f t="shared" si="8"/>
        <v>0</v>
      </c>
      <c r="AY18" s="173" t="s">
        <v>1638</v>
      </c>
      <c r="AZ18" s="58"/>
      <c r="BC18" s="238"/>
      <c r="BD18" s="238"/>
      <c r="BE18" s="58"/>
    </row>
    <row r="19" spans="1:57" ht="26.25" customHeight="1" x14ac:dyDescent="0.3">
      <c r="A19" s="46" t="str">
        <f>IF(AND(I19&lt;&gt;"",OR(H19=1,H19=2,H19=3)),14,"")</f>
        <v/>
      </c>
      <c r="B19" s="142" t="b">
        <f t="shared" si="9"/>
        <v>0</v>
      </c>
      <c r="C19" s="157">
        <v>305</v>
      </c>
      <c r="D19" s="427" t="s">
        <v>304</v>
      </c>
      <c r="E19" s="427"/>
      <c r="F19" s="427"/>
      <c r="G19" s="427"/>
      <c r="H19" s="158"/>
      <c r="I19" s="163">
        <f>IF(VLOOKUP($E$1,ورقة4!$A$2:$AZ$10189,16,0)=0,"",(VLOOKUP($E$1,ورقة4!$A$2:$AZ$10189,16,0)))</f>
        <v>1</v>
      </c>
      <c r="J19" s="222" t="str">
        <f>IF(AND(Q19&lt;&gt;"",OR(P19=1,P19=2,P19=3)),21,"")</f>
        <v/>
      </c>
      <c r="K19" s="142" t="b">
        <f t="shared" si="10"/>
        <v>0</v>
      </c>
      <c r="L19" s="157">
        <v>405</v>
      </c>
      <c r="M19" s="427" t="s">
        <v>225</v>
      </c>
      <c r="N19" s="427"/>
      <c r="O19" s="427"/>
      <c r="P19" s="158"/>
      <c r="Q19" s="163">
        <f>IF(VLOOKUP($E$1,ورقة4!$A$2:$AZ$10189,23,0)=0,"",(VLOOKUP($E$1,ورقة4!$A$2:$AZ$10189,23,0)))</f>
        <v>1</v>
      </c>
      <c r="R19" s="139" t="str">
        <f>IF(AND(Y19&lt;&gt;"",OR(X19=1,X19=2,X19=3)),40,"")</f>
        <v/>
      </c>
      <c r="S19" s="142" t="b">
        <f t="shared" si="11"/>
        <v>0</v>
      </c>
      <c r="T19" s="157">
        <v>706</v>
      </c>
      <c r="U19" s="426" t="s">
        <v>232</v>
      </c>
      <c r="V19" s="426"/>
      <c r="W19" s="426"/>
      <c r="X19" s="158"/>
      <c r="Y19" s="163" t="str">
        <f>IF(VLOOKUP($E$1,ورقة4!$A$2:$AZ$10189,42,0)=0,"",(VLOOKUP($E$1,ورقة4!$A$2:$AZ$10189,42,0)))</f>
        <v/>
      </c>
      <c r="Z19" s="206" t="str">
        <f>IF(AND(AG19&lt;&gt;"",OR(AF19=1,AF19=2,AF19=3)),45,"")</f>
        <v/>
      </c>
      <c r="AA19" s="142" t="b">
        <f t="shared" si="12"/>
        <v>0</v>
      </c>
      <c r="AB19" s="157">
        <v>806</v>
      </c>
      <c r="AC19" s="426" t="s">
        <v>237</v>
      </c>
      <c r="AD19" s="426"/>
      <c r="AE19" s="426"/>
      <c r="AF19" s="158"/>
      <c r="AG19" s="159" t="str">
        <f>IF(VLOOKUP($E$1,ورقة4!$A$2:$AZ$10189,47,0)=0,"",(VLOOKUP($E$1,ورقة4!$A$2:$AZ$10189,47,0)))</f>
        <v/>
      </c>
      <c r="AH19" s="468"/>
      <c r="AI19" s="468"/>
      <c r="AJ19" s="468"/>
      <c r="AK19" s="197"/>
      <c r="AL19" s="88" t="str">
        <f>IF(A17&lt;&gt;"",A17,"")</f>
        <v/>
      </c>
      <c r="AM19" s="1">
        <v>12</v>
      </c>
      <c r="AU19" s="88">
        <v>15</v>
      </c>
      <c r="AV19" s="174">
        <v>306</v>
      </c>
      <c r="AW19" s="175" t="s">
        <v>305</v>
      </c>
      <c r="AX19" s="173">
        <f t="shared" si="8"/>
        <v>0</v>
      </c>
      <c r="AY19" s="173" t="s">
        <v>1638</v>
      </c>
      <c r="AZ19" s="58"/>
      <c r="BC19" s="238"/>
      <c r="BD19" s="238"/>
      <c r="BE19" s="59"/>
    </row>
    <row r="20" spans="1:57" ht="26.25" customHeight="1" x14ac:dyDescent="0.3">
      <c r="A20" s="46" t="str">
        <f>IF(AND(I20&lt;&gt;"",OR(H20=1,H20=2,H20=3)),15,"")</f>
        <v/>
      </c>
      <c r="B20" s="142" t="b">
        <f t="shared" si="9"/>
        <v>0</v>
      </c>
      <c r="C20" s="157">
        <v>306</v>
      </c>
      <c r="D20" s="427" t="s">
        <v>305</v>
      </c>
      <c r="E20" s="427"/>
      <c r="F20" s="427"/>
      <c r="G20" s="427"/>
      <c r="H20" s="158"/>
      <c r="I20" s="163">
        <f>IF(VLOOKUP($E$1,ورقة4!$A$2:$AZ$10189,17,0)=0,"",(VLOOKUP($E$1,ورقة4!$A$2:$AZ$10189,17,0)))</f>
        <v>1</v>
      </c>
      <c r="J20" s="222" t="str">
        <f>IF(AND(Q20&lt;&gt;"",OR(P20=1,P20=2,P20=3)),22,"")</f>
        <v/>
      </c>
      <c r="K20" s="142" t="b">
        <f t="shared" si="10"/>
        <v>0</v>
      </c>
      <c r="L20" s="157">
        <v>406</v>
      </c>
      <c r="M20" s="426" t="s">
        <v>226</v>
      </c>
      <c r="N20" s="426"/>
      <c r="O20" s="426"/>
      <c r="P20" s="158"/>
      <c r="Q20" s="163">
        <f>IF(VLOOKUP($E$1,ورقة4!$A$2:$AZ$10189,24,0)=0,"",(VLOOKUP($E$1,ورقة4!$A$2:$AZ$10189,24,0)))</f>
        <v>1</v>
      </c>
      <c r="R20" s="139" t="str">
        <f>IF(AND(Y20&lt;&gt;"",OR(X20=1,X20=2,X20=3)),41,"")</f>
        <v/>
      </c>
      <c r="S20" s="142" t="b">
        <f t="shared" si="11"/>
        <v>0</v>
      </c>
      <c r="T20" s="157">
        <v>707</v>
      </c>
      <c r="U20" s="423" t="s">
        <v>233</v>
      </c>
      <c r="V20" s="423"/>
      <c r="W20" s="423"/>
      <c r="X20" s="158"/>
      <c r="Y20" s="163" t="str">
        <f>IF(VLOOKUP($E$1,ورقة4!$A$2:$AZ$10189,43,0)=0,"",(VLOOKUP($E$1,ورقة4!$A$2:$AZ$10189,43,0)))</f>
        <v/>
      </c>
      <c r="Z20" s="206" t="str">
        <f>IF(AND(AG20&lt;&gt;"",OR(AF20=1,AF20=2,AF20=3)),46,"")</f>
        <v/>
      </c>
      <c r="AA20" s="142" t="b">
        <f t="shared" si="12"/>
        <v>0</v>
      </c>
      <c r="AB20" s="157">
        <v>807</v>
      </c>
      <c r="AC20" s="470" t="s">
        <v>238</v>
      </c>
      <c r="AD20" s="470"/>
      <c r="AE20" s="470"/>
      <c r="AF20" s="158"/>
      <c r="AG20" s="159" t="str">
        <f>IF(VLOOKUP($E$1,ورقة4!$A$2:$AZ$10189,48,0)=0,"",(VLOOKUP($E$1,ورقة4!$A$2:$AZ$10189,48,0)))</f>
        <v/>
      </c>
      <c r="AH20" s="198"/>
      <c r="AI20" s="198"/>
      <c r="AJ20" s="198"/>
      <c r="AK20" s="197"/>
      <c r="AL20" s="88" t="str">
        <f t="shared" ref="AL20:AL25" si="13">IF(A18&lt;&gt;"",A18,"")</f>
        <v/>
      </c>
      <c r="AM20" s="1">
        <v>13</v>
      </c>
      <c r="AU20" s="88">
        <v>16</v>
      </c>
      <c r="AV20" s="174">
        <v>307</v>
      </c>
      <c r="AW20" s="175" t="s">
        <v>306</v>
      </c>
      <c r="AX20" s="173">
        <f t="shared" si="8"/>
        <v>0</v>
      </c>
      <c r="AY20" s="173" t="s">
        <v>1638</v>
      </c>
      <c r="AZ20" s="59"/>
      <c r="BC20" s="62"/>
      <c r="BD20" s="62"/>
      <c r="BE20" s="59"/>
    </row>
    <row r="21" spans="1:57" ht="26.25" customHeight="1" thickBot="1" x14ac:dyDescent="0.35">
      <c r="A21" s="46" t="str">
        <f>IF(AND(I21&lt;&gt;"",OR(H21=1,H21=2,H21=3)),16,"")</f>
        <v/>
      </c>
      <c r="B21" s="142" t="b">
        <f t="shared" si="9"/>
        <v>0</v>
      </c>
      <c r="C21" s="157">
        <v>307</v>
      </c>
      <c r="D21" s="427" t="s">
        <v>306</v>
      </c>
      <c r="E21" s="427"/>
      <c r="F21" s="427"/>
      <c r="G21" s="427"/>
      <c r="H21" s="158"/>
      <c r="I21" s="163">
        <f>IF(VLOOKUP($E$1,ورقة4!$A$2:$AZ$10189,18,0)=0,"",(VLOOKUP($E$1,ورقة4!$A$2:$AZ$10189,18,0)))</f>
        <v>1</v>
      </c>
      <c r="J21" s="222" t="str">
        <f>IF(AND(Q21&lt;&gt;"",OR(P21=1,P21=2,P21=3)),23,"")</f>
        <v/>
      </c>
      <c r="K21" s="142" t="b">
        <f t="shared" si="10"/>
        <v>0</v>
      </c>
      <c r="L21" s="157">
        <v>407</v>
      </c>
      <c r="M21" s="426" t="s">
        <v>227</v>
      </c>
      <c r="N21" s="426"/>
      <c r="O21" s="426"/>
      <c r="P21" s="158"/>
      <c r="Q21" s="163">
        <f>IF(VLOOKUP($E$1,ورقة4!$A$2:$AZ$10189,25,0)=0,"",(VLOOKUP($E$1,ورقة4!$A$2:$AZ$10189,25,0)))</f>
        <v>1</v>
      </c>
      <c r="R21" s="139" t="str">
        <f>IF(AND(Y21&lt;&gt;"",OR(X21=1,X21=2,X21=3)),42,"")</f>
        <v/>
      </c>
      <c r="S21" s="142" t="b">
        <f t="shared" si="11"/>
        <v>0</v>
      </c>
      <c r="T21" s="160">
        <v>708</v>
      </c>
      <c r="U21" s="422" t="s">
        <v>234</v>
      </c>
      <c r="V21" s="422"/>
      <c r="W21" s="422"/>
      <c r="X21" s="158"/>
      <c r="Y21" s="164" t="str">
        <f>IF(VLOOKUP($E$1,ورقة4!$A$2:$AZ$10189,44,0)=0,"",(VLOOKUP($E$1,ورقة4!$A$2:$AZ$10189,44,0)))</f>
        <v/>
      </c>
      <c r="Z21" s="206" t="str">
        <f>IF(AND(AG21&lt;&gt;"",OR(AF21=1,AF21=2,AF21=3)),47,"")</f>
        <v/>
      </c>
      <c r="AA21" s="142" t="b">
        <f t="shared" si="12"/>
        <v>0</v>
      </c>
      <c r="AB21" s="160">
        <v>808</v>
      </c>
      <c r="AC21" s="429" t="s">
        <v>239</v>
      </c>
      <c r="AD21" s="429"/>
      <c r="AE21" s="429"/>
      <c r="AF21" s="158"/>
      <c r="AG21" s="161" t="str">
        <f>IF(VLOOKUP($E$1,ورقة4!$A$2:$AZ$10189,49,0)=0,"",(VLOOKUP($E$1,ورقة4!$A$2:$AZ$10189,49,0)))</f>
        <v/>
      </c>
      <c r="AH21" s="198"/>
      <c r="AI21" s="198"/>
      <c r="AJ21" s="198"/>
      <c r="AK21" s="197"/>
      <c r="AL21" s="88" t="str">
        <f t="shared" si="13"/>
        <v/>
      </c>
      <c r="AM21" s="1">
        <v>14</v>
      </c>
      <c r="AU21" s="88">
        <v>17</v>
      </c>
      <c r="AV21" s="174">
        <v>308</v>
      </c>
      <c r="AW21" s="175" t="s">
        <v>307</v>
      </c>
      <c r="AX21" s="173">
        <f t="shared" si="8"/>
        <v>0</v>
      </c>
      <c r="AY21" s="173" t="s">
        <v>1638</v>
      </c>
      <c r="AZ21" s="59"/>
      <c r="BC21" s="62"/>
      <c r="BD21" s="62"/>
      <c r="BE21" s="58"/>
    </row>
    <row r="22" spans="1:57" ht="20.25" customHeight="1" x14ac:dyDescent="0.3">
      <c r="A22" s="46" t="str">
        <f>IF(AND(I22&lt;&gt;"",OR(H22=1,H22=2,H22=3)),17,"")</f>
        <v/>
      </c>
      <c r="B22" s="142" t="b">
        <f t="shared" si="9"/>
        <v>0</v>
      </c>
      <c r="C22" s="157">
        <v>308</v>
      </c>
      <c r="D22" s="427" t="s">
        <v>307</v>
      </c>
      <c r="E22" s="427"/>
      <c r="F22" s="427"/>
      <c r="G22" s="427"/>
      <c r="H22" s="158"/>
      <c r="I22" s="163">
        <f>IF(VLOOKUP($E$1,ورقة4!$A$2:$AZ$10189,19,0)=0,"",(VLOOKUP($E$1,ورقة4!$A$2:$AZ$10189,19,0)))</f>
        <v>1</v>
      </c>
      <c r="J22" s="222" t="str">
        <f>IF(AND(Q22&lt;&gt;"",OR(P22=1,P22=2,P22=3)),24,"")</f>
        <v/>
      </c>
      <c r="K22" s="142" t="b">
        <f t="shared" si="10"/>
        <v>0</v>
      </c>
      <c r="L22" s="157">
        <v>408</v>
      </c>
      <c r="M22" s="428" t="s">
        <v>228</v>
      </c>
      <c r="N22" s="428"/>
      <c r="O22" s="428"/>
      <c r="P22" s="158"/>
      <c r="Q22" s="163">
        <f>IF(VLOOKUP($E$1,ورقة4!$A$2:$AZ$10189,26,0)=0,"",(VLOOKUP($E$1,ورقة4!$A$2:$AZ$10189,26,0)))</f>
        <v>1</v>
      </c>
      <c r="R22" s="139"/>
      <c r="S22" s="142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1"/>
      <c r="AG22" s="47"/>
      <c r="AH22" s="198"/>
      <c r="AI22" s="198"/>
      <c r="AJ22" s="198"/>
      <c r="AK22" s="197"/>
      <c r="AL22" s="88" t="str">
        <f t="shared" si="13"/>
        <v/>
      </c>
      <c r="AM22" s="1">
        <v>15</v>
      </c>
      <c r="AU22" s="88">
        <v>18</v>
      </c>
      <c r="AV22" s="174">
        <v>309</v>
      </c>
      <c r="AW22" s="175" t="s">
        <v>308</v>
      </c>
      <c r="AX22" s="173">
        <f t="shared" si="8"/>
        <v>0</v>
      </c>
      <c r="AY22" s="173" t="s">
        <v>1638</v>
      </c>
      <c r="AZ22" s="58"/>
      <c r="BC22" s="238"/>
      <c r="BD22" s="238"/>
      <c r="BE22" s="58"/>
    </row>
    <row r="23" spans="1:57" ht="17.399999999999999" thickBot="1" x14ac:dyDescent="0.35">
      <c r="A23" s="46" t="str">
        <f>IF(AND(I23&lt;&gt;"",OR(H23=1,H23=2,H23=3)),18,"")</f>
        <v/>
      </c>
      <c r="B23" s="142" t="b">
        <f t="shared" si="9"/>
        <v>0</v>
      </c>
      <c r="C23" s="160">
        <v>309</v>
      </c>
      <c r="D23" s="425" t="s">
        <v>308</v>
      </c>
      <c r="E23" s="425"/>
      <c r="F23" s="425"/>
      <c r="G23" s="425"/>
      <c r="H23" s="158"/>
      <c r="I23" s="164">
        <f>IF(VLOOKUP($E$1,ورقة4!$A$2:$AZ$10189,20,0)=0,"",(VLOOKUP($E$1,ورقة4!$A$2:$AZ$10189,20,0)))</f>
        <v>1</v>
      </c>
      <c r="J23" s="222" t="str">
        <f>IF(AND(Q23&lt;&gt;"",OR(P23=1,P23=2,P23=3)),25,"")</f>
        <v/>
      </c>
      <c r="K23" s="142" t="b">
        <f t="shared" si="10"/>
        <v>0</v>
      </c>
      <c r="L23" s="160">
        <v>409</v>
      </c>
      <c r="M23" s="424" t="s">
        <v>229</v>
      </c>
      <c r="N23" s="424"/>
      <c r="O23" s="424"/>
      <c r="P23" s="158"/>
      <c r="Q23" s="164">
        <f>IF(VLOOKUP($E$1,ورقة4!$A$2:$AZ$10189,27,0)=0,"",(VLOOKUP($E$1,ورقة4!$A$2:$AZ$10189,27,0)))</f>
        <v>1</v>
      </c>
      <c r="R23" s="147"/>
      <c r="S23" s="144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1"/>
      <c r="AG23" s="47"/>
      <c r="AH23" s="198"/>
      <c r="AI23" s="198"/>
      <c r="AJ23" s="198"/>
      <c r="AK23" s="197"/>
      <c r="AL23" s="88" t="str">
        <f t="shared" si="13"/>
        <v/>
      </c>
      <c r="AM23" s="1">
        <v>16</v>
      </c>
      <c r="AU23" s="88">
        <v>19</v>
      </c>
      <c r="AV23" s="154">
        <v>403</v>
      </c>
      <c r="AW23" s="166" t="s">
        <v>223</v>
      </c>
      <c r="AX23" s="120">
        <f>P17</f>
        <v>0</v>
      </c>
      <c r="AY23" s="173" t="s">
        <v>1639</v>
      </c>
      <c r="AZ23" s="58"/>
      <c r="BC23" s="238"/>
      <c r="BD23" s="238"/>
      <c r="BE23" s="58"/>
    </row>
    <row r="24" spans="1:57" ht="17.399999999999999" hidden="1" thickBot="1" x14ac:dyDescent="0.35">
      <c r="A24" s="46"/>
      <c r="B24" s="142">
        <f>SUM(B17:B23)</f>
        <v>0</v>
      </c>
      <c r="C24" s="52"/>
      <c r="D24" s="53"/>
      <c r="E24" s="53"/>
      <c r="F24" s="53"/>
      <c r="G24" s="162">
        <f>COUNTIFS(I17:I23,1,H17:H23,1)</f>
        <v>0</v>
      </c>
      <c r="H24" s="143">
        <f>COUNTIFS(I17:I23,1,H17:H23,2)</f>
        <v>0</v>
      </c>
      <c r="I24" s="118">
        <f>COUNTIFS(I17:I23,1,H17:H23,3)</f>
        <v>0</v>
      </c>
      <c r="J24" s="222"/>
      <c r="K24" s="142">
        <f>SUM(K17:K23)</f>
        <v>0</v>
      </c>
      <c r="L24" s="52"/>
      <c r="M24" s="53"/>
      <c r="N24" s="53"/>
      <c r="O24" s="162">
        <f>COUNTIFS(Q17:Q23,1,P17:P23,1)</f>
        <v>0</v>
      </c>
      <c r="P24" s="143">
        <f>COUNTIFS(Q17:Q23,1,P17:P23,2)</f>
        <v>0</v>
      </c>
      <c r="Q24" s="47">
        <f>COUNTIFS(Q17:Q23,1,P17:P23,3)</f>
        <v>0</v>
      </c>
      <c r="R24" s="148"/>
      <c r="S24" s="44">
        <f>SUM(S17:S21)</f>
        <v>0</v>
      </c>
      <c r="T24" s="152"/>
      <c r="U24" s="49"/>
      <c r="V24" s="49"/>
      <c r="W24" s="146">
        <f>COUNTIFS(Y17:Y21,1,X17:X21,1)</f>
        <v>0</v>
      </c>
      <c r="X24" s="143">
        <f>COUNTIFS(Y17:Y21,1,X17:X21,2)</f>
        <v>0</v>
      </c>
      <c r="Y24" s="47">
        <f>COUNTIFS(Y17:Y21,1,X17:X21,3)</f>
        <v>0</v>
      </c>
      <c r="Z24" s="126"/>
      <c r="AA24" s="44">
        <f>SUM(AA17:AA21)</f>
        <v>0</v>
      </c>
      <c r="AB24" s="49"/>
      <c r="AC24" s="49"/>
      <c r="AD24" s="49"/>
      <c r="AE24" s="146">
        <f>COUNTIFS(AG17:AG21,1,AF17:AF21,1)</f>
        <v>0</v>
      </c>
      <c r="AF24" s="143">
        <f>COUNTIFS(AG17:AG21,1,AF17:AF21,2)</f>
        <v>0</v>
      </c>
      <c r="AG24" s="47">
        <f>COUNTIFS(AG17:AG21,1,AF17:AF21,3)</f>
        <v>0</v>
      </c>
      <c r="AH24" s="198"/>
      <c r="AI24" s="198"/>
      <c r="AJ24" s="198"/>
      <c r="AK24" s="197"/>
      <c r="AL24" s="88" t="str">
        <f t="shared" si="13"/>
        <v/>
      </c>
      <c r="AM24" s="1">
        <v>17</v>
      </c>
      <c r="AU24" s="88">
        <v>20</v>
      </c>
      <c r="AV24" s="154">
        <v>404</v>
      </c>
      <c r="AW24" s="166" t="s">
        <v>224</v>
      </c>
      <c r="AX24" s="120">
        <f t="shared" ref="AX24:AX29" si="14">P18</f>
        <v>0</v>
      </c>
      <c r="AY24" s="173" t="s">
        <v>1639</v>
      </c>
      <c r="AZ24" s="58"/>
      <c r="BC24" s="238"/>
      <c r="BD24" s="238"/>
      <c r="BE24" s="57"/>
    </row>
    <row r="25" spans="1:57" ht="16.8" hidden="1" x14ac:dyDescent="0.3">
      <c r="B25" s="24"/>
      <c r="D25" s="43"/>
      <c r="E25" s="43"/>
      <c r="F25" s="43"/>
      <c r="G25" s="43"/>
      <c r="H25" s="24"/>
      <c r="I25" s="118"/>
      <c r="J25" s="222"/>
      <c r="K25" s="142"/>
      <c r="P25" s="143"/>
      <c r="Q25" s="47"/>
      <c r="R25" s="149"/>
      <c r="S25" s="142"/>
      <c r="T25" s="39">
        <f>B15+B24+K15+K24+S15+S24+AA15+AA24</f>
        <v>0</v>
      </c>
      <c r="U25" s="40"/>
      <c r="V25" s="40"/>
      <c r="W25" s="40"/>
      <c r="X25" s="150"/>
      <c r="Y25" s="48"/>
      <c r="Z25" s="41"/>
      <c r="AA25" s="35"/>
      <c r="AB25" s="40"/>
      <c r="AC25" s="40"/>
      <c r="AD25" s="40"/>
      <c r="AE25" s="40"/>
      <c r="AF25" s="150"/>
      <c r="AG25" s="48"/>
      <c r="AH25" s="198"/>
      <c r="AI25" s="198"/>
      <c r="AJ25" s="198"/>
      <c r="AK25" s="197"/>
      <c r="AL25" s="88" t="str">
        <f t="shared" si="13"/>
        <v/>
      </c>
      <c r="AM25" s="1">
        <v>18</v>
      </c>
      <c r="AU25" s="88">
        <v>21</v>
      </c>
      <c r="AV25" s="154">
        <v>405</v>
      </c>
      <c r="AW25" s="166" t="s">
        <v>225</v>
      </c>
      <c r="AX25" s="120">
        <f t="shared" si="14"/>
        <v>0</v>
      </c>
      <c r="AY25" s="173" t="s">
        <v>1639</v>
      </c>
      <c r="AZ25" s="58"/>
      <c r="BC25" s="58"/>
      <c r="BD25" s="58"/>
      <c r="BE25" s="57"/>
    </row>
    <row r="26" spans="1:57" s="125" customFormat="1" ht="17.399999999999999" thickBot="1" x14ac:dyDescent="0.35">
      <c r="G26" s="224"/>
      <c r="H26" s="224"/>
      <c r="I26" s="225"/>
      <c r="J26" s="226"/>
      <c r="S26" s="142"/>
      <c r="AH26" s="199"/>
      <c r="AI26" s="199"/>
      <c r="AJ26" s="199"/>
      <c r="AK26" s="199"/>
      <c r="AL26" s="88" t="str">
        <f>IF(J17&lt;&gt;"",J17,"")</f>
        <v/>
      </c>
      <c r="AM26" s="1">
        <v>19</v>
      </c>
      <c r="AU26" s="88">
        <v>22</v>
      </c>
      <c r="AV26" s="154">
        <v>406</v>
      </c>
      <c r="AW26" s="166" t="s">
        <v>226</v>
      </c>
      <c r="AX26" s="120">
        <f t="shared" si="14"/>
        <v>0</v>
      </c>
      <c r="AY26" s="173" t="s">
        <v>1639</v>
      </c>
      <c r="AZ26" s="58"/>
      <c r="BC26" s="58"/>
      <c r="BD26" s="58"/>
    </row>
    <row r="27" spans="1:57" s="125" customFormat="1" ht="18" thickTop="1" thickBot="1" x14ac:dyDescent="0.35">
      <c r="B27" s="1"/>
      <c r="C27" s="410" t="str">
        <f>IF(E3="أنثى","منقطعة عن التسجيل في","منقطع عن التسجيل في")</f>
        <v>منقطع عن التسجيل في</v>
      </c>
      <c r="D27" s="410"/>
      <c r="E27" s="410"/>
      <c r="F27" s="410"/>
      <c r="G27" s="410"/>
      <c r="H27" s="410"/>
      <c r="I27" s="1"/>
      <c r="J27" s="1"/>
      <c r="K27" s="1"/>
      <c r="L27" s="413" t="s">
        <v>28</v>
      </c>
      <c r="M27" s="413"/>
      <c r="N27" s="412">
        <f>IF(E2="الرابعة حديث",7000,0)</f>
        <v>0</v>
      </c>
      <c r="O27" s="412"/>
      <c r="P27" s="412"/>
      <c r="Q27" s="412"/>
      <c r="R27" s="412"/>
      <c r="S27" s="1"/>
      <c r="T27" s="413" t="s">
        <v>2095</v>
      </c>
      <c r="U27" s="413"/>
      <c r="V27" s="413"/>
      <c r="W27" s="414">
        <f>IF(K5=AO4,COUNT(B28:B32)*1500,IF(OR(K5=AO1,K5=AO2,K5=AO5,K5=AO8),COUNT(B28:B32)*12000,IF(OR(K5=AO3,K5=AO6),COUNT(B28:B32)*7500,COUNT(B28:B32)*15000)))</f>
        <v>0</v>
      </c>
      <c r="X27" s="414"/>
      <c r="Y27" s="414"/>
      <c r="Z27" s="413" t="s">
        <v>137</v>
      </c>
      <c r="AA27" s="413"/>
      <c r="AB27" s="413"/>
      <c r="AC27" s="413"/>
      <c r="AD27" s="414">
        <f>IF(W27=0,1000,3000)</f>
        <v>1000</v>
      </c>
      <c r="AE27" s="414"/>
      <c r="AF27" s="414"/>
      <c r="AG27" s="414"/>
      <c r="AH27" s="199"/>
      <c r="AI27" s="199"/>
      <c r="AJ27" s="199"/>
      <c r="AK27" s="199"/>
      <c r="AL27" s="88" t="str">
        <f t="shared" ref="AL27:AL32" si="15">IF(J18&lt;&gt;"",J18,"")</f>
        <v/>
      </c>
      <c r="AM27" s="1">
        <v>20</v>
      </c>
      <c r="AU27" s="88">
        <v>23</v>
      </c>
      <c r="AV27" s="154">
        <v>407</v>
      </c>
      <c r="AW27" s="166" t="s">
        <v>227</v>
      </c>
      <c r="AX27" s="120">
        <f t="shared" si="14"/>
        <v>0</v>
      </c>
      <c r="AY27" s="173" t="s">
        <v>1639</v>
      </c>
      <c r="AZ27" s="58"/>
      <c r="BC27" s="59"/>
      <c r="BD27" s="59"/>
    </row>
    <row r="28" spans="1:57" s="125" customFormat="1" ht="21.75" customHeight="1" thickTop="1" thickBot="1" x14ac:dyDescent="0.35">
      <c r="B28" s="1" t="str">
        <f>IFERROR(SMALL($C$35:$C$39,AM8),"")</f>
        <v/>
      </c>
      <c r="C28" s="410" t="str">
        <f>IF(B28&lt;&gt;"",VLOOKUP(B28,$C$35:$D$39,2,0),"")</f>
        <v/>
      </c>
      <c r="D28" s="410"/>
      <c r="E28" s="410"/>
      <c r="F28" s="410"/>
      <c r="G28" s="410"/>
      <c r="H28" s="410"/>
      <c r="I28" s="1"/>
      <c r="J28" s="1"/>
      <c r="K28" s="1"/>
      <c r="L28" s="415" t="s">
        <v>2096</v>
      </c>
      <c r="M28" s="415"/>
      <c r="N28" s="412">
        <f>T25</f>
        <v>0</v>
      </c>
      <c r="O28" s="412"/>
      <c r="P28" s="412"/>
      <c r="Q28" s="412"/>
      <c r="R28" s="412"/>
      <c r="S28" s="1"/>
      <c r="T28" s="413" t="s">
        <v>26</v>
      </c>
      <c r="U28" s="413"/>
      <c r="V28" s="413"/>
      <c r="W28" s="416">
        <f>N27+W27+AD27+N28-AI5</f>
        <v>1000</v>
      </c>
      <c r="X28" s="416"/>
      <c r="Y28" s="209"/>
      <c r="Z28" s="210"/>
      <c r="AA28" s="210"/>
      <c r="AB28" s="210"/>
      <c r="AC28" s="210"/>
      <c r="AD28" s="210"/>
      <c r="AE28" s="210"/>
      <c r="AF28" s="210"/>
      <c r="AG28" s="211"/>
      <c r="AH28" s="199"/>
      <c r="AI28" s="199"/>
      <c r="AJ28" s="199"/>
      <c r="AK28" s="199"/>
      <c r="AL28" s="88" t="str">
        <f t="shared" si="15"/>
        <v/>
      </c>
      <c r="AM28" s="1">
        <v>21</v>
      </c>
      <c r="AU28" s="88">
        <v>24</v>
      </c>
      <c r="AV28" s="167">
        <v>408</v>
      </c>
      <c r="AW28" s="168" t="s">
        <v>228</v>
      </c>
      <c r="AX28" s="120">
        <f t="shared" si="14"/>
        <v>0</v>
      </c>
      <c r="AY28" s="173" t="s">
        <v>1639</v>
      </c>
      <c r="AZ28" s="58"/>
      <c r="BC28" s="59"/>
      <c r="BD28" s="59"/>
    </row>
    <row r="29" spans="1:57" s="125" customFormat="1" ht="21.75" customHeight="1" thickTop="1" thickBot="1" x14ac:dyDescent="0.35">
      <c r="B29" s="1" t="str">
        <f t="shared" ref="B29:B32" si="16">IFERROR(SMALL($C$35:$C$39,AM9),"")</f>
        <v/>
      </c>
      <c r="C29" s="410" t="str">
        <f t="shared" ref="C29:C32" si="17">IF(B29&lt;&gt;"",VLOOKUP(B29,$C$35:$D$39,2,0),"")</f>
        <v/>
      </c>
      <c r="D29" s="410"/>
      <c r="E29" s="410"/>
      <c r="F29" s="410"/>
      <c r="G29" s="410"/>
      <c r="H29" s="410"/>
      <c r="I29" s="1"/>
      <c r="J29" s="1"/>
      <c r="K29" s="1"/>
      <c r="L29" s="413" t="s">
        <v>23</v>
      </c>
      <c r="M29" s="413"/>
      <c r="N29" s="417" t="s">
        <v>151</v>
      </c>
      <c r="O29" s="417"/>
      <c r="P29" s="417"/>
      <c r="Q29" s="417"/>
      <c r="R29" s="417"/>
      <c r="S29" s="1"/>
      <c r="T29" s="413" t="s">
        <v>27</v>
      </c>
      <c r="U29" s="413"/>
      <c r="V29" s="413"/>
      <c r="W29" s="418">
        <f>IF(N29="نعم",(الإستمارة!T1+الإستمارة!T2)+AD27+(W28-(الإستمارة!T1+الإستمارة!T2)-AD27)/2,W28)</f>
        <v>1000</v>
      </c>
      <c r="X29" s="418"/>
      <c r="Y29" s="418"/>
      <c r="Z29" s="413" t="s">
        <v>29</v>
      </c>
      <c r="AA29" s="413"/>
      <c r="AB29" s="413"/>
      <c r="AC29" s="413"/>
      <c r="AD29" s="414">
        <f>W28-W29</f>
        <v>0</v>
      </c>
      <c r="AE29" s="414"/>
      <c r="AF29" s="414"/>
      <c r="AG29" s="414"/>
      <c r="AH29" s="199"/>
      <c r="AI29" s="199"/>
      <c r="AJ29" s="199"/>
      <c r="AK29" s="199"/>
      <c r="AL29" s="88" t="str">
        <f t="shared" si="15"/>
        <v/>
      </c>
      <c r="AM29" s="1">
        <v>22</v>
      </c>
      <c r="AU29" s="88">
        <v>25</v>
      </c>
      <c r="AV29" s="153">
        <v>409</v>
      </c>
      <c r="AW29" s="165" t="s">
        <v>229</v>
      </c>
      <c r="AX29" s="120">
        <f t="shared" si="14"/>
        <v>0</v>
      </c>
      <c r="AY29" s="173" t="s">
        <v>1639</v>
      </c>
      <c r="AZ29" s="58"/>
      <c r="BC29" s="59"/>
      <c r="BD29" s="59"/>
    </row>
    <row r="30" spans="1:57" s="125" customFormat="1" ht="21.75" customHeight="1" thickTop="1" x14ac:dyDescent="0.3">
      <c r="B30" s="1" t="str">
        <f t="shared" si="16"/>
        <v/>
      </c>
      <c r="C30" s="410" t="str">
        <f t="shared" si="17"/>
        <v/>
      </c>
      <c r="D30" s="410"/>
      <c r="E30" s="410"/>
      <c r="F30" s="410"/>
      <c r="G30" s="410"/>
      <c r="H30" s="410"/>
      <c r="I30" s="1"/>
      <c r="J30" s="1"/>
      <c r="K30" s="1"/>
      <c r="L30" s="1"/>
      <c r="M30" s="1"/>
      <c r="N30" s="1"/>
      <c r="O30" s="1"/>
      <c r="P30" s="419" t="s">
        <v>138</v>
      </c>
      <c r="Q30" s="419"/>
      <c r="R30" s="419"/>
      <c r="S30" s="419"/>
      <c r="T30" s="419"/>
      <c r="U30" s="419"/>
      <c r="V30" s="208">
        <f>G15+O15+W15+AE15+G24+O24+W24+AE24</f>
        <v>0</v>
      </c>
      <c r="W30" s="420" t="s">
        <v>139</v>
      </c>
      <c r="X30" s="420"/>
      <c r="Y30" s="420"/>
      <c r="Z30" s="420"/>
      <c r="AA30" s="420"/>
      <c r="AB30" s="208">
        <f>H15+P15+X15+AF15+H24+P24+X24+AF24</f>
        <v>0</v>
      </c>
      <c r="AC30" s="421" t="s">
        <v>140</v>
      </c>
      <c r="AD30" s="421"/>
      <c r="AE30" s="421"/>
      <c r="AF30" s="208">
        <f>I15+Q15+Y15+AG15+I24+Q24+Y24+AG24</f>
        <v>0</v>
      </c>
      <c r="AG30" s="1"/>
      <c r="AH30" s="199"/>
      <c r="AI30" s="199"/>
      <c r="AJ30" s="199"/>
      <c r="AK30" s="199"/>
      <c r="AL30" s="88" t="str">
        <f t="shared" si="15"/>
        <v/>
      </c>
      <c r="AM30" s="1">
        <v>23</v>
      </c>
      <c r="AU30" s="88">
        <v>26</v>
      </c>
      <c r="AV30" s="174">
        <v>504</v>
      </c>
      <c r="AW30" s="175" t="s">
        <v>211</v>
      </c>
      <c r="AX30" s="173">
        <f>X8</f>
        <v>0</v>
      </c>
      <c r="AY30" s="173" t="s">
        <v>1640</v>
      </c>
      <c r="AZ30" s="58"/>
      <c r="BC30" s="59"/>
      <c r="BD30" s="59"/>
    </row>
    <row r="31" spans="1:57" s="3" customFormat="1" ht="16.8" x14ac:dyDescent="0.3">
      <c r="B31" s="1" t="str">
        <f t="shared" si="16"/>
        <v/>
      </c>
      <c r="C31" s="410" t="str">
        <f t="shared" si="17"/>
        <v/>
      </c>
      <c r="D31" s="410"/>
      <c r="E31" s="410"/>
      <c r="F31" s="410"/>
      <c r="G31" s="410"/>
      <c r="H31" s="410"/>
      <c r="I31" s="212"/>
      <c r="J31" s="411" t="s">
        <v>2097</v>
      </c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212"/>
      <c r="AL31" s="88" t="str">
        <f t="shared" si="15"/>
        <v/>
      </c>
      <c r="AM31" s="1">
        <v>24</v>
      </c>
      <c r="AU31" s="88">
        <v>27</v>
      </c>
      <c r="AV31" s="174">
        <v>505</v>
      </c>
      <c r="AW31" s="175" t="s">
        <v>212</v>
      </c>
      <c r="AX31" s="173">
        <f t="shared" ref="AX31:AX35" si="18">X9</f>
        <v>0</v>
      </c>
      <c r="AY31" s="173" t="s">
        <v>1640</v>
      </c>
      <c r="AZ31" s="58"/>
      <c r="BC31" s="51"/>
      <c r="BD31" s="51"/>
    </row>
    <row r="32" spans="1:57" s="3" customFormat="1" ht="19.5" customHeight="1" x14ac:dyDescent="0.3">
      <c r="B32" s="1" t="str">
        <f t="shared" si="16"/>
        <v/>
      </c>
      <c r="C32" s="410" t="str">
        <f t="shared" si="17"/>
        <v/>
      </c>
      <c r="D32" s="410"/>
      <c r="E32" s="410"/>
      <c r="F32" s="410"/>
      <c r="G32" s="410"/>
      <c r="H32" s="410"/>
      <c r="I32" s="212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212"/>
      <c r="AL32" s="88" t="str">
        <f t="shared" si="15"/>
        <v/>
      </c>
      <c r="AM32" s="1">
        <v>25</v>
      </c>
      <c r="AU32" s="88">
        <v>28</v>
      </c>
      <c r="AV32" s="174">
        <v>506</v>
      </c>
      <c r="AW32" s="175" t="s">
        <v>213</v>
      </c>
      <c r="AX32" s="173">
        <f t="shared" si="18"/>
        <v>0</v>
      </c>
      <c r="AY32" s="173" t="s">
        <v>1640</v>
      </c>
      <c r="AZ32" s="58"/>
      <c r="BC32" s="51"/>
      <c r="BD32" s="51"/>
    </row>
    <row r="33" spans="2:56" s="3" customFormat="1" ht="17.25" hidden="1" customHeight="1" x14ac:dyDescent="0.3">
      <c r="B33" s="213"/>
      <c r="C33" s="214"/>
      <c r="D33" s="215"/>
      <c r="E33" s="215"/>
      <c r="F33" s="215"/>
      <c r="G33" s="215"/>
      <c r="H33" s="213"/>
      <c r="I33" s="213"/>
      <c r="J33" s="216"/>
      <c r="K33" s="213"/>
      <c r="L33" s="214"/>
      <c r="M33" s="215"/>
      <c r="N33" s="215"/>
      <c r="O33" s="215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L33" s="88" t="str">
        <f>IF(R8&lt;&gt;"",R8,"")</f>
        <v/>
      </c>
      <c r="AM33" s="1">
        <v>26</v>
      </c>
      <c r="AU33" s="88">
        <v>29</v>
      </c>
      <c r="AV33" s="174">
        <v>507</v>
      </c>
      <c r="AW33" s="175" t="s">
        <v>214</v>
      </c>
      <c r="AX33" s="173">
        <f t="shared" si="18"/>
        <v>0</v>
      </c>
      <c r="AY33" s="173" t="s">
        <v>1640</v>
      </c>
      <c r="AZ33" s="58"/>
      <c r="BC33" s="59"/>
      <c r="BD33" s="59"/>
    </row>
    <row r="34" spans="2:56" s="3" customFormat="1" ht="17.25" hidden="1" customHeight="1" x14ac:dyDescent="0.3">
      <c r="B34" s="213"/>
      <c r="C34" s="215"/>
      <c r="D34" s="215"/>
      <c r="E34" s="215"/>
      <c r="F34" s="215"/>
      <c r="G34" s="215"/>
      <c r="H34" s="213"/>
      <c r="I34" s="213"/>
      <c r="J34" s="216"/>
      <c r="K34" s="213"/>
      <c r="L34" s="214"/>
      <c r="M34" s="215"/>
      <c r="N34" s="215"/>
      <c r="O34" s="215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L34" s="88" t="str">
        <f t="shared" ref="AL34:AL38" si="19">IF(R9&lt;&gt;"",R9,"")</f>
        <v/>
      </c>
      <c r="AM34" s="1">
        <v>27</v>
      </c>
      <c r="AU34" s="88">
        <v>30</v>
      </c>
      <c r="AV34" s="174">
        <v>508</v>
      </c>
      <c r="AW34" s="175" t="s">
        <v>215</v>
      </c>
      <c r="AX34" s="173">
        <f t="shared" si="18"/>
        <v>0</v>
      </c>
      <c r="AY34" s="173" t="s">
        <v>1640</v>
      </c>
      <c r="AZ34" s="58"/>
      <c r="BC34" s="51"/>
      <c r="BD34" s="51"/>
    </row>
    <row r="35" spans="2:56" s="3" customFormat="1" ht="16.8" hidden="1" x14ac:dyDescent="0.3">
      <c r="B35" s="217"/>
      <c r="C35" s="217" t="str">
        <f>IF(VLOOKUP($E$1,ورقة2!$A$1:$Z$6307,22,0)="منقطع",1,"")</f>
        <v/>
      </c>
      <c r="D35" s="217" t="s">
        <v>2103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L35" s="88" t="str">
        <f t="shared" si="19"/>
        <v/>
      </c>
      <c r="AM35" s="1">
        <v>28</v>
      </c>
      <c r="AU35" s="88">
        <v>31</v>
      </c>
      <c r="AV35" s="174">
        <v>509</v>
      </c>
      <c r="AW35" s="175" t="s">
        <v>216</v>
      </c>
      <c r="AX35" s="173">
        <f t="shared" si="18"/>
        <v>0</v>
      </c>
      <c r="AY35" s="173" t="s">
        <v>1640</v>
      </c>
      <c r="AZ35" s="58"/>
      <c r="BC35" s="51"/>
      <c r="BD35" s="51"/>
    </row>
    <row r="36" spans="2:56" s="3" customFormat="1" ht="16.8" hidden="1" x14ac:dyDescent="0.3">
      <c r="B36" s="213"/>
      <c r="C36" s="217" t="str">
        <f>IF(VLOOKUP($E$1,ورقة2!$A$1:$Z6307,23,0)="منقطع",2,"")</f>
        <v/>
      </c>
      <c r="D36" s="217" t="s">
        <v>2104</v>
      </c>
      <c r="E36" s="215"/>
      <c r="F36" s="215"/>
      <c r="G36" s="215"/>
      <c r="H36" s="213"/>
      <c r="I36" s="213"/>
      <c r="J36" s="216"/>
      <c r="K36" s="213"/>
      <c r="L36" s="214"/>
      <c r="M36" s="215"/>
      <c r="N36" s="215"/>
      <c r="O36" s="215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L36" s="88" t="str">
        <f t="shared" si="19"/>
        <v/>
      </c>
      <c r="AM36" s="1">
        <v>29</v>
      </c>
      <c r="AU36" s="88">
        <v>32</v>
      </c>
      <c r="AV36" s="154">
        <v>604</v>
      </c>
      <c r="AW36" s="166" t="s">
        <v>217</v>
      </c>
      <c r="AX36" s="120">
        <f>AF8</f>
        <v>0</v>
      </c>
      <c r="AY36" s="173" t="s">
        <v>1641</v>
      </c>
      <c r="AZ36" s="58"/>
      <c r="BC36" s="51"/>
      <c r="BD36" s="51"/>
    </row>
    <row r="37" spans="2:56" s="3" customFormat="1" ht="16.8" hidden="1" x14ac:dyDescent="0.3">
      <c r="B37" s="213"/>
      <c r="C37" s="217" t="str">
        <f>IF(VLOOKUP($E$1,ورقة2!$A$1:$Z$6307,24,0)="منقطع",3,"")</f>
        <v/>
      </c>
      <c r="D37" s="217" t="s">
        <v>2105</v>
      </c>
      <c r="E37" s="215"/>
      <c r="F37" s="215"/>
      <c r="G37" s="215"/>
      <c r="H37" s="213"/>
      <c r="I37" s="213"/>
      <c r="J37" s="216"/>
      <c r="K37" s="213"/>
      <c r="L37" s="214"/>
      <c r="M37" s="215"/>
      <c r="N37" s="215"/>
      <c r="O37" s="215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L37" s="88" t="str">
        <f t="shared" si="19"/>
        <v/>
      </c>
      <c r="AM37" s="1">
        <v>30</v>
      </c>
      <c r="AU37" s="88">
        <v>33</v>
      </c>
      <c r="AV37" s="154">
        <v>605</v>
      </c>
      <c r="AW37" s="166" t="s">
        <v>218</v>
      </c>
      <c r="AX37" s="120">
        <f t="shared" ref="AX37:AX41" si="20">AF9</f>
        <v>0</v>
      </c>
      <c r="AY37" s="173" t="s">
        <v>1641</v>
      </c>
      <c r="AZ37" s="58"/>
      <c r="BC37" s="51"/>
      <c r="BD37" s="51"/>
    </row>
    <row r="38" spans="2:56" s="3" customFormat="1" ht="19.5" hidden="1" customHeight="1" x14ac:dyDescent="0.3">
      <c r="B38" s="213"/>
      <c r="C38" s="217" t="str">
        <f>IF(VLOOKUP($E$1,ورقة2!$A$1:$Z$6307,25,0)="منقطع",4,"")</f>
        <v/>
      </c>
      <c r="D38" s="217" t="s">
        <v>2584</v>
      </c>
      <c r="E38" s="215"/>
      <c r="F38" s="215"/>
      <c r="G38" s="215"/>
      <c r="H38" s="213"/>
      <c r="I38" s="213"/>
      <c r="J38" s="216"/>
      <c r="K38" s="213"/>
      <c r="L38" s="214"/>
      <c r="M38" s="215"/>
      <c r="N38" s="215"/>
      <c r="O38" s="215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L38" s="88" t="str">
        <f t="shared" si="19"/>
        <v/>
      </c>
      <c r="AM38" s="1">
        <v>31</v>
      </c>
      <c r="AU38" s="88">
        <v>34</v>
      </c>
      <c r="AV38" s="154">
        <v>606</v>
      </c>
      <c r="AW38" s="166" t="s">
        <v>219</v>
      </c>
      <c r="AX38" s="120">
        <f t="shared" si="20"/>
        <v>0</v>
      </c>
      <c r="AY38" s="173" t="s">
        <v>1641</v>
      </c>
      <c r="AZ38" s="58"/>
      <c r="BC38" s="51"/>
      <c r="BD38" s="51"/>
    </row>
    <row r="39" spans="2:56" s="3" customFormat="1" ht="17.25" hidden="1" customHeight="1" x14ac:dyDescent="0.3">
      <c r="C39" s="217" t="str">
        <f>IF(VLOOKUP($E$1,ورقة2!$A$1:$Z$6307,26,0)="منقطع",5,"")</f>
        <v/>
      </c>
      <c r="D39" s="217" t="s">
        <v>3401</v>
      </c>
      <c r="E39" s="215"/>
      <c r="F39" s="215"/>
      <c r="G39" s="215"/>
      <c r="H39" s="213"/>
      <c r="I39" s="213"/>
      <c r="J39" s="25"/>
      <c r="L39" s="4"/>
      <c r="M39" s="26"/>
      <c r="N39" s="26"/>
      <c r="O39" s="26"/>
      <c r="AL39" s="88" t="str">
        <f>IF(Z8&lt;&gt;"",Z8,"")</f>
        <v/>
      </c>
      <c r="AM39" s="1">
        <v>32</v>
      </c>
      <c r="AU39" s="88">
        <v>35</v>
      </c>
      <c r="AV39" s="154">
        <v>607</v>
      </c>
      <c r="AW39" s="166" t="s">
        <v>220</v>
      </c>
      <c r="AX39" s="120">
        <f t="shared" si="20"/>
        <v>0</v>
      </c>
      <c r="AY39" s="173" t="s">
        <v>1641</v>
      </c>
      <c r="AZ39" s="58"/>
      <c r="BC39" s="59"/>
      <c r="BD39" s="59"/>
    </row>
    <row r="40" spans="2:56" s="3" customFormat="1" ht="16.8" hidden="1" x14ac:dyDescent="0.3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8" t="str">
        <f t="shared" ref="AL40:AL44" si="21">IF(Z9&lt;&gt;"",Z9,"")</f>
        <v/>
      </c>
      <c r="AM40" s="1">
        <v>33</v>
      </c>
      <c r="AU40" s="88">
        <v>36</v>
      </c>
      <c r="AV40" s="154">
        <v>608</v>
      </c>
      <c r="AW40" s="166" t="s">
        <v>221</v>
      </c>
      <c r="AX40" s="120">
        <f t="shared" si="20"/>
        <v>0</v>
      </c>
      <c r="AY40" s="173" t="s">
        <v>1641</v>
      </c>
      <c r="AZ40" s="58"/>
      <c r="BC40" s="51"/>
      <c r="BD40" s="51"/>
    </row>
    <row r="41" spans="2:56" s="3" customFormat="1" ht="16.8" hidden="1" x14ac:dyDescent="0.3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8" t="str">
        <f t="shared" si="21"/>
        <v/>
      </c>
      <c r="AM41" s="1">
        <v>34</v>
      </c>
      <c r="AU41" s="88">
        <v>37</v>
      </c>
      <c r="AV41" s="154">
        <v>609</v>
      </c>
      <c r="AW41" s="166" t="s">
        <v>222</v>
      </c>
      <c r="AX41" s="120">
        <f t="shared" si="20"/>
        <v>0</v>
      </c>
      <c r="AY41" s="173" t="s">
        <v>1641</v>
      </c>
      <c r="AZ41" s="58"/>
      <c r="BC41" s="51"/>
      <c r="BD41" s="51"/>
    </row>
    <row r="42" spans="2:56" s="3" customFormat="1" ht="17.25" hidden="1" customHeight="1" x14ac:dyDescent="0.3">
      <c r="B42" s="5"/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8" t="str">
        <f t="shared" si="21"/>
        <v/>
      </c>
      <c r="AM42" s="1">
        <v>35</v>
      </c>
      <c r="AU42" s="88">
        <v>38</v>
      </c>
      <c r="AV42" s="174">
        <v>704</v>
      </c>
      <c r="AW42" s="175" t="s">
        <v>230</v>
      </c>
      <c r="AX42" s="176">
        <f>X17</f>
        <v>0</v>
      </c>
      <c r="AY42" s="173" t="s">
        <v>1642</v>
      </c>
      <c r="AZ42" s="58"/>
      <c r="BC42" s="63"/>
      <c r="BD42" s="63"/>
    </row>
    <row r="43" spans="2:56" s="3" customFormat="1" ht="19.5" hidden="1" customHeight="1" x14ac:dyDescent="0.3">
      <c r="B43" s="9"/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8" t="str">
        <f t="shared" si="21"/>
        <v/>
      </c>
      <c r="AM43" s="1">
        <v>36</v>
      </c>
      <c r="AU43" s="88">
        <v>39</v>
      </c>
      <c r="AV43" s="174">
        <v>705</v>
      </c>
      <c r="AW43" s="175" t="s">
        <v>231</v>
      </c>
      <c r="AX43" s="176">
        <f t="shared" ref="AX43:AX46" si="22">X18</f>
        <v>0</v>
      </c>
      <c r="AY43" s="173" t="s">
        <v>1642</v>
      </c>
      <c r="AZ43" s="58"/>
      <c r="BC43" s="51"/>
      <c r="BD43" s="51"/>
    </row>
    <row r="44" spans="2:56" s="3" customFormat="1" ht="17.399999999999999" hidden="1" x14ac:dyDescent="0.3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8" t="str">
        <f t="shared" si="21"/>
        <v/>
      </c>
      <c r="AM44" s="1">
        <v>37</v>
      </c>
      <c r="AU44" s="88">
        <v>40</v>
      </c>
      <c r="AV44" s="174">
        <v>706</v>
      </c>
      <c r="AW44" s="175" t="s">
        <v>232</v>
      </c>
      <c r="AX44" s="176">
        <f t="shared" si="22"/>
        <v>0</v>
      </c>
      <c r="AY44" s="173" t="s">
        <v>1642</v>
      </c>
      <c r="AZ44" s="58"/>
      <c r="BC44" s="51"/>
      <c r="BD44" s="51"/>
    </row>
    <row r="45" spans="2:56" s="3" customFormat="1" ht="17.25" hidden="1" customHeight="1" x14ac:dyDescent="0.3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8" t="str">
        <f>IF(R17&lt;&gt;"",R17,"")</f>
        <v/>
      </c>
      <c r="AM45" s="1">
        <v>38</v>
      </c>
      <c r="AU45" s="88">
        <v>41</v>
      </c>
      <c r="AV45" s="174">
        <v>707</v>
      </c>
      <c r="AW45" s="175" t="s">
        <v>233</v>
      </c>
      <c r="AX45" s="176">
        <f t="shared" si="22"/>
        <v>0</v>
      </c>
      <c r="AY45" s="173" t="s">
        <v>1642</v>
      </c>
      <c r="AZ45" s="58"/>
      <c r="BC45" s="59"/>
      <c r="BD45" s="59"/>
    </row>
    <row r="46" spans="2:56" s="3" customFormat="1" ht="19.5" hidden="1" customHeight="1" x14ac:dyDescent="0.3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8" t="str">
        <f t="shared" ref="AL46:AL49" si="23">IF(R18&lt;&gt;"",R18,"")</f>
        <v/>
      </c>
      <c r="AM46" s="1">
        <v>39</v>
      </c>
      <c r="AU46" s="88">
        <v>42</v>
      </c>
      <c r="AV46" s="174">
        <v>708</v>
      </c>
      <c r="AW46" s="175" t="s">
        <v>234</v>
      </c>
      <c r="AX46" s="176">
        <f t="shared" si="22"/>
        <v>0</v>
      </c>
      <c r="AY46" s="173" t="s">
        <v>1642</v>
      </c>
      <c r="AZ46" s="58"/>
      <c r="BC46" s="51"/>
      <c r="BD46" s="51"/>
    </row>
    <row r="47" spans="2:56" s="3" customFormat="1" ht="19.5" hidden="1" customHeight="1" x14ac:dyDescent="0.3">
      <c r="AL47" s="88" t="str">
        <f t="shared" si="23"/>
        <v/>
      </c>
      <c r="AM47" s="1">
        <v>40</v>
      </c>
      <c r="AU47" s="88">
        <v>43</v>
      </c>
      <c r="AV47" s="154">
        <v>804</v>
      </c>
      <c r="AW47" s="166" t="s">
        <v>235</v>
      </c>
      <c r="AX47" s="137">
        <f>AF17</f>
        <v>0</v>
      </c>
      <c r="AY47" s="173" t="s">
        <v>1643</v>
      </c>
      <c r="AZ47" s="58"/>
      <c r="BC47" s="51"/>
      <c r="BD47" s="51"/>
    </row>
    <row r="48" spans="2:56" s="3" customFormat="1" ht="19.5" hidden="1" customHeight="1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8" t="str">
        <f t="shared" si="23"/>
        <v/>
      </c>
      <c r="AM48" s="1">
        <v>41</v>
      </c>
      <c r="AU48" s="88">
        <v>44</v>
      </c>
      <c r="AV48" s="154">
        <v>805</v>
      </c>
      <c r="AW48" s="166" t="s">
        <v>236</v>
      </c>
      <c r="AX48" s="137">
        <f t="shared" ref="AX48:AX51" si="24">AF18</f>
        <v>0</v>
      </c>
      <c r="AY48" s="173" t="s">
        <v>1643</v>
      </c>
      <c r="AZ48" s="58"/>
      <c r="BC48" s="51"/>
      <c r="BD48" s="51"/>
    </row>
    <row r="49" spans="2:56" s="3" customFormat="1" ht="17.25" hidden="1" customHeight="1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8" t="str">
        <f t="shared" si="23"/>
        <v/>
      </c>
      <c r="AM49" s="1">
        <v>42</v>
      </c>
      <c r="AU49" s="88">
        <v>45</v>
      </c>
      <c r="AV49" s="154">
        <v>806</v>
      </c>
      <c r="AW49" s="166" t="s">
        <v>237</v>
      </c>
      <c r="AX49" s="137">
        <f t="shared" si="24"/>
        <v>0</v>
      </c>
      <c r="AY49" s="173" t="s">
        <v>1643</v>
      </c>
      <c r="AZ49" s="58"/>
      <c r="BC49" s="63"/>
      <c r="BD49" s="63"/>
    </row>
    <row r="50" spans="2:56" s="3" customFormat="1" ht="19.5" hidden="1" customHeight="1" x14ac:dyDescent="0.3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8" t="str">
        <f>IF(Z17&lt;&gt;"",Z17,"")</f>
        <v/>
      </c>
      <c r="AM50" s="1">
        <v>43</v>
      </c>
      <c r="AU50" s="88">
        <v>46</v>
      </c>
      <c r="AV50" s="154">
        <v>807</v>
      </c>
      <c r="AW50" s="166" t="s">
        <v>238</v>
      </c>
      <c r="AX50" s="137">
        <f t="shared" si="24"/>
        <v>0</v>
      </c>
      <c r="AY50" s="173" t="s">
        <v>1643</v>
      </c>
      <c r="AZ50" s="58"/>
      <c r="BC50" s="51"/>
      <c r="BD50" s="51"/>
    </row>
    <row r="51" spans="2:56" s="3" customFormat="1" ht="17.25" hidden="1" customHeight="1" x14ac:dyDescent="0.3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8" t="str">
        <f t="shared" ref="AL51:AL54" si="25">IF(Z18&lt;&gt;"",Z18,"")</f>
        <v/>
      </c>
      <c r="AM51" s="1">
        <v>44</v>
      </c>
      <c r="AU51" s="88">
        <v>47</v>
      </c>
      <c r="AV51" s="169">
        <v>808</v>
      </c>
      <c r="AW51" s="170" t="s">
        <v>239</v>
      </c>
      <c r="AX51" s="137">
        <f t="shared" si="24"/>
        <v>0</v>
      </c>
      <c r="AY51" s="173" t="s">
        <v>1643</v>
      </c>
      <c r="AZ51" s="58"/>
      <c r="BC51" s="59"/>
      <c r="BD51" s="59"/>
    </row>
    <row r="52" spans="2:56" s="3" customFormat="1" ht="21.75" hidden="1" customHeight="1" x14ac:dyDescent="0.6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8" t="str">
        <f t="shared" si="25"/>
        <v/>
      </c>
      <c r="AM52" s="1">
        <v>45</v>
      </c>
      <c r="AU52" s="88"/>
      <c r="AV52" s="34"/>
      <c r="AW52" s="34"/>
      <c r="AX52" s="137"/>
      <c r="AY52" s="137"/>
      <c r="AZ52" s="58"/>
      <c r="BC52" s="51"/>
      <c r="BD52" s="51"/>
    </row>
    <row r="53" spans="2:56" s="3" customFormat="1" ht="21.75" hidden="1" customHeigh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8" t="str">
        <f t="shared" si="25"/>
        <v/>
      </c>
      <c r="AM53" s="1">
        <v>46</v>
      </c>
      <c r="AU53" s="88"/>
      <c r="AV53" s="34"/>
      <c r="AW53" s="34"/>
      <c r="AX53" s="137"/>
      <c r="AY53" s="137"/>
      <c r="AZ53" s="58"/>
      <c r="BC53" s="63"/>
      <c r="BD53" s="63"/>
    </row>
    <row r="54" spans="2:56" s="3" customFormat="1" ht="21.75" hidden="1" customHeight="1" x14ac:dyDescent="0.3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8" t="str">
        <f t="shared" si="25"/>
        <v/>
      </c>
      <c r="AM54" s="1">
        <v>47</v>
      </c>
      <c r="AU54" s="88"/>
      <c r="AV54" s="34"/>
      <c r="AW54" s="34"/>
      <c r="AX54" s="137"/>
      <c r="AY54" s="137"/>
      <c r="AZ54" s="58"/>
      <c r="BC54" s="63"/>
      <c r="BD54" s="63"/>
    </row>
    <row r="55" spans="2:56" s="3" customFormat="1" ht="21.6" hidden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119"/>
      <c r="AM55" s="1"/>
      <c r="AU55" s="88"/>
      <c r="AV55" s="34"/>
      <c r="AW55" s="34"/>
      <c r="AX55" s="137"/>
      <c r="AY55" s="137"/>
      <c r="AZ55" s="137"/>
      <c r="BA55" s="137"/>
      <c r="BB55" s="137"/>
    </row>
    <row r="56" spans="2:56" s="3" customFormat="1" ht="22.2" hidden="1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119"/>
      <c r="AM56" s="1"/>
      <c r="AU56" s="137"/>
      <c r="AV56" s="34"/>
      <c r="AW56" s="34"/>
      <c r="AX56" s="137"/>
      <c r="AY56" s="137"/>
      <c r="AZ56" s="137"/>
      <c r="BA56" s="137"/>
      <c r="BB56" s="137"/>
    </row>
    <row r="57" spans="2:56" ht="22.2" hidden="1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119" t="str">
        <f>IF(T22&lt;&gt;"",T22,"")</f>
        <v/>
      </c>
    </row>
    <row r="58" spans="2:56" ht="14.25" hidden="1" customHeight="1" thickTop="1" x14ac:dyDescent="0.3"/>
  </sheetData>
  <sheetProtection algorithmName="SHA-512" hashValue="X9hffagwS0z+fkzSxvvHJqVLOGo84AdyNpB8/Zm4+xkGGM46mkJcdh1CRIDWt7xcA2/ptlgYhIF76Zd41tqzHQ==" saltValue="yRB6b+9/2qEecJnd4mTQkw==" spinCount="100000" sheet="1" selectLockedCells="1"/>
  <mergeCells count="137">
    <mergeCell ref="AC9:AE9"/>
    <mergeCell ref="AC11:AE11"/>
    <mergeCell ref="T16:AG16"/>
    <mergeCell ref="AC19:AE19"/>
    <mergeCell ref="B3:D3"/>
    <mergeCell ref="O1:P1"/>
    <mergeCell ref="C1:D1"/>
    <mergeCell ref="E1:G1"/>
    <mergeCell ref="H1:J1"/>
    <mergeCell ref="X5:Z5"/>
    <mergeCell ref="X1:Z1"/>
    <mergeCell ref="AE1:AG1"/>
    <mergeCell ref="H2:N2"/>
    <mergeCell ref="X2:Z2"/>
    <mergeCell ref="AB2:AC2"/>
    <mergeCell ref="AE2:AG2"/>
    <mergeCell ref="X3:Z3"/>
    <mergeCell ref="AE3:AG3"/>
    <mergeCell ref="Q3:T3"/>
    <mergeCell ref="U3:V3"/>
    <mergeCell ref="H3:J3"/>
    <mergeCell ref="L3:N3"/>
    <mergeCell ref="O3:P3"/>
    <mergeCell ref="AB5:AC5"/>
    <mergeCell ref="T6:AG6"/>
    <mergeCell ref="B6:Q6"/>
    <mergeCell ref="C4:D4"/>
    <mergeCell ref="C5:E5"/>
    <mergeCell ref="L1:N1"/>
    <mergeCell ref="U1:V1"/>
    <mergeCell ref="AB3:AC3"/>
    <mergeCell ref="AB1:AC1"/>
    <mergeCell ref="U2:V2"/>
    <mergeCell ref="Q2:T2"/>
    <mergeCell ref="Q1:T1"/>
    <mergeCell ref="X4:Z4"/>
    <mergeCell ref="AE4:AI4"/>
    <mergeCell ref="AB4:AC4"/>
    <mergeCell ref="L4:N4"/>
    <mergeCell ref="O4:P4"/>
    <mergeCell ref="Q4:T4"/>
    <mergeCell ref="C2:D2"/>
    <mergeCell ref="E2:G2"/>
    <mergeCell ref="O2:P2"/>
    <mergeCell ref="AH1:AI1"/>
    <mergeCell ref="AH2:AI2"/>
    <mergeCell ref="AH3:AI3"/>
    <mergeCell ref="E3:G3"/>
    <mergeCell ref="T7:X7"/>
    <mergeCell ref="AB7:AF7"/>
    <mergeCell ref="U19:W19"/>
    <mergeCell ref="AH9:AJ9"/>
    <mergeCell ref="AH10:AJ11"/>
    <mergeCell ref="U11:W11"/>
    <mergeCell ref="D8:G8"/>
    <mergeCell ref="D9:G9"/>
    <mergeCell ref="M8:O8"/>
    <mergeCell ref="M9:O9"/>
    <mergeCell ref="AC13:AE13"/>
    <mergeCell ref="U17:W17"/>
    <mergeCell ref="M19:O19"/>
    <mergeCell ref="AC8:AE8"/>
    <mergeCell ref="M12:O12"/>
    <mergeCell ref="M11:O11"/>
    <mergeCell ref="M10:O10"/>
    <mergeCell ref="AH12:AJ19"/>
    <mergeCell ref="U9:W9"/>
    <mergeCell ref="AC10:AE10"/>
    <mergeCell ref="AC17:AE17"/>
    <mergeCell ref="U18:W18"/>
    <mergeCell ref="U10:W10"/>
    <mergeCell ref="T14:AF14"/>
    <mergeCell ref="E4:G4"/>
    <mergeCell ref="H4:J4"/>
    <mergeCell ref="U4:V4"/>
    <mergeCell ref="D10:G10"/>
    <mergeCell ref="M17:O17"/>
    <mergeCell ref="M20:O20"/>
    <mergeCell ref="D20:G20"/>
    <mergeCell ref="D19:G19"/>
    <mergeCell ref="D17:G17"/>
    <mergeCell ref="D18:G18"/>
    <mergeCell ref="M18:O18"/>
    <mergeCell ref="L13:Q13"/>
    <mergeCell ref="A14:P14"/>
    <mergeCell ref="D11:G11"/>
    <mergeCell ref="D13:G13"/>
    <mergeCell ref="D12:G12"/>
    <mergeCell ref="L7:P7"/>
    <mergeCell ref="B7:H7"/>
    <mergeCell ref="U8:W8"/>
    <mergeCell ref="F5:N5"/>
    <mergeCell ref="O5:P5"/>
    <mergeCell ref="Q5:T5"/>
    <mergeCell ref="U5:V5"/>
    <mergeCell ref="B16:Q16"/>
    <mergeCell ref="T28:V28"/>
    <mergeCell ref="U21:W21"/>
    <mergeCell ref="U12:W12"/>
    <mergeCell ref="T27:V27"/>
    <mergeCell ref="M23:O23"/>
    <mergeCell ref="D23:G23"/>
    <mergeCell ref="M21:O21"/>
    <mergeCell ref="D22:G22"/>
    <mergeCell ref="M22:O22"/>
    <mergeCell ref="D21:G21"/>
    <mergeCell ref="U13:W13"/>
    <mergeCell ref="T22:AF23"/>
    <mergeCell ref="AC20:AE20"/>
    <mergeCell ref="AC21:AE21"/>
    <mergeCell ref="U20:W20"/>
    <mergeCell ref="AC12:AE12"/>
    <mergeCell ref="AC18:AE18"/>
    <mergeCell ref="C31:H31"/>
    <mergeCell ref="J31:AF32"/>
    <mergeCell ref="C32:H32"/>
    <mergeCell ref="C27:H27"/>
    <mergeCell ref="N27:R27"/>
    <mergeCell ref="Z27:AC27"/>
    <mergeCell ref="AD27:AG27"/>
    <mergeCell ref="C28:H28"/>
    <mergeCell ref="L28:M28"/>
    <mergeCell ref="N28:R28"/>
    <mergeCell ref="W28:X28"/>
    <mergeCell ref="C29:H29"/>
    <mergeCell ref="N29:R29"/>
    <mergeCell ref="T29:V29"/>
    <mergeCell ref="W29:Y29"/>
    <mergeCell ref="Z29:AC29"/>
    <mergeCell ref="AD29:AG29"/>
    <mergeCell ref="W27:Y27"/>
    <mergeCell ref="L29:M29"/>
    <mergeCell ref="L27:M27"/>
    <mergeCell ref="C30:H30"/>
    <mergeCell ref="P30:U30"/>
    <mergeCell ref="W30:AA30"/>
    <mergeCell ref="AC30:AE30"/>
  </mergeCells>
  <phoneticPr fontId="71" type="noConversion"/>
  <conditionalFormatting sqref="B6:Q6">
    <cfRule type="expression" dxfId="29" priority="2">
      <formula>$E$2="مستنفذ"</formula>
    </cfRule>
  </conditionalFormatting>
  <conditionalFormatting sqref="R6:AG6 A6 A7:AG1048576">
    <cfRule type="expression" dxfId="28" priority="1">
      <formula>$E$2="مستنفذ"</formula>
    </cfRule>
  </conditionalFormatting>
  <dataValidations count="3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F5:N5" xr:uid="{BE7413CC-43DE-4737-A5AE-A659280696A7}">
      <formula1>$AO$1:$AO$9</formula1>
    </dataValidation>
    <dataValidation type="custom" errorStyle="warning" allowBlank="1" showInputMessage="1" showErrorMessage="1" error="يجب أن تقوم أولاً بملئ المعلومات المطلوبة في صفحة ادخال البيانات ومن ثم اختر المقررات التي ترغب بتسجيلها" sqref="H8:H13 P8:P12 X8:X13 AF8:AF13 AF17:AF21 X17:X21 P17:P23 H17:H23" xr:uid="{811C4B58-3B15-4938-A548-0420BCF89EF8}">
      <formula1>$AK$5=0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4"/>
  <sheetViews>
    <sheetView rightToLeft="1" workbookViewId="0">
      <selection activeCell="J12" sqref="J12:J19"/>
    </sheetView>
  </sheetViews>
  <sheetFormatPr defaultColWidth="9" defaultRowHeight="15.6" x14ac:dyDescent="0.3"/>
  <cols>
    <col min="1" max="1" width="3.88671875" style="178" customWidth="1"/>
    <col min="2" max="2" width="1.6640625" style="178" customWidth="1"/>
    <col min="3" max="3" width="4.5546875" style="178" customWidth="1"/>
    <col min="4" max="4" width="4.109375" style="178" customWidth="1"/>
    <col min="5" max="5" width="8" style="195" customWidth="1"/>
    <col min="6" max="6" width="7.109375" style="195" customWidth="1"/>
    <col min="7" max="7" width="3.88671875" style="195" customWidth="1"/>
    <col min="8" max="8" width="5.44140625" style="195" customWidth="1"/>
    <col min="9" max="10" width="7.44140625" style="178" customWidth="1"/>
    <col min="11" max="11" width="5.88671875" style="178" customWidth="1"/>
    <col min="12" max="12" width="3.44140625" style="178" customWidth="1"/>
    <col min="13" max="13" width="7.109375" style="195" customWidth="1"/>
    <col min="14" max="14" width="8.44140625" style="195" customWidth="1"/>
    <col min="15" max="15" width="6.21875" style="195" customWidth="1"/>
    <col min="16" max="16" width="4.21875" style="178" customWidth="1"/>
    <col min="17" max="17" width="5.44140625" style="178" customWidth="1"/>
    <col min="18" max="18" width="2.6640625" style="178" customWidth="1"/>
    <col min="19" max="19" width="9" style="178"/>
    <col min="20" max="21" width="9" style="178" hidden="1" customWidth="1"/>
    <col min="22" max="22" width="3" style="178" hidden="1" customWidth="1"/>
    <col min="23" max="24" width="9" style="178" hidden="1" customWidth="1"/>
    <col min="25" max="25" width="5" style="178" hidden="1" customWidth="1"/>
    <col min="26" max="28" width="9" style="178" hidden="1" customWidth="1"/>
    <col min="29" max="41" width="9" style="178" customWidth="1"/>
    <col min="42" max="42" width="43" style="178" bestFit="1" customWidth="1"/>
    <col min="43" max="16384" width="9" style="178"/>
  </cols>
  <sheetData>
    <row r="1" spans="1:42" ht="16.8" thickTop="1" thickBot="1" x14ac:dyDescent="0.35">
      <c r="A1" s="1"/>
      <c r="B1" s="554">
        <f ca="1">NOW()</f>
        <v>44592.793611921297</v>
      </c>
      <c r="C1" s="554"/>
      <c r="D1" s="554"/>
      <c r="E1" s="554"/>
      <c r="F1" s="567" t="s">
        <v>3433</v>
      </c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T1" s="142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X1" s="1"/>
      <c r="Y1" s="1"/>
      <c r="Z1" s="1"/>
      <c r="AA1" s="1"/>
      <c r="AB1" s="1"/>
      <c r="AC1" s="264"/>
      <c r="AD1" s="525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526"/>
      <c r="AF1" s="526"/>
      <c r="AG1" s="526"/>
      <c r="AH1" s="527"/>
      <c r="AI1" s="264"/>
      <c r="AJ1" s="266">
        <f>COUNT(AA3:AA21)</f>
        <v>15</v>
      </c>
      <c r="AP1" s="119" t="s">
        <v>134</v>
      </c>
    </row>
    <row r="2" spans="1:42" ht="17.25" customHeight="1" thickBot="1" x14ac:dyDescent="0.35">
      <c r="A2" s="1"/>
      <c r="B2" s="555" t="s">
        <v>3403</v>
      </c>
      <c r="C2" s="556"/>
      <c r="D2" s="557">
        <f>'اختيار المقررات'!E1</f>
        <v>512105</v>
      </c>
      <c r="E2" s="557"/>
      <c r="F2" s="558" t="s">
        <v>3</v>
      </c>
      <c r="G2" s="558"/>
      <c r="H2" s="559" t="str">
        <f>'اختيار المقررات'!L1</f>
        <v>ليالي حطاب</v>
      </c>
      <c r="I2" s="559"/>
      <c r="J2" s="559"/>
      <c r="K2" s="558" t="s">
        <v>4</v>
      </c>
      <c r="L2" s="558"/>
      <c r="M2" s="560" t="str">
        <f>'اختيار المقررات'!Q1</f>
        <v>محمد سمير</v>
      </c>
      <c r="N2" s="560"/>
      <c r="O2" s="267" t="s">
        <v>5</v>
      </c>
      <c r="P2" s="560" t="str">
        <f>'اختيار المقررات'!W1</f>
        <v>امل</v>
      </c>
      <c r="Q2" s="560"/>
      <c r="R2" s="563"/>
      <c r="T2" s="142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X2" s="1"/>
      <c r="Y2" s="1"/>
      <c r="Z2" s="1"/>
      <c r="AA2" s="1"/>
      <c r="AB2" s="1"/>
      <c r="AC2" s="264"/>
      <c r="AD2" s="528"/>
      <c r="AE2" s="529"/>
      <c r="AF2" s="529"/>
      <c r="AG2" s="529"/>
      <c r="AH2" s="530"/>
      <c r="AI2" s="265" t="s">
        <v>3402</v>
      </c>
      <c r="AJ2" s="1"/>
      <c r="AP2" s="218" t="s">
        <v>135</v>
      </c>
    </row>
    <row r="3" spans="1:42" ht="18.75" customHeight="1" thickTop="1" thickBot="1" x14ac:dyDescent="0.35">
      <c r="A3" s="1"/>
      <c r="B3" s="540" t="s">
        <v>3404</v>
      </c>
      <c r="C3" s="541"/>
      <c r="D3" s="564" t="str">
        <f>'اختيار المقررات'!E2</f>
        <v>الثالثة</v>
      </c>
      <c r="E3" s="564"/>
      <c r="F3" s="518">
        <f>'اختيار المقررات'!Q2</f>
        <v>0</v>
      </c>
      <c r="G3" s="518"/>
      <c r="H3" s="501" t="s">
        <v>147</v>
      </c>
      <c r="I3" s="501"/>
      <c r="J3" s="568">
        <f>'اختيار المقررات'!W2</f>
        <v>0</v>
      </c>
      <c r="K3" s="568"/>
      <c r="L3" s="568"/>
      <c r="M3" s="268" t="s">
        <v>148</v>
      </c>
      <c r="N3" s="564" t="str">
        <f>'اختيار المقررات'!AB2</f>
        <v xml:space="preserve"> </v>
      </c>
      <c r="O3" s="564"/>
      <c r="P3" s="564"/>
      <c r="Q3" s="565" t="s">
        <v>149</v>
      </c>
      <c r="R3" s="566"/>
      <c r="X3" s="1">
        <v>1</v>
      </c>
      <c r="Y3" s="1" t="str">
        <f>IF(Z3&lt;&gt;"",X3,"")</f>
        <v/>
      </c>
      <c r="Z3" s="1" t="str">
        <f>IF(LEN(M2)&lt;2,K2,"")</f>
        <v/>
      </c>
      <c r="AA3" s="1">
        <f>IFERROR(SMALL($Y$3:$Y$22,X3),"")</f>
        <v>3</v>
      </c>
      <c r="AB3" s="1"/>
      <c r="AC3" s="266"/>
      <c r="AD3" s="266"/>
      <c r="AE3" s="487" t="str">
        <f>IFERROR(VLOOKUP(AA3,$X$3:$Z$22,3,0),"")</f>
        <v>Full Name</v>
      </c>
      <c r="AF3" s="487"/>
      <c r="AG3" s="487"/>
      <c r="AH3" s="266"/>
      <c r="AI3" s="266"/>
      <c r="AJ3" s="1"/>
      <c r="AP3" s="218" t="s">
        <v>52</v>
      </c>
    </row>
    <row r="4" spans="1:42" ht="16.8" thickTop="1" thickBot="1" x14ac:dyDescent="0.35">
      <c r="A4" s="1"/>
      <c r="B4" s="540" t="s">
        <v>3405</v>
      </c>
      <c r="C4" s="541"/>
      <c r="D4" s="518">
        <f>'اختيار المقررات'!E3</f>
        <v>0</v>
      </c>
      <c r="E4" s="518"/>
      <c r="F4" s="519" t="s">
        <v>3406</v>
      </c>
      <c r="G4" s="519"/>
      <c r="H4" s="520">
        <f>'اختيار المقررات'!AB1</f>
        <v>0</v>
      </c>
      <c r="I4" s="520"/>
      <c r="J4" s="269" t="s">
        <v>3407</v>
      </c>
      <c r="K4" s="518">
        <f>'اختيار المقررات'!AE1</f>
        <v>0</v>
      </c>
      <c r="L4" s="518"/>
      <c r="M4" s="518"/>
      <c r="N4" s="564">
        <f>'اختيار المقررات'!H2</f>
        <v>0</v>
      </c>
      <c r="O4" s="564"/>
      <c r="P4" s="564"/>
      <c r="Q4" s="501" t="s">
        <v>146</v>
      </c>
      <c r="R4" s="502"/>
      <c r="X4" s="1">
        <v>2</v>
      </c>
      <c r="Y4" s="1" t="str">
        <f t="shared" ref="Y4:Y22" si="0">IF(Z4&lt;&gt;"",X4,"")</f>
        <v/>
      </c>
      <c r="Z4" s="1" t="str">
        <f>IF(LEN(P2)&lt;2,O2,"")</f>
        <v/>
      </c>
      <c r="AA4" s="1">
        <f t="shared" ref="AA4:AA21" si="1">IFERROR(SMALL($Y$3:$Y$22,X4),"")</f>
        <v>4</v>
      </c>
      <c r="AB4" s="1"/>
      <c r="AC4" s="266"/>
      <c r="AD4" s="266"/>
      <c r="AE4" s="487" t="str">
        <f t="shared" ref="AE4:AE22" si="2">IFERROR(VLOOKUP(AA4,$X$3:$Z$22,3,0),"")</f>
        <v>Father Name</v>
      </c>
      <c r="AF4" s="487"/>
      <c r="AG4" s="487"/>
      <c r="AH4" s="266"/>
      <c r="AI4" s="266"/>
      <c r="AJ4" s="1"/>
      <c r="AP4" s="219" t="s">
        <v>65</v>
      </c>
    </row>
    <row r="5" spans="1:42" ht="16.8" thickTop="1" thickBot="1" x14ac:dyDescent="0.35">
      <c r="A5" s="1"/>
      <c r="B5" s="540" t="s">
        <v>3408</v>
      </c>
      <c r="C5" s="541"/>
      <c r="D5" s="518">
        <f>'اختيار المقررات'!L3</f>
        <v>0</v>
      </c>
      <c r="E5" s="518"/>
      <c r="F5" s="541" t="s">
        <v>3409</v>
      </c>
      <c r="G5" s="541"/>
      <c r="H5" s="522">
        <f>'اختيار المقررات'!Q3</f>
        <v>0</v>
      </c>
      <c r="I5" s="522"/>
      <c r="J5" s="269" t="s">
        <v>3410</v>
      </c>
      <c r="K5" s="522" t="str">
        <f>'اختيار المقررات'!AB3</f>
        <v>غير سوري</v>
      </c>
      <c r="L5" s="522"/>
      <c r="M5" s="522"/>
      <c r="N5" s="541" t="s">
        <v>3411</v>
      </c>
      <c r="O5" s="541"/>
      <c r="P5" s="518" t="str">
        <f>'اختيار المقررات'!W3</f>
        <v>غير سوري</v>
      </c>
      <c r="Q5" s="518"/>
      <c r="R5" s="523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5</v>
      </c>
      <c r="AB5" s="1"/>
      <c r="AC5" s="266"/>
      <c r="AD5" s="266"/>
      <c r="AE5" s="487" t="str">
        <f t="shared" si="2"/>
        <v>Mother Name</v>
      </c>
      <c r="AF5" s="487"/>
      <c r="AG5" s="487"/>
      <c r="AH5" s="266"/>
      <c r="AI5" s="266"/>
      <c r="AJ5" s="1"/>
      <c r="AP5" s="218" t="s">
        <v>2098</v>
      </c>
    </row>
    <row r="6" spans="1:42" ht="15.75" customHeight="1" thickTop="1" thickBot="1" x14ac:dyDescent="0.35">
      <c r="A6" s="1"/>
      <c r="B6" s="562" t="s">
        <v>3412</v>
      </c>
      <c r="C6" s="519"/>
      <c r="D6" s="518" t="str">
        <f>'اختيار المقررات'!AE3</f>
        <v>لايوجد</v>
      </c>
      <c r="E6" s="518"/>
      <c r="F6" s="519" t="s">
        <v>3413</v>
      </c>
      <c r="G6" s="519"/>
      <c r="H6" s="518">
        <f>'اختيار المقررات'!E4</f>
        <v>0</v>
      </c>
      <c r="I6" s="518"/>
      <c r="J6" s="270" t="s">
        <v>3414</v>
      </c>
      <c r="K6" s="522">
        <f>'اختيار المقررات'!Q4</f>
        <v>0</v>
      </c>
      <c r="L6" s="522"/>
      <c r="M6" s="522"/>
      <c r="N6" s="519" t="s">
        <v>3415</v>
      </c>
      <c r="O6" s="519"/>
      <c r="P6" s="518">
        <f>'اختيار المقررات'!L4</f>
        <v>0</v>
      </c>
      <c r="Q6" s="518"/>
      <c r="R6" s="523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6</v>
      </c>
      <c r="AB6" s="1"/>
      <c r="AC6" s="266"/>
      <c r="AD6" s="266"/>
      <c r="AE6" s="487" t="str">
        <f t="shared" si="2"/>
        <v>الجنس:</v>
      </c>
      <c r="AF6" s="487"/>
      <c r="AG6" s="487"/>
      <c r="AH6" s="266"/>
      <c r="AI6" s="266"/>
      <c r="AJ6" s="1"/>
      <c r="AP6" s="218" t="s">
        <v>136</v>
      </c>
    </row>
    <row r="7" spans="1:42" ht="15" customHeight="1" thickTop="1" thickBot="1" x14ac:dyDescent="0.35">
      <c r="A7" s="1"/>
      <c r="B7" s="542" t="s">
        <v>3416</v>
      </c>
      <c r="C7" s="543"/>
      <c r="D7" s="550">
        <f>'اختيار المقررات'!W4</f>
        <v>0</v>
      </c>
      <c r="E7" s="551"/>
      <c r="F7" s="543" t="s">
        <v>3417</v>
      </c>
      <c r="G7" s="543"/>
      <c r="H7" s="552">
        <f>'اختيار المقررات'!AB4</f>
        <v>0</v>
      </c>
      <c r="I7" s="553"/>
      <c r="J7" s="271" t="s">
        <v>132</v>
      </c>
      <c r="K7" s="551">
        <f>'اختيار المقررات'!AE4</f>
        <v>0</v>
      </c>
      <c r="L7" s="551"/>
      <c r="M7" s="551"/>
      <c r="N7" s="551"/>
      <c r="O7" s="551"/>
      <c r="P7" s="551"/>
      <c r="Q7" s="551"/>
      <c r="R7" s="561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7</v>
      </c>
      <c r="AB7" s="1"/>
      <c r="AC7" s="266"/>
      <c r="AD7" s="266"/>
      <c r="AE7" s="487" t="str">
        <f t="shared" si="2"/>
        <v>تاريخ الميلاد:</v>
      </c>
      <c r="AF7" s="487"/>
      <c r="AG7" s="487"/>
      <c r="AH7" s="266"/>
      <c r="AI7" s="266"/>
      <c r="AJ7" s="1"/>
      <c r="AP7" s="218" t="s">
        <v>8</v>
      </c>
    </row>
    <row r="8" spans="1:42" ht="26.25" customHeight="1" thickTop="1" thickBot="1" x14ac:dyDescent="0.35">
      <c r="A8" s="1"/>
      <c r="B8" s="544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8</v>
      </c>
      <c r="AB8" s="1"/>
      <c r="AC8" s="266"/>
      <c r="AD8" s="266"/>
      <c r="AE8" s="487" t="str">
        <f t="shared" si="2"/>
        <v>مكان الميلاد:</v>
      </c>
      <c r="AF8" s="487"/>
      <c r="AG8" s="487"/>
      <c r="AH8" s="266"/>
      <c r="AI8" s="266"/>
      <c r="AJ8" s="1"/>
      <c r="AP8" s="1" t="s">
        <v>2099</v>
      </c>
    </row>
    <row r="9" spans="1:42" ht="26.25" customHeight="1" thickTop="1" thickBot="1" x14ac:dyDescent="0.35">
      <c r="A9" s="1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5"/>
      <c r="T9" s="55"/>
      <c r="U9" s="5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9</v>
      </c>
      <c r="AB9" s="1"/>
      <c r="AC9" s="266"/>
      <c r="AD9" s="266"/>
      <c r="AE9" s="487" t="str">
        <f t="shared" si="2"/>
        <v>place of birth</v>
      </c>
      <c r="AF9" s="487"/>
      <c r="AG9" s="487"/>
      <c r="AH9" s="266"/>
      <c r="AI9" s="266"/>
      <c r="AJ9" s="1"/>
      <c r="AP9" s="1" t="s">
        <v>15</v>
      </c>
    </row>
    <row r="10" spans="1:42" ht="16.5" customHeight="1" thickTop="1" thickBot="1" x14ac:dyDescent="0.3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55"/>
      <c r="T10" s="55"/>
      <c r="U10" s="55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10</v>
      </c>
      <c r="AB10" s="1"/>
      <c r="AC10" s="266"/>
      <c r="AD10" s="266"/>
      <c r="AE10" s="487" t="str">
        <f t="shared" si="2"/>
        <v>الجنسية:</v>
      </c>
      <c r="AF10" s="487"/>
      <c r="AG10" s="487"/>
      <c r="AH10" s="266"/>
      <c r="AI10" s="266"/>
      <c r="AJ10" s="1"/>
    </row>
    <row r="11" spans="1:42" ht="22.8" customHeight="1" thickTop="1" thickBot="1" x14ac:dyDescent="0.35">
      <c r="B11" s="180"/>
      <c r="C11" s="181" t="s">
        <v>31</v>
      </c>
      <c r="D11" s="547" t="s">
        <v>32</v>
      </c>
      <c r="E11" s="548"/>
      <c r="F11" s="548"/>
      <c r="G11" s="549"/>
      <c r="H11" s="182"/>
      <c r="I11" s="54" t="s">
        <v>9</v>
      </c>
      <c r="J11" s="180"/>
      <c r="K11" s="181" t="s">
        <v>31</v>
      </c>
      <c r="L11" s="547" t="s">
        <v>32</v>
      </c>
      <c r="M11" s="548"/>
      <c r="N11" s="548"/>
      <c r="O11" s="549"/>
      <c r="P11" s="182"/>
      <c r="Q11" s="54" t="s">
        <v>9</v>
      </c>
      <c r="R11" s="183"/>
      <c r="S11" s="55"/>
      <c r="T11" s="55"/>
      <c r="U11" s="56"/>
      <c r="V11" s="178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11</v>
      </c>
      <c r="AB11" s="1"/>
      <c r="AC11" s="266"/>
      <c r="AD11" s="266"/>
      <c r="AE11" s="487" t="str">
        <f t="shared" si="2"/>
        <v>الرقم الوطني:</v>
      </c>
      <c r="AF11" s="487"/>
      <c r="AG11" s="487"/>
      <c r="AH11" s="266"/>
      <c r="AI11" s="266"/>
      <c r="AJ11" s="1"/>
    </row>
    <row r="12" spans="1:42" ht="22.8" customHeight="1" thickTop="1" thickBot="1" x14ac:dyDescent="0.35">
      <c r="B12" s="184" t="str">
        <f>IF(AJ1&gt;0,"",V11)</f>
        <v/>
      </c>
      <c r="C12" s="185" t="str">
        <f>IFERROR(VLOOKUP(B12,'اختيار المقررات'!AU5:AY54,2,0),"")</f>
        <v/>
      </c>
      <c r="D12" s="524" t="str">
        <f>IFERROR(VLOOKUP(B12,'اختيار المقررات'!AU5:AY54,3,0),"")</f>
        <v/>
      </c>
      <c r="E12" s="524"/>
      <c r="F12" s="524"/>
      <c r="G12" s="524"/>
      <c r="H12" s="186" t="str">
        <f>IFERROR(VLOOKUP(B12,'اختيار المقررات'!AU5:AY54,4,0),"")</f>
        <v/>
      </c>
      <c r="I12" s="177" t="str">
        <f>IFERROR(VLOOKUP(B12,'اختيار المقررات'!AU5:AY54,5,0),"")</f>
        <v/>
      </c>
      <c r="J12" s="187" t="str">
        <f>IF(AJ1&gt;0,"",V19)</f>
        <v/>
      </c>
      <c r="K12" s="185" t="str">
        <f>IFERROR(VLOOKUP(J12,'اختيار المقررات'!AU5:AY54,2,0),"")</f>
        <v/>
      </c>
      <c r="L12" s="524" t="str">
        <f>IFERROR(VLOOKUP(J12,'اختيار المقررات'!AU5:AY54,3,0),"")</f>
        <v/>
      </c>
      <c r="M12" s="524"/>
      <c r="N12" s="524"/>
      <c r="O12" s="524"/>
      <c r="P12" s="186" t="str">
        <f>IFERROR(VLOOKUP(J12,'اختيار المقررات'!AU5:AY54,4,0),"")</f>
        <v/>
      </c>
      <c r="Q12" s="177" t="str">
        <f>IFERROR(VLOOKUP(J12,'اختيار المقررات'!AU5:AY54,5,0),"")</f>
        <v/>
      </c>
      <c r="R12" s="188"/>
      <c r="S12" s="189"/>
      <c r="T12" s="190"/>
      <c r="U12" s="189"/>
      <c r="V12" s="178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15</v>
      </c>
      <c r="AB12" s="1"/>
      <c r="AC12" s="266"/>
      <c r="AD12" s="266"/>
      <c r="AE12" s="487" t="str">
        <f t="shared" si="2"/>
        <v>نوع الثانوية:</v>
      </c>
      <c r="AF12" s="487"/>
      <c r="AG12" s="487"/>
      <c r="AH12" s="266"/>
      <c r="AI12" s="266"/>
      <c r="AJ12" s="1"/>
    </row>
    <row r="13" spans="1:42" ht="22.8" customHeight="1" thickTop="1" thickBot="1" x14ac:dyDescent="0.35">
      <c r="B13" s="184" t="str">
        <f t="shared" ref="B13:B19" si="3">IF(AJ2&gt;0,"",V12)</f>
        <v/>
      </c>
      <c r="C13" s="185" t="str">
        <f>IFERROR(VLOOKUP(B13,'اختيار المقررات'!AU6:AY55,2,0),"")</f>
        <v/>
      </c>
      <c r="D13" s="524" t="str">
        <f>IFERROR(VLOOKUP(B13,'اختيار المقررات'!AU6:AY55,3,0),"")</f>
        <v/>
      </c>
      <c r="E13" s="524"/>
      <c r="F13" s="524"/>
      <c r="G13" s="524"/>
      <c r="H13" s="186" t="str">
        <f>IFERROR(VLOOKUP(B13,'اختيار المقررات'!AU6:AY55,4,0),"")</f>
        <v/>
      </c>
      <c r="I13" s="177" t="str">
        <f>IFERROR(VLOOKUP(B13,'اختيار المقررات'!AU6:AY55,5,0),"")</f>
        <v/>
      </c>
      <c r="J13" s="187" t="str">
        <f t="shared" ref="J13:J19" si="4">IF(AJ2&gt;0,"",V20)</f>
        <v/>
      </c>
      <c r="K13" s="185" t="str">
        <f>IFERROR(VLOOKUP(J13,'اختيار المقررات'!AU6:AY55,2,0),"")</f>
        <v/>
      </c>
      <c r="L13" s="524" t="str">
        <f>IFERROR(VLOOKUP(J13,'اختيار المقررات'!AU6:AY55,3,0),"")</f>
        <v/>
      </c>
      <c r="M13" s="524"/>
      <c r="N13" s="524"/>
      <c r="O13" s="524"/>
      <c r="P13" s="186" t="str">
        <f>IFERROR(VLOOKUP(J13,'اختيار المقررات'!AU6:AY55,4,0),"")</f>
        <v/>
      </c>
      <c r="Q13" s="177" t="str">
        <f>IFERROR(VLOOKUP(J13,'اختيار المقررات'!AU6:AY55,5,0),"")</f>
        <v/>
      </c>
      <c r="R13" s="188"/>
      <c r="S13" s="190"/>
      <c r="T13" s="190"/>
      <c r="U13" s="191"/>
      <c r="V13" s="178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16</v>
      </c>
      <c r="AB13" s="1"/>
      <c r="AC13" s="266"/>
      <c r="AD13" s="266"/>
      <c r="AE13" s="487" t="str">
        <f t="shared" si="2"/>
        <v>محافظتها:</v>
      </c>
      <c r="AF13" s="487"/>
      <c r="AG13" s="487"/>
      <c r="AH13" s="266"/>
      <c r="AI13" s="266"/>
      <c r="AJ13" s="1"/>
    </row>
    <row r="14" spans="1:42" ht="22.8" customHeight="1" thickTop="1" thickBot="1" x14ac:dyDescent="0.35">
      <c r="B14" s="184" t="str">
        <f t="shared" si="3"/>
        <v/>
      </c>
      <c r="C14" s="185" t="str">
        <f>IFERROR(VLOOKUP(B14,'اختيار المقررات'!AU7:AY56,2,0),"")</f>
        <v/>
      </c>
      <c r="D14" s="524" t="str">
        <f>IFERROR(VLOOKUP(B14,'اختيار المقررات'!AU7:AY56,3,0),"")</f>
        <v/>
      </c>
      <c r="E14" s="524"/>
      <c r="F14" s="524"/>
      <c r="G14" s="524"/>
      <c r="H14" s="186" t="str">
        <f>IFERROR(VLOOKUP(B14,'اختيار المقررات'!AU7:AY56,4,0),"")</f>
        <v/>
      </c>
      <c r="I14" s="177" t="str">
        <f>IFERROR(VLOOKUP(B14,'اختيار المقررات'!AU7:AY56,5,0),"")</f>
        <v/>
      </c>
      <c r="J14" s="187" t="str">
        <f t="shared" si="4"/>
        <v/>
      </c>
      <c r="K14" s="185" t="str">
        <f>IFERROR(VLOOKUP(J14,'اختيار المقررات'!AU7:AY56,2,0),"")</f>
        <v/>
      </c>
      <c r="L14" s="524" t="str">
        <f>IFERROR(VLOOKUP(J14,'اختيار المقررات'!AU7:AY56,3,0),"")</f>
        <v/>
      </c>
      <c r="M14" s="524"/>
      <c r="N14" s="524"/>
      <c r="O14" s="524"/>
      <c r="P14" s="186" t="str">
        <f>IFERROR(VLOOKUP(J14,'اختيار المقررات'!AU7:AY56,4,0),"")</f>
        <v/>
      </c>
      <c r="Q14" s="177" t="str">
        <f>IFERROR(VLOOKUP(J14,'اختيار المقررات'!AU7:AY56,5,0),"")</f>
        <v/>
      </c>
      <c r="R14" s="188"/>
      <c r="S14" s="190"/>
      <c r="T14" s="190"/>
      <c r="U14" s="191"/>
      <c r="V14" s="178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17</v>
      </c>
      <c r="AB14" s="1"/>
      <c r="AC14" s="266"/>
      <c r="AD14" s="266"/>
      <c r="AE14" s="487" t="str">
        <f t="shared" si="2"/>
        <v>عامها:</v>
      </c>
      <c r="AF14" s="487"/>
      <c r="AG14" s="487"/>
      <c r="AH14" s="266"/>
      <c r="AI14" s="266"/>
      <c r="AJ14" s="1"/>
    </row>
    <row r="15" spans="1:42" ht="22.8" customHeight="1" thickTop="1" thickBot="1" x14ac:dyDescent="0.35">
      <c r="B15" s="184" t="str">
        <f t="shared" si="3"/>
        <v/>
      </c>
      <c r="C15" s="185" t="str">
        <f>IFERROR(VLOOKUP(B15,'اختيار المقررات'!AU8:AY57,2,0),"")</f>
        <v/>
      </c>
      <c r="D15" s="524" t="str">
        <f>IFERROR(VLOOKUP(B15,'اختيار المقررات'!AU8:AY57,3,0),"")</f>
        <v/>
      </c>
      <c r="E15" s="524"/>
      <c r="F15" s="524"/>
      <c r="G15" s="524"/>
      <c r="H15" s="186" t="str">
        <f>IFERROR(VLOOKUP(B15,'اختيار المقررات'!AU8:AY57,4,0),"")</f>
        <v/>
      </c>
      <c r="I15" s="177" t="str">
        <f>IFERROR(VLOOKUP(B15,'اختيار المقررات'!AU8:AY57,5,0),"")</f>
        <v/>
      </c>
      <c r="J15" s="187" t="str">
        <f t="shared" si="4"/>
        <v/>
      </c>
      <c r="K15" s="185" t="str">
        <f>IFERROR(VLOOKUP(J15,'اختيار المقررات'!AU8:AY57,2,0),"")</f>
        <v/>
      </c>
      <c r="L15" s="524" t="str">
        <f>IFERROR(VLOOKUP(J15,'اختيار المقررات'!AU8:AY57,3,0),"")</f>
        <v/>
      </c>
      <c r="M15" s="524"/>
      <c r="N15" s="524"/>
      <c r="O15" s="524"/>
      <c r="P15" s="186" t="str">
        <f>IFERROR(VLOOKUP(J15,'اختيار المقررات'!AU8:AY57,4,0),"")</f>
        <v/>
      </c>
      <c r="Q15" s="177" t="str">
        <f>IFERROR(VLOOKUP(J15,'اختيار المقررات'!AU8:AY57,5,0),"")</f>
        <v/>
      </c>
      <c r="R15" s="188"/>
      <c r="S15" s="190"/>
      <c r="T15" s="190"/>
      <c r="U15" s="191"/>
      <c r="V15" s="178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18</v>
      </c>
      <c r="AB15" s="1"/>
      <c r="AC15" s="266"/>
      <c r="AD15" s="266"/>
      <c r="AE15" s="487" t="str">
        <f t="shared" si="2"/>
        <v>الموبايل:</v>
      </c>
      <c r="AF15" s="487"/>
      <c r="AG15" s="487"/>
      <c r="AH15" s="266"/>
      <c r="AI15" s="266"/>
      <c r="AJ15" s="1"/>
    </row>
    <row r="16" spans="1:42" ht="22.8" customHeight="1" thickTop="1" thickBot="1" x14ac:dyDescent="0.35">
      <c r="B16" s="184" t="str">
        <f t="shared" si="3"/>
        <v/>
      </c>
      <c r="C16" s="185" t="str">
        <f>IFERROR(VLOOKUP(B16,'اختيار المقررات'!AU9:AY58,2,0),"")</f>
        <v/>
      </c>
      <c r="D16" s="524" t="str">
        <f>IFERROR(VLOOKUP(B16,'اختيار المقررات'!AU9:AY58,3,0),"")</f>
        <v/>
      </c>
      <c r="E16" s="524"/>
      <c r="F16" s="524"/>
      <c r="G16" s="524"/>
      <c r="H16" s="186" t="str">
        <f>IFERROR(VLOOKUP(B16,'اختيار المقررات'!AU9:AY58,4,0),"")</f>
        <v/>
      </c>
      <c r="I16" s="177" t="str">
        <f>IFERROR(VLOOKUP(B16,'اختيار المقررات'!AU9:AY58,5,0),"")</f>
        <v/>
      </c>
      <c r="J16" s="187" t="str">
        <f t="shared" si="4"/>
        <v/>
      </c>
      <c r="K16" s="185" t="str">
        <f>IFERROR(VLOOKUP(J16,'اختيار المقررات'!AU9:AY58,2,0),"")</f>
        <v/>
      </c>
      <c r="L16" s="524" t="str">
        <f>IFERROR(VLOOKUP(J16,'اختيار المقررات'!AU9:AY58,3,0),"")</f>
        <v/>
      </c>
      <c r="M16" s="524"/>
      <c r="N16" s="524"/>
      <c r="O16" s="524"/>
      <c r="P16" s="186" t="str">
        <f>IFERROR(VLOOKUP(J16,'اختيار المقررات'!AU9:AY58,4,0),"")</f>
        <v/>
      </c>
      <c r="Q16" s="177" t="str">
        <f>IFERROR(VLOOKUP(J16,'اختيار المقررات'!AU9:AY58,5,0),"")</f>
        <v/>
      </c>
      <c r="R16" s="188"/>
      <c r="S16" s="190"/>
      <c r="T16" s="190"/>
      <c r="U16" s="191"/>
      <c r="V16" s="178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19</v>
      </c>
      <c r="AB16" s="1"/>
      <c r="AC16" s="266"/>
      <c r="AD16" s="266"/>
      <c r="AE16" s="487" t="str">
        <f t="shared" si="2"/>
        <v>الهاتف:</v>
      </c>
      <c r="AF16" s="487"/>
      <c r="AG16" s="487"/>
      <c r="AH16" s="266"/>
      <c r="AI16" s="266"/>
      <c r="AJ16" s="1"/>
    </row>
    <row r="17" spans="1:36" ht="22.8" customHeight="1" thickTop="1" thickBot="1" x14ac:dyDescent="0.35">
      <c r="B17" s="184" t="str">
        <f t="shared" si="3"/>
        <v/>
      </c>
      <c r="C17" s="185" t="str">
        <f>IFERROR(VLOOKUP(B17,'اختيار المقررات'!AU10:AY59,2,0),"")</f>
        <v/>
      </c>
      <c r="D17" s="524" t="str">
        <f>IFERROR(VLOOKUP(B17,'اختيار المقررات'!AU10:AY59,3,0),"")</f>
        <v/>
      </c>
      <c r="E17" s="524"/>
      <c r="F17" s="524"/>
      <c r="G17" s="524"/>
      <c r="H17" s="186" t="str">
        <f>IFERROR(VLOOKUP(B17,'اختيار المقررات'!AU10:AY59,4,0),"")</f>
        <v/>
      </c>
      <c r="I17" s="177" t="str">
        <f>IFERROR(VLOOKUP(B17,'اختيار المقررات'!AU10:AY59,5,0),"")</f>
        <v/>
      </c>
      <c r="J17" s="187" t="str">
        <f t="shared" si="4"/>
        <v/>
      </c>
      <c r="K17" s="185" t="str">
        <f>IFERROR(VLOOKUP(J17,'اختيار المقررات'!AU10:AY59,2,0),"")</f>
        <v/>
      </c>
      <c r="L17" s="524" t="str">
        <f>IFERROR(VLOOKUP(J17,'اختيار المقررات'!AU10:AY59,3,0),"")</f>
        <v/>
      </c>
      <c r="M17" s="524"/>
      <c r="N17" s="524"/>
      <c r="O17" s="524"/>
      <c r="P17" s="186" t="str">
        <f>IFERROR(VLOOKUP(J17,'اختيار المقررات'!AU10:AY59,4,0),"")</f>
        <v/>
      </c>
      <c r="Q17" s="177" t="str">
        <f>IFERROR(VLOOKUP(J17,'اختيار المقررات'!AU10:AY59,5,0),"")</f>
        <v/>
      </c>
      <c r="R17" s="188"/>
      <c r="S17" s="190"/>
      <c r="T17" s="190"/>
      <c r="U17" s="191"/>
      <c r="V17" s="178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20</v>
      </c>
      <c r="AB17" s="1"/>
      <c r="AC17" s="266"/>
      <c r="AD17" s="266"/>
      <c r="AE17" s="487" t="str">
        <f t="shared" si="2"/>
        <v>العنوان :</v>
      </c>
      <c r="AF17" s="487"/>
      <c r="AG17" s="487"/>
      <c r="AH17" s="266"/>
      <c r="AI17" s="266"/>
      <c r="AJ17" s="1"/>
    </row>
    <row r="18" spans="1:36" s="192" customFormat="1" ht="22.8" customHeight="1" thickTop="1" thickBot="1" x14ac:dyDescent="0.35">
      <c r="B18" s="184" t="str">
        <f t="shared" si="3"/>
        <v/>
      </c>
      <c r="C18" s="185" t="str">
        <f>IFERROR(VLOOKUP(B18,'اختيار المقررات'!AU11:AY60,2,0),"")</f>
        <v/>
      </c>
      <c r="D18" s="524" t="str">
        <f>IFERROR(VLOOKUP(B18,'اختيار المقررات'!AU11:AY60,3,0),"")</f>
        <v/>
      </c>
      <c r="E18" s="524"/>
      <c r="F18" s="524"/>
      <c r="G18" s="524"/>
      <c r="H18" s="186" t="str">
        <f>IFERROR(VLOOKUP(B18,'اختيار المقررات'!AU11:AY60,4,0),"")</f>
        <v/>
      </c>
      <c r="I18" s="177" t="str">
        <f>IFERROR(VLOOKUP(B18,'اختيار المقررات'!AU11:AY60,5,0),"")</f>
        <v/>
      </c>
      <c r="J18" s="187" t="str">
        <f t="shared" si="4"/>
        <v/>
      </c>
      <c r="K18" s="185" t="str">
        <f>IFERROR(VLOOKUP(J18,'اختيار المقررات'!AU11:AY60,2,0),"")</f>
        <v/>
      </c>
      <c r="L18" s="524" t="str">
        <f>IFERROR(VLOOKUP(J18,'اختيار المقررات'!AU11:AY60,3,0),"")</f>
        <v/>
      </c>
      <c r="M18" s="524"/>
      <c r="N18" s="524"/>
      <c r="O18" s="524"/>
      <c r="P18" s="186" t="str">
        <f>IFERROR(VLOOKUP(J18,'اختيار المقررات'!AU11:AY60,4,0),"")</f>
        <v/>
      </c>
      <c r="Q18" s="177" t="str">
        <f>IFERROR(VLOOKUP(J18,'اختيار المقررات'!AU11:AY60,5,0),"")</f>
        <v/>
      </c>
      <c r="R18" s="188"/>
      <c r="S18" s="190"/>
      <c r="T18" s="190"/>
      <c r="U18" s="191"/>
      <c r="V18" s="178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 t="str">
        <f t="shared" si="1"/>
        <v/>
      </c>
      <c r="AB18" s="1"/>
      <c r="AC18" s="266"/>
      <c r="AD18" s="266"/>
      <c r="AE18" s="487" t="str">
        <f t="shared" si="2"/>
        <v/>
      </c>
      <c r="AF18" s="487"/>
      <c r="AG18" s="487"/>
      <c r="AH18" s="266"/>
      <c r="AI18" s="266"/>
      <c r="AJ18" s="1"/>
    </row>
    <row r="19" spans="1:36" s="192" customFormat="1" ht="22.8" customHeight="1" thickTop="1" thickBot="1" x14ac:dyDescent="0.35">
      <c r="B19" s="184" t="str">
        <f t="shared" si="3"/>
        <v/>
      </c>
      <c r="C19" s="185" t="str">
        <f>IFERROR(VLOOKUP(B19,'اختيار المقررات'!AU12:AY61,2,0),"")</f>
        <v/>
      </c>
      <c r="D19" s="524" t="str">
        <f>IFERROR(VLOOKUP(B19,'اختيار المقررات'!AU12:AY61,3,0),"")</f>
        <v/>
      </c>
      <c r="E19" s="524"/>
      <c r="F19" s="524"/>
      <c r="G19" s="524"/>
      <c r="H19" s="186" t="str">
        <f>IFERROR(VLOOKUP(B19,'اختيار المقررات'!AU12:AY61,4,0),"")</f>
        <v/>
      </c>
      <c r="I19" s="177" t="str">
        <f>IFERROR(VLOOKUP(B19,'اختيار المقررات'!AU12:AY61,5,0),"")</f>
        <v/>
      </c>
      <c r="J19" s="187" t="str">
        <f t="shared" si="4"/>
        <v/>
      </c>
      <c r="K19" s="185" t="str">
        <f>IFERROR(VLOOKUP(J19,'اختيار المقررات'!AU12:AY61,2,0),"")</f>
        <v/>
      </c>
      <c r="L19" s="524" t="str">
        <f>IFERROR(VLOOKUP(J19,'اختيار المقررات'!AU12:AY61,3,0),"")</f>
        <v/>
      </c>
      <c r="M19" s="524"/>
      <c r="N19" s="524"/>
      <c r="O19" s="524"/>
      <c r="P19" s="186" t="str">
        <f>IFERROR(VLOOKUP(J19,'اختيار المقررات'!AU12:AY61,4,0),"")</f>
        <v/>
      </c>
      <c r="Q19" s="177" t="str">
        <f>IFERROR(VLOOKUP(J19,'اختيار المقررات'!AU12:AY61,5,0),"")</f>
        <v/>
      </c>
      <c r="R19" s="188"/>
      <c r="S19" s="193"/>
      <c r="T19" s="193"/>
      <c r="U19" s="194"/>
      <c r="V19" s="178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 t="str">
        <f t="shared" si="1"/>
        <v/>
      </c>
      <c r="AB19" s="1"/>
      <c r="AC19" s="266"/>
      <c r="AD19" s="266"/>
      <c r="AE19" s="487" t="str">
        <f t="shared" si="2"/>
        <v/>
      </c>
      <c r="AF19" s="487"/>
      <c r="AG19" s="487"/>
      <c r="AH19" s="266"/>
      <c r="AI19" s="266"/>
      <c r="AJ19" s="1"/>
    </row>
    <row r="20" spans="1:36" s="192" customFormat="1" ht="16.5" customHeight="1" thickTop="1" thickBot="1" x14ac:dyDescent="0.35">
      <c r="B20" s="184"/>
      <c r="C20" s="188"/>
      <c r="D20" s="188"/>
      <c r="E20" s="188"/>
      <c r="F20" s="188"/>
      <c r="G20" s="188"/>
      <c r="H20" s="194"/>
      <c r="I20" s="194"/>
      <c r="J20" s="187"/>
      <c r="K20" s="188"/>
      <c r="L20" s="188"/>
      <c r="M20" s="188"/>
      <c r="N20" s="188"/>
      <c r="O20" s="188"/>
      <c r="P20" s="194"/>
      <c r="Q20" s="194"/>
      <c r="R20" s="188"/>
      <c r="S20" s="193"/>
      <c r="T20" s="193"/>
      <c r="U20" s="194"/>
      <c r="V20" s="178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66"/>
      <c r="AD20" s="266"/>
      <c r="AE20" s="487" t="str">
        <f t="shared" si="2"/>
        <v/>
      </c>
      <c r="AF20" s="487"/>
      <c r="AG20" s="487"/>
      <c r="AH20" s="266"/>
      <c r="AI20" s="266"/>
      <c r="AJ20" s="1"/>
    </row>
    <row r="21" spans="1:36" ht="22.2" thickTop="1" thickBot="1" x14ac:dyDescent="0.35">
      <c r="A21" s="1"/>
      <c r="B21" s="572" t="s">
        <v>138</v>
      </c>
      <c r="C21" s="521"/>
      <c r="D21" s="521"/>
      <c r="E21" s="521"/>
      <c r="F21" s="272">
        <f>'اختيار المقررات'!V30</f>
        <v>0</v>
      </c>
      <c r="G21" s="521" t="s">
        <v>139</v>
      </c>
      <c r="H21" s="521"/>
      <c r="I21" s="521"/>
      <c r="J21" s="521"/>
      <c r="K21" s="522">
        <f>'اختيار المقررات'!AB30</f>
        <v>0</v>
      </c>
      <c r="L21" s="522"/>
      <c r="M21" s="521" t="s">
        <v>140</v>
      </c>
      <c r="N21" s="521"/>
      <c r="O21" s="521"/>
      <c r="P21" s="521"/>
      <c r="Q21" s="522">
        <f>'اختيار المقررات'!AF30</f>
        <v>0</v>
      </c>
      <c r="R21" s="569"/>
      <c r="S21" s="273"/>
      <c r="T21" s="1"/>
      <c r="V21" s="178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B21" s="1"/>
      <c r="AC21" s="266"/>
      <c r="AD21" s="266"/>
      <c r="AE21" s="487" t="str">
        <f t="shared" si="2"/>
        <v/>
      </c>
      <c r="AF21" s="487"/>
      <c r="AG21" s="487"/>
      <c r="AH21" s="266"/>
      <c r="AI21" s="266"/>
      <c r="AJ21" s="1"/>
    </row>
    <row r="22" spans="1:36" ht="15" thickTop="1" x14ac:dyDescent="0.3">
      <c r="A22" s="1"/>
      <c r="B22" s="573" t="s">
        <v>133</v>
      </c>
      <c r="C22" s="574"/>
      <c r="D22" s="574"/>
      <c r="E22" s="570">
        <f>'اختيار المقررات'!F5</f>
        <v>0</v>
      </c>
      <c r="F22" s="570"/>
      <c r="G22" s="570"/>
      <c r="H22" s="570"/>
      <c r="I22" s="571"/>
      <c r="J22" s="274" t="s">
        <v>66</v>
      </c>
      <c r="K22" s="518">
        <f>'اختيار المقررات'!Q5</f>
        <v>0</v>
      </c>
      <c r="L22" s="518"/>
      <c r="M22" s="275" t="s">
        <v>0</v>
      </c>
      <c r="N22" s="520">
        <f>'اختيار المقررات'!W5</f>
        <v>0</v>
      </c>
      <c r="O22" s="520"/>
      <c r="P22" s="276"/>
      <c r="Q22" s="276"/>
      <c r="R22" s="276"/>
      <c r="S22" s="1"/>
      <c r="T22" s="1"/>
      <c r="V22" s="178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A22" s="1"/>
      <c r="AB22" s="1"/>
      <c r="AC22" s="266"/>
      <c r="AD22" s="266"/>
      <c r="AE22" s="487" t="str">
        <f t="shared" si="2"/>
        <v/>
      </c>
      <c r="AF22" s="487"/>
      <c r="AG22" s="487"/>
      <c r="AH22" s="266"/>
      <c r="AI22" s="266"/>
      <c r="AJ22" s="1"/>
    </row>
    <row r="23" spans="1:36" ht="15.6" customHeight="1" x14ac:dyDescent="0.3">
      <c r="A23" s="1"/>
      <c r="B23" s="499" t="s">
        <v>137</v>
      </c>
      <c r="C23" s="500"/>
      <c r="D23" s="500"/>
      <c r="E23" s="516">
        <f>'اختيار المقررات'!AD27</f>
        <v>1000</v>
      </c>
      <c r="F23" s="516"/>
      <c r="G23" s="517"/>
      <c r="H23" s="503" t="s">
        <v>3418</v>
      </c>
      <c r="I23" s="504"/>
      <c r="J23" s="505">
        <f>'اختيار المقررات'!AB5</f>
        <v>0</v>
      </c>
      <c r="K23" s="505"/>
      <c r="L23" s="506"/>
      <c r="M23" s="504" t="s">
        <v>2100</v>
      </c>
      <c r="N23" s="504"/>
      <c r="O23" s="504" t="s">
        <v>2101</v>
      </c>
      <c r="P23" s="504"/>
      <c r="Q23" s="504" t="s">
        <v>3419</v>
      </c>
      <c r="R23" s="508"/>
      <c r="S23" s="1"/>
      <c r="T23" s="1"/>
      <c r="V23" s="178" t="str">
        <f>IFERROR(SMALL('اختيار المقررات'!$AL$8:$AL$57,'اختيار المقررات'!AM20),"")</f>
        <v/>
      </c>
    </row>
    <row r="24" spans="1:36" ht="14.4" x14ac:dyDescent="0.3">
      <c r="A24" s="1"/>
      <c r="B24" s="499" t="s">
        <v>2102</v>
      </c>
      <c r="C24" s="500"/>
      <c r="D24" s="500"/>
      <c r="E24" s="511">
        <f>'اختيار المقررات'!W27</f>
        <v>0</v>
      </c>
      <c r="F24" s="511"/>
      <c r="G24" s="512"/>
      <c r="H24" s="510" t="s">
        <v>28</v>
      </c>
      <c r="I24" s="507"/>
      <c r="J24" s="511">
        <f>'اختيار المقررات'!N27</f>
        <v>0</v>
      </c>
      <c r="K24" s="511"/>
      <c r="L24" s="512"/>
      <c r="M24" s="507"/>
      <c r="N24" s="507"/>
      <c r="O24" s="507"/>
      <c r="P24" s="507"/>
      <c r="Q24" s="507"/>
      <c r="R24" s="509"/>
      <c r="S24" s="1"/>
      <c r="T24" s="1"/>
      <c r="V24" s="178" t="str">
        <f>IFERROR(SMALL('اختيار المقررات'!$AL$8:$AL$57,'اختيار المقررات'!AM21),"")</f>
        <v/>
      </c>
    </row>
    <row r="25" spans="1:36" ht="14.4" x14ac:dyDescent="0.3">
      <c r="A25" s="1"/>
      <c r="B25" s="499" t="s">
        <v>2096</v>
      </c>
      <c r="C25" s="500"/>
      <c r="D25" s="500"/>
      <c r="E25" s="511">
        <f>'اختيار المقررات'!N28</f>
        <v>0</v>
      </c>
      <c r="F25" s="511"/>
      <c r="G25" s="512"/>
      <c r="H25" s="513" t="s">
        <v>23</v>
      </c>
      <c r="I25" s="514"/>
      <c r="J25" s="277" t="str">
        <f>'اختيار المقررات'!N29</f>
        <v>لا</v>
      </c>
      <c r="K25" s="277"/>
      <c r="L25" s="278"/>
      <c r="M25" s="507"/>
      <c r="N25" s="507"/>
      <c r="O25" s="507"/>
      <c r="P25" s="507"/>
      <c r="Q25" s="507"/>
      <c r="R25" s="509"/>
      <c r="S25" s="1"/>
      <c r="T25" s="1"/>
      <c r="V25" s="178" t="str">
        <f>IFERROR(SMALL('اختيار المقررات'!$AL$8:$AL$57,'اختيار المقررات'!AM22),"")</f>
        <v/>
      </c>
    </row>
    <row r="26" spans="1:36" ht="14.4" x14ac:dyDescent="0.3">
      <c r="A26" s="1"/>
      <c r="B26" s="531" t="s">
        <v>26</v>
      </c>
      <c r="C26" s="532"/>
      <c r="D26" s="532"/>
      <c r="E26" s="533">
        <f>'اختيار المقررات'!W28</f>
        <v>1000</v>
      </c>
      <c r="F26" s="533"/>
      <c r="G26" s="533"/>
      <c r="H26" s="279"/>
      <c r="I26" s="279"/>
      <c r="J26" s="280"/>
      <c r="K26" s="280"/>
      <c r="L26" s="281"/>
      <c r="M26" s="507"/>
      <c r="N26" s="507"/>
      <c r="O26" s="507"/>
      <c r="P26" s="507"/>
      <c r="Q26" s="507"/>
      <c r="R26" s="509"/>
      <c r="S26" s="1"/>
      <c r="T26" s="1"/>
      <c r="V26" s="178" t="str">
        <f>IFERROR(SMALL('اختيار المقررات'!$AL$8:$AL$57,'اختيار المقررات'!AM23),"")</f>
        <v/>
      </c>
    </row>
    <row r="27" spans="1:36" ht="14.4" x14ac:dyDescent="0.3">
      <c r="A27" s="1"/>
      <c r="B27" s="534" t="str">
        <f>'اختيار المقررات'!C27</f>
        <v>منقطع عن التسجيل في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6"/>
      <c r="M27" s="507"/>
      <c r="N27" s="507"/>
      <c r="O27" s="507"/>
      <c r="P27" s="507"/>
      <c r="Q27" s="507"/>
      <c r="R27" s="509"/>
      <c r="S27" s="1"/>
      <c r="T27" s="1"/>
      <c r="V27" s="178" t="str">
        <f>IFERROR(SMALL('اختيار المقررات'!$AL$8:$AL$57,'اختيار المقررات'!AM24),"")</f>
        <v/>
      </c>
    </row>
    <row r="28" spans="1:36" ht="14.4" x14ac:dyDescent="0.3">
      <c r="A28" s="1"/>
      <c r="B28" s="537" t="str">
        <f>'اختيار المقررات'!C28</f>
        <v/>
      </c>
      <c r="C28" s="538"/>
      <c r="D28" s="538"/>
      <c r="E28" s="538"/>
      <c r="F28" s="538"/>
      <c r="G28" s="538" t="str">
        <f>'اختيار المقررات'!C29</f>
        <v/>
      </c>
      <c r="H28" s="538"/>
      <c r="I28" s="538"/>
      <c r="J28" s="538"/>
      <c r="K28" s="538"/>
      <c r="L28" s="539"/>
      <c r="M28" s="507"/>
      <c r="N28" s="507"/>
      <c r="O28" s="507"/>
      <c r="P28" s="507"/>
      <c r="Q28" s="507"/>
      <c r="R28" s="509"/>
      <c r="S28" s="1"/>
      <c r="T28" s="1"/>
      <c r="V28" s="178" t="str">
        <f>IFERROR(SMALL('اختيار المقررات'!$AL$8:$AL$57,'اختيار المقررات'!AM25),"")</f>
        <v/>
      </c>
    </row>
    <row r="29" spans="1:36" ht="14.4" x14ac:dyDescent="0.3">
      <c r="A29" s="1"/>
      <c r="B29" s="537" t="str">
        <f>'اختيار المقررات'!C30</f>
        <v/>
      </c>
      <c r="C29" s="538"/>
      <c r="D29" s="538"/>
      <c r="E29" s="538"/>
      <c r="F29" s="538"/>
      <c r="G29" s="538" t="str">
        <f>'اختيار المقررات'!C31</f>
        <v/>
      </c>
      <c r="H29" s="538"/>
      <c r="I29" s="538"/>
      <c r="J29" s="538"/>
      <c r="K29" s="538"/>
      <c r="L29" s="539"/>
      <c r="M29" s="507"/>
      <c r="N29" s="507"/>
      <c r="O29" s="507"/>
      <c r="P29" s="507"/>
      <c r="Q29" s="507"/>
      <c r="R29" s="509"/>
      <c r="S29" s="1"/>
      <c r="T29" s="1"/>
      <c r="V29" s="178" t="str">
        <f>IFERROR(SMALL('اختيار المقررات'!$AL$8:$AL$57,'اختيار المقررات'!AM26),"")</f>
        <v/>
      </c>
    </row>
    <row r="30" spans="1:36" ht="16.5" customHeight="1" x14ac:dyDescent="0.3">
      <c r="A30" s="1"/>
      <c r="B30" s="491" t="str">
        <f>'اختيار المقررات'!C32</f>
        <v/>
      </c>
      <c r="C30" s="492"/>
      <c r="D30" s="492"/>
      <c r="E30" s="492"/>
      <c r="F30" s="492"/>
      <c r="G30" s="492"/>
      <c r="H30" s="492"/>
      <c r="I30" s="492"/>
      <c r="J30" s="492"/>
      <c r="K30" s="492"/>
      <c r="L30" s="515"/>
      <c r="M30" s="507"/>
      <c r="N30" s="507"/>
      <c r="O30" s="507"/>
      <c r="P30" s="507"/>
      <c r="Q30" s="507"/>
      <c r="R30" s="509"/>
      <c r="S30" s="1"/>
      <c r="T30" s="1"/>
      <c r="V30" s="178" t="str">
        <f>IFERROR(SMALL('اختيار المقررات'!$AL$8:$AL$57,'اختيار المقررات'!AM27),"")</f>
        <v/>
      </c>
    </row>
    <row r="31" spans="1:36" ht="15" customHeight="1" x14ac:dyDescent="0.3">
      <c r="A31" s="1"/>
      <c r="B31" s="488" t="s">
        <v>3420</v>
      </c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90"/>
      <c r="S31" s="1"/>
      <c r="T31" s="1"/>
      <c r="V31" s="178" t="str">
        <f>IFERROR(SMALL('اختيار المقررات'!$AL$8:$AL$57,'اختيار المقررات'!AM28),"")</f>
        <v/>
      </c>
    </row>
    <row r="32" spans="1:36" ht="15" customHeight="1" x14ac:dyDescent="0.3">
      <c r="A32" s="1"/>
      <c r="B32" s="486" t="s">
        <v>3421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1"/>
      <c r="T32" s="1"/>
    </row>
    <row r="33" spans="1:22" ht="16.5" customHeight="1" x14ac:dyDescent="0.3">
      <c r="A33" s="1"/>
      <c r="B33" s="493" t="s">
        <v>34</v>
      </c>
      <c r="C33" s="493"/>
      <c r="D33" s="493"/>
      <c r="E33" s="493"/>
      <c r="F33" s="494">
        <f>'اختيار المقررات'!W29</f>
        <v>1000</v>
      </c>
      <c r="G33" s="494"/>
      <c r="H33" s="495" t="str">
        <f>IF(D4="أنثى","ليرة سورية فقط لا غير من الطالبة","ليرة سورية فقط لا غير من الطالب")&amp;" "&amp;H2</f>
        <v>ليرة سورية فقط لا غير من الطالب ليالي حطاب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1"/>
      <c r="T33" s="1"/>
      <c r="V33" s="178" t="str">
        <f>IFERROR(SMALL('اختيار المقررات'!$AL$8:$AL$57,'اختيار المقررات'!AM29),"")</f>
        <v/>
      </c>
    </row>
    <row r="34" spans="1:22" ht="24" customHeight="1" x14ac:dyDescent="0.3">
      <c r="A34" s="1"/>
      <c r="B34" s="493" t="str">
        <f>IF(D4="أنثى","رقمها الامتحاني","رقمه الامتحاني")</f>
        <v>رقمه الامتحاني</v>
      </c>
      <c r="C34" s="493"/>
      <c r="D34" s="493"/>
      <c r="E34" s="481">
        <f>D2</f>
        <v>512105</v>
      </c>
      <c r="F34" s="481"/>
      <c r="G34" s="496" t="s">
        <v>35</v>
      </c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1"/>
      <c r="T34" s="1"/>
      <c r="V34" s="178" t="str">
        <f>IFERROR(SMALL('اختيار المقررات'!$AL$8:$AL$57,'اختيار المقررات'!AM30),"")</f>
        <v/>
      </c>
    </row>
    <row r="35" spans="1:22" ht="24" customHeight="1" x14ac:dyDescent="0.3">
      <c r="A35" s="1"/>
      <c r="B35" s="220"/>
      <c r="C35" s="239"/>
      <c r="D35" s="497"/>
      <c r="E35" s="497"/>
      <c r="F35" s="497"/>
      <c r="G35" s="497"/>
      <c r="H35" s="497"/>
      <c r="I35" s="221"/>
      <c r="J35" s="221"/>
      <c r="K35" s="220"/>
      <c r="L35" s="239"/>
      <c r="M35" s="497"/>
      <c r="N35" s="497"/>
      <c r="O35" s="497"/>
      <c r="P35" s="497"/>
      <c r="Q35" s="221"/>
      <c r="R35" s="221"/>
      <c r="S35" s="1"/>
      <c r="T35" s="1"/>
      <c r="V35" s="178" t="str">
        <f>IFERROR(SMALL('اختيار المقررات'!$AL$8:$AL$57,'اختيار المقررات'!AM31),"")</f>
        <v/>
      </c>
    </row>
    <row r="36" spans="1:22" ht="16.5" customHeight="1" x14ac:dyDescent="0.4">
      <c r="A36" s="1"/>
      <c r="B36" s="498" t="s">
        <v>29</v>
      </c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1"/>
      <c r="T36" s="1"/>
      <c r="V36" s="178" t="str">
        <f>IFERROR(SMALL('اختيار المقررات'!$AL$8:$AL$57,'اختيار المقررات'!AM32),"")</f>
        <v/>
      </c>
    </row>
    <row r="37" spans="1:22" ht="16.5" customHeight="1" x14ac:dyDescent="0.3">
      <c r="A37" s="1"/>
      <c r="B37" s="479" t="s">
        <v>33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1"/>
      <c r="T37" s="1"/>
      <c r="V37" s="178" t="str">
        <f>IFERROR(SMALL('اختيار المقررات'!$AL$8:$AL$57,'اختيار المقررات'!AM33),"")</f>
        <v/>
      </c>
    </row>
    <row r="38" spans="1:22" ht="27.75" customHeight="1" x14ac:dyDescent="0.3">
      <c r="A38" s="1"/>
      <c r="B38" s="480" t="s">
        <v>34</v>
      </c>
      <c r="C38" s="480"/>
      <c r="D38" s="480"/>
      <c r="E38" s="480"/>
      <c r="F38" s="481">
        <f>'اختيار المقررات'!AD29</f>
        <v>0</v>
      </c>
      <c r="G38" s="481"/>
      <c r="H38" s="482" t="str">
        <f>H33</f>
        <v>ليرة سورية فقط لا غير من الطالب ليالي حطاب</v>
      </c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1"/>
      <c r="T38" s="1"/>
      <c r="V38" s="178" t="str">
        <f>IFERROR(SMALL('اختيار المقررات'!$AL$8:$AL$57,'اختيار المقررات'!AM34),"")</f>
        <v/>
      </c>
    </row>
    <row r="39" spans="1:22" ht="15.75" customHeight="1" x14ac:dyDescent="0.3">
      <c r="A39" s="1"/>
      <c r="B39" s="483" t="str">
        <f>B34</f>
        <v>رقمه الامتحاني</v>
      </c>
      <c r="C39" s="483"/>
      <c r="D39" s="483"/>
      <c r="E39" s="484">
        <f>E34</f>
        <v>512105</v>
      </c>
      <c r="F39" s="484"/>
      <c r="G39" s="485" t="str">
        <f>G34</f>
        <v xml:space="preserve">وتحويله إلى حساب التعليم المفتوح رقم ck1-10173186 وتسليم إشعار القبض إلى صاحب العلاقة  </v>
      </c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1"/>
      <c r="T39" s="1"/>
      <c r="V39" s="178" t="str">
        <f>IFERROR(SMALL('اختيار المقررات'!$AL$8:$AL$57,'اختيار المقررات'!AM35),"")</f>
        <v/>
      </c>
    </row>
    <row r="40" spans="1:22" ht="22.5" customHeight="1" x14ac:dyDescent="0.3">
      <c r="A40" s="1"/>
      <c r="B40" s="1"/>
      <c r="C40" s="1"/>
      <c r="D40" s="1"/>
      <c r="E40" s="282"/>
      <c r="F40" s="282"/>
      <c r="G40" s="282"/>
      <c r="H40" s="282"/>
      <c r="I40" s="1"/>
      <c r="J40" s="1"/>
      <c r="K40" s="1"/>
      <c r="L40" s="1"/>
      <c r="M40" s="282"/>
      <c r="N40" s="282"/>
      <c r="O40" s="282"/>
      <c r="P40" s="1"/>
      <c r="Q40" s="1"/>
      <c r="R40" s="1"/>
      <c r="S40" s="1"/>
      <c r="T40" s="1"/>
      <c r="V40" s="178" t="str">
        <f>IFERROR(SMALL('اختيار المقررات'!$AL$8:$AL$57,'اختيار المقررات'!AM36),"")</f>
        <v/>
      </c>
    </row>
    <row r="41" spans="1:22" ht="22.5" customHeight="1" x14ac:dyDescent="0.3">
      <c r="A41" s="1"/>
      <c r="B41" s="1"/>
      <c r="C41" s="1"/>
      <c r="D41" s="1"/>
      <c r="E41" s="1"/>
      <c r="F41" s="282"/>
      <c r="G41" s="282"/>
      <c r="H41" s="282"/>
      <c r="I41" s="282"/>
      <c r="J41" s="1"/>
      <c r="K41" s="1"/>
      <c r="L41" s="1"/>
      <c r="M41" s="1"/>
      <c r="N41" s="282"/>
      <c r="O41" s="282"/>
      <c r="P41" s="282"/>
      <c r="Q41" s="1"/>
      <c r="R41" s="1"/>
      <c r="S41" s="1"/>
      <c r="T41" s="1"/>
      <c r="V41" s="178" t="str">
        <f>IFERROR(SMALL('اختيار المقررات'!$AL$8:$AL$57,'اختيار المقررات'!AM37),"")</f>
        <v/>
      </c>
    </row>
    <row r="42" spans="1:22" ht="17.25" customHeight="1" x14ac:dyDescent="0.3">
      <c r="A42" s="1"/>
      <c r="B42" s="1"/>
      <c r="C42" s="283"/>
      <c r="D42" s="283"/>
      <c r="E42" s="283"/>
      <c r="F42" s="283"/>
      <c r="G42" s="283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1"/>
      <c r="V42" s="178" t="str">
        <f>IFERROR(SMALL('اختيار المقررات'!$AL$8:$AL$57,'اختيار المقررات'!AM38),"")</f>
        <v/>
      </c>
    </row>
    <row r="43" spans="1:22" ht="17.25" customHeight="1" x14ac:dyDescent="0.3">
      <c r="A43" s="1"/>
      <c r="B43" s="1"/>
      <c r="C43" s="283"/>
      <c r="D43" s="283"/>
      <c r="E43" s="283"/>
      <c r="F43" s="283"/>
      <c r="G43" s="283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1"/>
      <c r="V43" s="178" t="str">
        <f>IFERROR(SMALL('اختيار المقررات'!$AL$8:$AL$57,'اختيار المقررات'!AM39),"")</f>
        <v/>
      </c>
    </row>
    <row r="44" spans="1:22" ht="14.4" x14ac:dyDescent="0.3">
      <c r="A44" s="1"/>
      <c r="B44" s="1"/>
      <c r="C44" s="283"/>
      <c r="D44" s="283"/>
      <c r="E44" s="283"/>
      <c r="F44" s="283"/>
      <c r="G44" s="283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1"/>
    </row>
  </sheetData>
  <sheetProtection algorithmName="SHA-512" hashValue="fyvHgv0d7VspXnoAF2xTyocdnzn4Z5NiyNYBEPPlpHsKW1jp7yTT13oOc8Tyy6/TVlfUFUAUrJZri6eONNZMmQ==" saltValue="XTNeJE/wuaTXNJ/o+IHiNQ==" spinCount="100000" sheet="1" selectLockedCells="1" selectUnlockedCells="1"/>
  <mergeCells count="132">
    <mergeCell ref="Q21:R21"/>
    <mergeCell ref="E22:I22"/>
    <mergeCell ref="K22:L22"/>
    <mergeCell ref="B21:E21"/>
    <mergeCell ref="N22:O22"/>
    <mergeCell ref="B22:D22"/>
    <mergeCell ref="D12:G12"/>
    <mergeCell ref="L12:O12"/>
    <mergeCell ref="D14:G14"/>
    <mergeCell ref="L14:O14"/>
    <mergeCell ref="D15:G15"/>
    <mergeCell ref="L15:O15"/>
    <mergeCell ref="D16:G16"/>
    <mergeCell ref="L16:O16"/>
    <mergeCell ref="D17:G17"/>
    <mergeCell ref="L17:O17"/>
    <mergeCell ref="M21:P21"/>
    <mergeCell ref="D19:G19"/>
    <mergeCell ref="L19:O19"/>
    <mergeCell ref="F7:G7"/>
    <mergeCell ref="H7:I7"/>
    <mergeCell ref="B1:E1"/>
    <mergeCell ref="B2:C2"/>
    <mergeCell ref="D2:E2"/>
    <mergeCell ref="F2:G2"/>
    <mergeCell ref="H2:J2"/>
    <mergeCell ref="M2:N2"/>
    <mergeCell ref="K7:R7"/>
    <mergeCell ref="B6:C6"/>
    <mergeCell ref="D6:E6"/>
    <mergeCell ref="F6:G6"/>
    <mergeCell ref="P2:R2"/>
    <mergeCell ref="F3:G3"/>
    <mergeCell ref="H3:I3"/>
    <mergeCell ref="K2:L2"/>
    <mergeCell ref="K4:M4"/>
    <mergeCell ref="D3:E3"/>
    <mergeCell ref="N3:P3"/>
    <mergeCell ref="Q3:R3"/>
    <mergeCell ref="F1:R1"/>
    <mergeCell ref="J3:L3"/>
    <mergeCell ref="N4:P4"/>
    <mergeCell ref="B26:D26"/>
    <mergeCell ref="E26:G26"/>
    <mergeCell ref="B27:L27"/>
    <mergeCell ref="B28:F28"/>
    <mergeCell ref="G28:L28"/>
    <mergeCell ref="B3:C3"/>
    <mergeCell ref="B29:F29"/>
    <mergeCell ref="G29:L29"/>
    <mergeCell ref="B4:C4"/>
    <mergeCell ref="B7:C7"/>
    <mergeCell ref="B8:R9"/>
    <mergeCell ref="D11:G11"/>
    <mergeCell ref="L11:O11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N6:O6"/>
    <mergeCell ref="D7:E7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Q4:R4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3:G23"/>
    <mergeCell ref="E24:G24"/>
    <mergeCell ref="D4:E4"/>
    <mergeCell ref="F4:G4"/>
    <mergeCell ref="H4:I4"/>
    <mergeCell ref="G21:J21"/>
    <mergeCell ref="K21:L21"/>
    <mergeCell ref="H6:I6"/>
    <mergeCell ref="K6:M6"/>
    <mergeCell ref="P6:R6"/>
    <mergeCell ref="D18:G18"/>
    <mergeCell ref="L18:O18"/>
    <mergeCell ref="B25:D25"/>
    <mergeCell ref="E25:G25"/>
    <mergeCell ref="B37:R37"/>
    <mergeCell ref="B38:E38"/>
    <mergeCell ref="F38:G38"/>
    <mergeCell ref="H38:R38"/>
    <mergeCell ref="B39:D39"/>
    <mergeCell ref="E39:F39"/>
    <mergeCell ref="G39:R39"/>
    <mergeCell ref="B32:R32"/>
    <mergeCell ref="AE20:AG20"/>
    <mergeCell ref="AE21:AG21"/>
    <mergeCell ref="AE22:AG22"/>
    <mergeCell ref="B31:R31"/>
    <mergeCell ref="B30:F30"/>
    <mergeCell ref="B33:E33"/>
    <mergeCell ref="F33:G33"/>
    <mergeCell ref="H33:R33"/>
    <mergeCell ref="B34:D34"/>
    <mergeCell ref="E34:F34"/>
    <mergeCell ref="G34:R34"/>
    <mergeCell ref="D35:H35"/>
    <mergeCell ref="M35:P35"/>
    <mergeCell ref="B36:R36"/>
    <mergeCell ref="B23:D23"/>
    <mergeCell ref="B24:D24"/>
  </mergeCells>
  <conditionalFormatting sqref="C11:Q19">
    <cfRule type="expression" dxfId="27" priority="25">
      <formula>$C$12=""</formula>
    </cfRule>
  </conditionalFormatting>
  <conditionalFormatting sqref="C13:I19">
    <cfRule type="expression" dxfId="26" priority="24">
      <formula>$C$13=""</formula>
    </cfRule>
  </conditionalFormatting>
  <conditionalFormatting sqref="C14:I19">
    <cfRule type="expression" dxfId="25" priority="23">
      <formula>$C$14=""</formula>
    </cfRule>
  </conditionalFormatting>
  <conditionalFormatting sqref="C15:I19">
    <cfRule type="expression" dxfId="24" priority="22">
      <formula>$C$15=""</formula>
    </cfRule>
  </conditionalFormatting>
  <conditionalFormatting sqref="C16:I19">
    <cfRule type="expression" dxfId="23" priority="21">
      <formula>$C$16=""</formula>
    </cfRule>
  </conditionalFormatting>
  <conditionalFormatting sqref="C17:I19">
    <cfRule type="expression" dxfId="22" priority="20">
      <formula>$C$17=""</formula>
    </cfRule>
  </conditionalFormatting>
  <conditionalFormatting sqref="C18:I19">
    <cfRule type="expression" dxfId="21" priority="19">
      <formula>$C$18=""</formula>
    </cfRule>
  </conditionalFormatting>
  <conditionalFormatting sqref="C19:I19">
    <cfRule type="expression" dxfId="20" priority="18">
      <formula>$C$19=""</formula>
    </cfRule>
  </conditionalFormatting>
  <conditionalFormatting sqref="K11:Q19">
    <cfRule type="expression" dxfId="19" priority="17">
      <formula>$K$12=""</formula>
    </cfRule>
  </conditionalFormatting>
  <conditionalFormatting sqref="K13:Q19">
    <cfRule type="expression" dxfId="18" priority="16">
      <formula>$K$13=""</formula>
    </cfRule>
  </conditionalFormatting>
  <conditionalFormatting sqref="K14:Q19">
    <cfRule type="expression" dxfId="17" priority="15">
      <formula>$K$14=""</formula>
    </cfRule>
  </conditionalFormatting>
  <conditionalFormatting sqref="K15:Q19">
    <cfRule type="expression" dxfId="16" priority="14">
      <formula>$K$15=""</formula>
    </cfRule>
  </conditionalFormatting>
  <conditionalFormatting sqref="K16:Q19">
    <cfRule type="expression" dxfId="15" priority="13">
      <formula>$K$16=""</formula>
    </cfRule>
  </conditionalFormatting>
  <conditionalFormatting sqref="K17:Q19">
    <cfRule type="expression" dxfId="14" priority="12">
      <formula>$K$17=""</formula>
    </cfRule>
  </conditionalFormatting>
  <conditionalFormatting sqref="K18:Q19">
    <cfRule type="expression" dxfId="13" priority="11">
      <formula>$K$18=""</formula>
    </cfRule>
  </conditionalFormatting>
  <conditionalFormatting sqref="K19:Q19">
    <cfRule type="expression" dxfId="12" priority="10">
      <formula>$K$19=""</formula>
    </cfRule>
  </conditionalFormatting>
  <conditionalFormatting sqref="AE3:AE22">
    <cfRule type="expression" dxfId="11" priority="7">
      <formula>AE3&lt;&gt;""</formula>
    </cfRule>
  </conditionalFormatting>
  <conditionalFormatting sqref="AC1">
    <cfRule type="expression" dxfId="10" priority="6">
      <formula>AC1&lt;&gt;""</formula>
    </cfRule>
  </conditionalFormatting>
  <conditionalFormatting sqref="AD1:AH2">
    <cfRule type="expression" dxfId="9" priority="5">
      <formula>$AD$1&lt;&gt;""</formula>
    </cfRule>
  </conditionalFormatting>
  <conditionalFormatting sqref="B35:R35">
    <cfRule type="expression" dxfId="8" priority="2">
      <formula>#REF!="لا"</formula>
    </cfRule>
  </conditionalFormatting>
  <conditionalFormatting sqref="B39:R39 B38:H38 B36:R37">
    <cfRule type="expression" dxfId="7" priority="3">
      <formula>$K$25="لا"</formula>
    </cfRule>
  </conditionalFormatting>
  <conditionalFormatting sqref="C43:S44">
    <cfRule type="expression" dxfId="6" priority="4">
      <formula>$K$26="لا"</formula>
    </cfRule>
  </conditionalFormatting>
  <conditionalFormatting sqref="B36:R41">
    <cfRule type="expression" dxfId="5" priority="1">
      <formula>$J$25="لا"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S5"/>
  <sheetViews>
    <sheetView showGridLines="0" rightToLeft="1" topLeftCell="DQ1" zoomScale="98" zoomScaleNormal="98" workbookViewId="0">
      <pane ySplit="4" topLeftCell="A5" activePane="bottomLeft" state="frozen"/>
      <selection pane="bottomLeft" activeCell="DV14" sqref="DV14"/>
    </sheetView>
  </sheetViews>
  <sheetFormatPr defaultColWidth="9" defaultRowHeight="14.4" x14ac:dyDescent="0.3"/>
  <cols>
    <col min="1" max="1" width="13.88671875" style="77" customWidth="1"/>
    <col min="2" max="2" width="10.88671875" style="77" bestFit="1" customWidth="1"/>
    <col min="3" max="4" width="9" style="77"/>
    <col min="5" max="5" width="10.109375" style="77" bestFit="1" customWidth="1"/>
    <col min="6" max="6" width="11.44140625" style="114" bestFit="1" customWidth="1"/>
    <col min="7" max="7" width="11.44140625" style="114" customWidth="1"/>
    <col min="8" max="8" width="13.44140625" style="77" customWidth="1"/>
    <col min="9" max="9" width="9" style="77"/>
    <col min="10" max="10" width="11.6640625" style="77" bestFit="1" customWidth="1"/>
    <col min="11" max="11" width="21.88671875" style="77" customWidth="1"/>
    <col min="12" max="12" width="24.44140625" style="77" customWidth="1"/>
    <col min="13" max="13" width="17.6640625" style="77" customWidth="1"/>
    <col min="14" max="14" width="20.109375" style="77" customWidth="1"/>
    <col min="15" max="15" width="31.6640625" style="77" customWidth="1"/>
    <col min="16" max="17" width="14.6640625" style="77" customWidth="1"/>
    <col min="18" max="18" width="19.109375" style="77" customWidth="1"/>
    <col min="19" max="19" width="14.109375" style="77" customWidth="1"/>
    <col min="20" max="20" width="6.88671875" style="77" bestFit="1" customWidth="1"/>
    <col min="21" max="25" width="4.44140625" style="77" customWidth="1"/>
    <col min="26" max="64" width="4.44140625" style="1" customWidth="1"/>
    <col min="65" max="67" width="4.21875" style="1" customWidth="1"/>
    <col min="68" max="115" width="4.44140625" style="1" customWidth="1"/>
    <col min="116" max="116" width="10.109375" style="1" customWidth="1"/>
    <col min="117" max="117" width="12.44140625" style="115" customWidth="1"/>
    <col min="118" max="120" width="9.109375" style="1" bestFit="1" customWidth="1"/>
    <col min="121" max="121" width="9.109375" style="1" customWidth="1"/>
    <col min="122" max="122" width="9.88671875" style="1" bestFit="1" customWidth="1"/>
    <col min="123" max="124" width="9" style="1"/>
    <col min="125" max="125" width="10.109375" style="1" bestFit="1" customWidth="1"/>
    <col min="126" max="126" width="11.44140625" style="1" bestFit="1" customWidth="1"/>
    <col min="127" max="127" width="10.6640625" style="1" bestFit="1" customWidth="1"/>
    <col min="128" max="128" width="13.44140625" style="1" bestFit="1" customWidth="1"/>
    <col min="129" max="129" width="9.88671875" style="1" customWidth="1"/>
    <col min="130" max="130" width="0.109375" style="77" customWidth="1"/>
    <col min="131" max="134" width="9" style="77"/>
    <col min="135" max="135" width="14.6640625" style="77" bestFit="1" customWidth="1"/>
    <col min="136" max="136" width="12.44140625" style="77" bestFit="1" customWidth="1"/>
    <col min="137" max="137" width="13.5546875" style="77" bestFit="1" customWidth="1"/>
    <col min="138" max="138" width="12.5546875" style="77" bestFit="1" customWidth="1"/>
    <col min="139" max="16384" width="9" style="77"/>
  </cols>
  <sheetData>
    <row r="1" spans="1:149" s="66" customFormat="1" ht="18.600000000000001" thickBot="1" x14ac:dyDescent="0.35">
      <c r="A1" s="619"/>
      <c r="B1" s="621">
        <v>9999</v>
      </c>
      <c r="C1" s="620" t="s">
        <v>36</v>
      </c>
      <c r="D1" s="620"/>
      <c r="E1" s="620"/>
      <c r="F1" s="620"/>
      <c r="G1" s="620"/>
      <c r="H1" s="620"/>
      <c r="I1" s="620"/>
      <c r="J1" s="620"/>
      <c r="K1" s="604" t="s">
        <v>16</v>
      </c>
      <c r="L1" s="607" t="s">
        <v>129</v>
      </c>
      <c r="M1" s="612" t="s">
        <v>127</v>
      </c>
      <c r="N1" s="612" t="s">
        <v>128</v>
      </c>
      <c r="O1" s="614" t="s">
        <v>63</v>
      </c>
      <c r="P1" s="620" t="s">
        <v>37</v>
      </c>
      <c r="Q1" s="620"/>
      <c r="R1" s="620"/>
      <c r="S1" s="622" t="s">
        <v>9</v>
      </c>
      <c r="T1" s="601" t="s">
        <v>38</v>
      </c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 t="s">
        <v>24</v>
      </c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  <c r="BK1" s="601"/>
      <c r="BL1" s="601"/>
      <c r="BM1" s="601"/>
      <c r="BN1" s="601"/>
      <c r="BO1" s="601"/>
      <c r="BP1" s="601" t="s">
        <v>39</v>
      </c>
      <c r="BQ1" s="601"/>
      <c r="BR1" s="601"/>
      <c r="BS1" s="601"/>
      <c r="BT1" s="601"/>
      <c r="BU1" s="601"/>
      <c r="BV1" s="601"/>
      <c r="BW1" s="601"/>
      <c r="BX1" s="601"/>
      <c r="BY1" s="601"/>
      <c r="BZ1" s="601"/>
      <c r="CA1" s="601"/>
      <c r="CB1" s="601"/>
      <c r="CC1" s="601"/>
      <c r="CD1" s="601"/>
      <c r="CE1" s="601"/>
      <c r="CF1" s="601"/>
      <c r="CG1" s="601"/>
      <c r="CH1" s="601"/>
      <c r="CI1" s="601"/>
      <c r="CJ1" s="601"/>
      <c r="CK1" s="601"/>
      <c r="CL1" s="601"/>
      <c r="CM1" s="601"/>
      <c r="CN1" s="601" t="s">
        <v>40</v>
      </c>
      <c r="CO1" s="601"/>
      <c r="CP1" s="601"/>
      <c r="CQ1" s="601"/>
      <c r="CR1" s="601"/>
      <c r="CS1" s="601"/>
      <c r="CT1" s="601"/>
      <c r="CU1" s="601"/>
      <c r="CV1" s="601"/>
      <c r="CW1" s="601"/>
      <c r="CX1" s="601"/>
      <c r="CY1" s="601"/>
      <c r="CZ1" s="601"/>
      <c r="DA1" s="601"/>
      <c r="DB1" s="601"/>
      <c r="DC1" s="601"/>
      <c r="DD1" s="601"/>
      <c r="DE1" s="601"/>
      <c r="DF1" s="601"/>
      <c r="DG1" s="601"/>
      <c r="DH1" s="601"/>
      <c r="DI1" s="601"/>
      <c r="DJ1" s="601"/>
      <c r="DK1" s="618"/>
      <c r="DL1" s="591" t="s">
        <v>41</v>
      </c>
      <c r="DM1" s="593"/>
      <c r="DN1" s="591" t="s">
        <v>1</v>
      </c>
      <c r="DO1" s="592"/>
      <c r="DP1" s="593"/>
      <c r="DQ1" s="587" t="s">
        <v>42</v>
      </c>
      <c r="DR1" s="588"/>
      <c r="DS1" s="64"/>
      <c r="DT1" s="64"/>
      <c r="DU1" s="587" t="s">
        <v>43</v>
      </c>
      <c r="DV1" s="588"/>
      <c r="DW1" s="588"/>
      <c r="DX1" s="588"/>
      <c r="DY1" s="597"/>
      <c r="DZ1" s="582" t="s">
        <v>44</v>
      </c>
      <c r="EA1" s="585" t="s">
        <v>45</v>
      </c>
      <c r="EB1" s="585"/>
      <c r="EC1" s="585"/>
    </row>
    <row r="2" spans="1:149" s="66" customFormat="1" ht="18.600000000000001" thickBot="1" x14ac:dyDescent="0.35">
      <c r="A2" s="619"/>
      <c r="B2" s="621"/>
      <c r="C2" s="620"/>
      <c r="D2" s="620"/>
      <c r="E2" s="620"/>
      <c r="F2" s="620"/>
      <c r="G2" s="620"/>
      <c r="H2" s="620"/>
      <c r="I2" s="620"/>
      <c r="J2" s="620"/>
      <c r="K2" s="605"/>
      <c r="L2" s="608"/>
      <c r="M2" s="613"/>
      <c r="N2" s="613"/>
      <c r="O2" s="615"/>
      <c r="P2" s="620"/>
      <c r="Q2" s="620"/>
      <c r="R2" s="620"/>
      <c r="S2" s="622"/>
      <c r="T2" s="603" t="s">
        <v>17</v>
      </c>
      <c r="U2" s="603"/>
      <c r="V2" s="603"/>
      <c r="W2" s="603"/>
      <c r="X2" s="603"/>
      <c r="Y2" s="603"/>
      <c r="Z2" s="603"/>
      <c r="AA2" s="603"/>
      <c r="AB2" s="603"/>
      <c r="AC2" s="603"/>
      <c r="AD2" s="67"/>
      <c r="AE2" s="67"/>
      <c r="AF2" s="602" t="s">
        <v>20</v>
      </c>
      <c r="AG2" s="602"/>
      <c r="AH2" s="602"/>
      <c r="AI2" s="602"/>
      <c r="AJ2" s="602"/>
      <c r="AK2" s="602"/>
      <c r="AL2" s="602"/>
      <c r="AM2" s="602"/>
      <c r="AN2" s="602"/>
      <c r="AO2" s="602"/>
      <c r="AP2" s="68"/>
      <c r="AQ2" s="68"/>
      <c r="AR2" s="603" t="s">
        <v>17</v>
      </c>
      <c r="AS2" s="603"/>
      <c r="AT2" s="603"/>
      <c r="AU2" s="603"/>
      <c r="AV2" s="603"/>
      <c r="AW2" s="603"/>
      <c r="AX2" s="603"/>
      <c r="AY2" s="603"/>
      <c r="AZ2" s="603"/>
      <c r="BA2" s="603"/>
      <c r="BB2" s="67"/>
      <c r="BC2" s="67"/>
      <c r="BD2" s="602" t="s">
        <v>20</v>
      </c>
      <c r="BE2" s="602"/>
      <c r="BF2" s="602"/>
      <c r="BG2" s="602"/>
      <c r="BH2" s="602"/>
      <c r="BI2" s="602"/>
      <c r="BJ2" s="602"/>
      <c r="BK2" s="602"/>
      <c r="BL2" s="602"/>
      <c r="BM2" s="602"/>
      <c r="BN2" s="68"/>
      <c r="BO2" s="68"/>
      <c r="BP2" s="603" t="s">
        <v>17</v>
      </c>
      <c r="BQ2" s="603"/>
      <c r="BR2" s="603"/>
      <c r="BS2" s="603"/>
      <c r="BT2" s="603"/>
      <c r="BU2" s="603"/>
      <c r="BV2" s="603"/>
      <c r="BW2" s="603"/>
      <c r="BX2" s="603"/>
      <c r="BY2" s="603"/>
      <c r="BZ2" s="67"/>
      <c r="CA2" s="67"/>
      <c r="CB2" s="602" t="s">
        <v>20</v>
      </c>
      <c r="CC2" s="602"/>
      <c r="CD2" s="602"/>
      <c r="CE2" s="602"/>
      <c r="CF2" s="602"/>
      <c r="CG2" s="602"/>
      <c r="CH2" s="602"/>
      <c r="CI2" s="602"/>
      <c r="CJ2" s="602"/>
      <c r="CK2" s="602"/>
      <c r="CL2" s="68"/>
      <c r="CM2" s="68"/>
      <c r="CN2" s="603" t="s">
        <v>17</v>
      </c>
      <c r="CO2" s="603"/>
      <c r="CP2" s="603"/>
      <c r="CQ2" s="603"/>
      <c r="CR2" s="603"/>
      <c r="CS2" s="603"/>
      <c r="CT2" s="603"/>
      <c r="CU2" s="603"/>
      <c r="CV2" s="603"/>
      <c r="CW2" s="603"/>
      <c r="CX2" s="67"/>
      <c r="CY2" s="67"/>
      <c r="CZ2" s="602" t="s">
        <v>20</v>
      </c>
      <c r="DA2" s="602"/>
      <c r="DB2" s="602"/>
      <c r="DC2" s="602"/>
      <c r="DD2" s="602"/>
      <c r="DE2" s="602"/>
      <c r="DF2" s="602"/>
      <c r="DG2" s="602"/>
      <c r="DH2" s="602"/>
      <c r="DI2" s="602"/>
      <c r="DJ2" s="68"/>
      <c r="DK2" s="68"/>
      <c r="DL2" s="594"/>
      <c r="DM2" s="596"/>
      <c r="DN2" s="594"/>
      <c r="DO2" s="595"/>
      <c r="DP2" s="596"/>
      <c r="DQ2" s="589"/>
      <c r="DR2" s="590"/>
      <c r="DS2" s="65"/>
      <c r="DT2" s="65"/>
      <c r="DU2" s="589"/>
      <c r="DV2" s="590"/>
      <c r="DW2" s="590"/>
      <c r="DX2" s="590"/>
      <c r="DY2" s="598"/>
      <c r="DZ2" s="583"/>
      <c r="EA2" s="585"/>
      <c r="EB2" s="585"/>
      <c r="EC2" s="585"/>
    </row>
    <row r="3" spans="1:149" ht="80.2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150</v>
      </c>
      <c r="H3" s="70" t="s">
        <v>59</v>
      </c>
      <c r="I3" s="70" t="s">
        <v>11</v>
      </c>
      <c r="J3" s="70" t="s">
        <v>10</v>
      </c>
      <c r="K3" s="605"/>
      <c r="L3" s="608"/>
      <c r="M3" s="613"/>
      <c r="N3" s="613"/>
      <c r="O3" s="615"/>
      <c r="P3" s="610" t="s">
        <v>30</v>
      </c>
      <c r="Q3" s="610" t="s">
        <v>49</v>
      </c>
      <c r="R3" s="616" t="s">
        <v>14</v>
      </c>
      <c r="S3" s="622"/>
      <c r="T3" s="575">
        <v>510</v>
      </c>
      <c r="U3" s="576"/>
      <c r="V3" s="575">
        <v>511</v>
      </c>
      <c r="W3" s="576"/>
      <c r="X3" s="575">
        <v>512</v>
      </c>
      <c r="Y3" s="576"/>
      <c r="Z3" s="575">
        <v>513</v>
      </c>
      <c r="AA3" s="576"/>
      <c r="AB3" s="575">
        <v>514</v>
      </c>
      <c r="AC3" s="576"/>
      <c r="AD3" s="575">
        <v>515</v>
      </c>
      <c r="AE3" s="576"/>
      <c r="AF3" s="575">
        <v>516</v>
      </c>
      <c r="AG3" s="576"/>
      <c r="AH3" s="575">
        <v>517</v>
      </c>
      <c r="AI3" s="576"/>
      <c r="AJ3" s="575">
        <v>518</v>
      </c>
      <c r="AK3" s="576"/>
      <c r="AL3" s="575">
        <v>519</v>
      </c>
      <c r="AM3" s="576"/>
      <c r="AN3" s="575">
        <v>520</v>
      </c>
      <c r="AO3" s="576"/>
      <c r="AP3" s="575">
        <v>521</v>
      </c>
      <c r="AQ3" s="576"/>
      <c r="AR3" s="575">
        <v>522</v>
      </c>
      <c r="AS3" s="576"/>
      <c r="AT3" s="575">
        <v>523</v>
      </c>
      <c r="AU3" s="576"/>
      <c r="AV3" s="575">
        <v>524</v>
      </c>
      <c r="AW3" s="576"/>
      <c r="AX3" s="575">
        <v>525</v>
      </c>
      <c r="AY3" s="576"/>
      <c r="AZ3" s="575">
        <v>526</v>
      </c>
      <c r="BA3" s="576"/>
      <c r="BB3" s="575">
        <v>527</v>
      </c>
      <c r="BC3" s="576"/>
      <c r="BD3" s="575">
        <v>528</v>
      </c>
      <c r="BE3" s="576"/>
      <c r="BF3" s="575">
        <v>529</v>
      </c>
      <c r="BG3" s="576"/>
      <c r="BH3" s="575">
        <v>530</v>
      </c>
      <c r="BI3" s="576"/>
      <c r="BJ3" s="575">
        <v>531</v>
      </c>
      <c r="BK3" s="576"/>
      <c r="BL3" s="575">
        <v>532</v>
      </c>
      <c r="BM3" s="576"/>
      <c r="BN3" s="575">
        <v>533</v>
      </c>
      <c r="BO3" s="576"/>
      <c r="BP3" s="575">
        <v>534</v>
      </c>
      <c r="BQ3" s="576"/>
      <c r="BR3" s="575">
        <v>535</v>
      </c>
      <c r="BS3" s="576"/>
      <c r="BT3" s="575">
        <v>536</v>
      </c>
      <c r="BU3" s="576"/>
      <c r="BV3" s="575">
        <v>537</v>
      </c>
      <c r="BW3" s="576"/>
      <c r="BX3" s="575">
        <v>538</v>
      </c>
      <c r="BY3" s="576"/>
      <c r="BZ3" s="575">
        <v>539</v>
      </c>
      <c r="CA3" s="576"/>
      <c r="CB3" s="575">
        <v>540</v>
      </c>
      <c r="CC3" s="576"/>
      <c r="CD3" s="575">
        <v>541</v>
      </c>
      <c r="CE3" s="576"/>
      <c r="CF3" s="575">
        <v>542</v>
      </c>
      <c r="CG3" s="576"/>
      <c r="CH3" s="575">
        <v>543</v>
      </c>
      <c r="CI3" s="576"/>
      <c r="CJ3" s="575">
        <v>544</v>
      </c>
      <c r="CK3" s="576"/>
      <c r="CL3" s="575">
        <v>545</v>
      </c>
      <c r="CM3" s="576"/>
      <c r="CN3" s="575">
        <v>546</v>
      </c>
      <c r="CO3" s="576"/>
      <c r="CP3" s="575">
        <v>547</v>
      </c>
      <c r="CQ3" s="576"/>
      <c r="CR3" s="575">
        <v>548</v>
      </c>
      <c r="CS3" s="576"/>
      <c r="CT3" s="575">
        <v>549</v>
      </c>
      <c r="CU3" s="576"/>
      <c r="CV3" s="575">
        <v>550</v>
      </c>
      <c r="CW3" s="576"/>
      <c r="CX3" s="575">
        <v>551</v>
      </c>
      <c r="CY3" s="576"/>
      <c r="CZ3" s="575">
        <v>552</v>
      </c>
      <c r="DA3" s="576"/>
      <c r="DB3" s="575">
        <v>553</v>
      </c>
      <c r="DC3" s="576"/>
      <c r="DD3" s="575">
        <v>554</v>
      </c>
      <c r="DE3" s="576"/>
      <c r="DF3" s="575">
        <v>555</v>
      </c>
      <c r="DG3" s="576"/>
      <c r="DH3" s="575">
        <v>556</v>
      </c>
      <c r="DI3" s="576"/>
      <c r="DJ3" s="575">
        <v>557</v>
      </c>
      <c r="DK3" s="576"/>
      <c r="DL3" s="578" t="s">
        <v>50</v>
      </c>
      <c r="DM3" s="629" t="s">
        <v>0</v>
      </c>
      <c r="DN3" s="578" t="s">
        <v>50</v>
      </c>
      <c r="DO3" s="606" t="s">
        <v>0</v>
      </c>
      <c r="DP3" s="577" t="s">
        <v>51</v>
      </c>
      <c r="DQ3" s="577" t="s">
        <v>15</v>
      </c>
      <c r="DR3" s="578" t="s">
        <v>141</v>
      </c>
      <c r="DS3" s="579" t="s">
        <v>142</v>
      </c>
      <c r="DT3" s="579" t="s">
        <v>143</v>
      </c>
      <c r="DU3" s="599" t="s">
        <v>28</v>
      </c>
      <c r="DV3" s="626" t="s">
        <v>26</v>
      </c>
      <c r="DW3" s="627" t="s">
        <v>53</v>
      </c>
      <c r="DX3" s="628" t="s">
        <v>27</v>
      </c>
      <c r="DY3" s="625" t="s">
        <v>29</v>
      </c>
      <c r="DZ3" s="583"/>
      <c r="EA3" s="581" t="s">
        <v>54</v>
      </c>
      <c r="EB3" s="586" t="s">
        <v>144</v>
      </c>
      <c r="EC3" s="586" t="s">
        <v>145</v>
      </c>
      <c r="ED3" s="581" t="s">
        <v>55</v>
      </c>
      <c r="EE3" s="624" t="s">
        <v>149</v>
      </c>
      <c r="EF3" s="624" t="s">
        <v>148</v>
      </c>
      <c r="EG3" s="624" t="s">
        <v>147</v>
      </c>
      <c r="EH3" s="624" t="s">
        <v>146</v>
      </c>
      <c r="EI3" s="73"/>
      <c r="EJ3" s="73"/>
      <c r="EK3" s="73"/>
      <c r="EL3" s="74"/>
      <c r="EM3" s="75"/>
      <c r="EN3" s="75"/>
      <c r="EO3" s="72"/>
      <c r="EP3" s="76"/>
      <c r="EQ3" s="76"/>
      <c r="ER3" s="76"/>
      <c r="ES3" s="72"/>
    </row>
    <row r="4" spans="1:149" s="88" customFormat="1" ht="24.9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605"/>
      <c r="L4" s="609"/>
      <c r="M4" s="613"/>
      <c r="N4" s="613"/>
      <c r="O4" s="615"/>
      <c r="P4" s="611"/>
      <c r="Q4" s="611"/>
      <c r="R4" s="617"/>
      <c r="S4" s="623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3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3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3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4" t="s">
        <v>19</v>
      </c>
      <c r="BN4" s="81" t="s">
        <v>18</v>
      </c>
      <c r="BO4" s="82" t="s">
        <v>19</v>
      </c>
      <c r="BP4" s="85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6" t="s">
        <v>19</v>
      </c>
      <c r="BZ4" s="81" t="s">
        <v>18</v>
      </c>
      <c r="CA4" s="86" t="s">
        <v>19</v>
      </c>
      <c r="CB4" s="83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5" t="s">
        <v>18</v>
      </c>
      <c r="CO4" s="82" t="s">
        <v>19</v>
      </c>
      <c r="CP4" s="81" t="s">
        <v>18</v>
      </c>
      <c r="CQ4" s="82" t="s">
        <v>19</v>
      </c>
      <c r="CR4" s="81" t="s">
        <v>18</v>
      </c>
      <c r="CS4" s="82" t="s">
        <v>19</v>
      </c>
      <c r="CT4" s="81" t="s">
        <v>18</v>
      </c>
      <c r="CU4" s="82" t="s">
        <v>19</v>
      </c>
      <c r="CV4" s="81" t="s">
        <v>18</v>
      </c>
      <c r="CW4" s="84" t="s">
        <v>19</v>
      </c>
      <c r="CX4" s="81" t="s">
        <v>18</v>
      </c>
      <c r="CY4" s="82" t="s">
        <v>19</v>
      </c>
      <c r="CZ4" s="87" t="s">
        <v>18</v>
      </c>
      <c r="DA4" s="82" t="s">
        <v>19</v>
      </c>
      <c r="DB4" s="81" t="s">
        <v>18</v>
      </c>
      <c r="DC4" s="82" t="s">
        <v>19</v>
      </c>
      <c r="DD4" s="81" t="s">
        <v>18</v>
      </c>
      <c r="DE4" s="82" t="s">
        <v>19</v>
      </c>
      <c r="DF4" s="81" t="s">
        <v>18</v>
      </c>
      <c r="DG4" s="82" t="s">
        <v>19</v>
      </c>
      <c r="DH4" s="81" t="s">
        <v>18</v>
      </c>
      <c r="DI4" s="84" t="s">
        <v>19</v>
      </c>
      <c r="DJ4" s="81" t="s">
        <v>18</v>
      </c>
      <c r="DK4" s="82" t="s">
        <v>19</v>
      </c>
      <c r="DL4" s="578"/>
      <c r="DM4" s="629"/>
      <c r="DN4" s="578"/>
      <c r="DO4" s="606"/>
      <c r="DP4" s="577"/>
      <c r="DQ4" s="577"/>
      <c r="DR4" s="578"/>
      <c r="DS4" s="580"/>
      <c r="DT4" s="580"/>
      <c r="DU4" s="600"/>
      <c r="DV4" s="626"/>
      <c r="DW4" s="627"/>
      <c r="DX4" s="628"/>
      <c r="DY4" s="625"/>
      <c r="DZ4" s="584"/>
      <c r="EA4" s="581"/>
      <c r="EB4" s="586"/>
      <c r="EC4" s="586"/>
      <c r="ED4" s="581"/>
      <c r="EE4" s="624"/>
      <c r="EF4" s="624"/>
      <c r="EG4" s="624"/>
      <c r="EH4" s="624"/>
    </row>
    <row r="5" spans="1:149" s="113" customFormat="1" ht="24.9" customHeight="1" x14ac:dyDescent="0.3">
      <c r="A5" s="89">
        <f>'اختيار المقررات'!E1</f>
        <v>512105</v>
      </c>
      <c r="B5" s="90" t="str">
        <f>'اختيار المقررات'!L1</f>
        <v>ليالي حطاب</v>
      </c>
      <c r="C5" s="90" t="str">
        <f>'اختيار المقررات'!Q1</f>
        <v>محمد سمير</v>
      </c>
      <c r="D5" s="90" t="str">
        <f>'اختيار المقررات'!W1</f>
        <v>امل</v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str">
        <f>'اختيار المقررات'!E2</f>
        <v>الثالثة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>
        <f>'اختيار المقررات'!I8</f>
        <v>1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L$12:$P$19,6,0)),"")</f>
        <v/>
      </c>
      <c r="W5" s="101">
        <f>'اختيار المقررات'!I9</f>
        <v>1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L$12:$P$19,6,0)),"")</f>
        <v/>
      </c>
      <c r="Y5" s="101">
        <f>'اختيار المقررات'!I10</f>
        <v>1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L$12:$P$19,6,0)),"")</f>
        <v/>
      </c>
      <c r="AA5" s="101">
        <f>'اختيار المقررات'!I11</f>
        <v>1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L$12:$P$19,6,0)),"")</f>
        <v/>
      </c>
      <c r="AC5" s="101">
        <f>'اختيار المقررات'!I12</f>
        <v>1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L$12:$P$19,6,0)),"")</f>
        <v/>
      </c>
      <c r="AE5" s="101">
        <f>'اختيار المقررات'!I13</f>
        <v>1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L$12:$P$19,6,0)),"")</f>
        <v/>
      </c>
      <c r="AG5" s="101">
        <f>'اختيار المقررات'!Q8</f>
        <v>1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L$12:$P$19,6,0)),"")</f>
        <v/>
      </c>
      <c r="AI5" s="101">
        <f>'اختيار المقررات'!Q9</f>
        <v>1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L$12:$P$19,6,0)),"")</f>
        <v/>
      </c>
      <c r="AK5" s="101">
        <f>'اختيار المقررات'!Q10</f>
        <v>1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L$12:$P$19,6,0)),"")</f>
        <v/>
      </c>
      <c r="AM5" s="101">
        <f>'اختيار المقررات'!Q11</f>
        <v>1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L$12:$P$19,6,0)),"")</f>
        <v/>
      </c>
      <c r="AO5" s="101">
        <f>'اختيار المقررات'!Q12</f>
        <v>1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L$12:$P$19,6,0)),"")</f>
        <v/>
      </c>
      <c r="AQ5" s="102">
        <f>'اختيار المقررات'!Q13</f>
        <v>0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L$12:$P$19,6,0)),"")</f>
        <v/>
      </c>
      <c r="AS5" s="101">
        <f>'اختيار المقررات'!I17</f>
        <v>1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L$12:$P$19,6,0)),"")</f>
        <v/>
      </c>
      <c r="AU5" s="101">
        <f>'اختيار المقررات'!I18</f>
        <v>1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L$12:$P$19,6,0)),"")</f>
        <v/>
      </c>
      <c r="AW5" s="101">
        <f>'اختيار المقررات'!I19</f>
        <v>1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L$12:$P$19,6,0)),"")</f>
        <v/>
      </c>
      <c r="AY5" s="101">
        <f>'اختيار المقررات'!I20</f>
        <v>1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L$12:$P$19,6,0)),"")</f>
        <v/>
      </c>
      <c r="BA5" s="101">
        <f>'اختيار المقررات'!I21</f>
        <v>1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L$12:$P$19,6,0)),"")</f>
        <v/>
      </c>
      <c r="BC5" s="101">
        <f>'اختيار المقررات'!I22</f>
        <v>1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L$12:$P$19,6,0)),"")</f>
        <v/>
      </c>
      <c r="BE5" s="101">
        <f>'اختيار المقررات'!Q17</f>
        <v>1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L$12:$P$19,6,0)),"")</f>
        <v/>
      </c>
      <c r="BG5" s="101">
        <f>'اختيار المقررات'!Q18</f>
        <v>1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L$12:$P$19,6,0)),"")</f>
        <v/>
      </c>
      <c r="BI5" s="101">
        <f>'اختيار المقررات'!Q19</f>
        <v>1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L$12:$P$19,6,0)),"")</f>
        <v/>
      </c>
      <c r="BK5" s="101">
        <f>'اختيار المقررات'!Q20</f>
        <v>1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L$12:$P$19,6,0)),"")</f>
        <v/>
      </c>
      <c r="BM5" s="103">
        <f>'اختيار المقررات'!Q21</f>
        <v>1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L$12:$P$19,6,0)),"")</f>
        <v/>
      </c>
      <c r="BO5" s="101">
        <f>'اختيار المقررات'!Q22</f>
        <v>1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L$12:$P$19,6,0)),"")</f>
        <v/>
      </c>
      <c r="BQ5" s="101">
        <f>'اختيار المقررات'!Y8</f>
        <v>1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L$12:$P$19,6,0)),"")</f>
        <v/>
      </c>
      <c r="BS5" s="101">
        <f>'اختيار المقررات'!Y9</f>
        <v>1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L$12:$P$19,6,0)),"")</f>
        <v/>
      </c>
      <c r="BU5" s="101">
        <f>'اختيار المقررات'!Y10</f>
        <v>1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L$12:$P$19,6,0)),"")</f>
        <v/>
      </c>
      <c r="BW5" s="101">
        <f>'اختيار المقررات'!Y11</f>
        <v>1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L$12:$P$19,6,0)),"")</f>
        <v/>
      </c>
      <c r="BY5" s="104">
        <f>'اختيار المقررات'!Y12</f>
        <v>1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L$12:$P$19,6,0)),"")</f>
        <v/>
      </c>
      <c r="CA5" s="104">
        <f>'اختيار المقررات'!Y13</f>
        <v>1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L$12:$P$19,6,0)),"")</f>
        <v/>
      </c>
      <c r="CC5" s="101">
        <f>'اختيار المقررات'!AG8</f>
        <v>1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L$12:$P$19,6,0)),"")</f>
        <v/>
      </c>
      <c r="CE5" s="101">
        <f>'اختيار المقررات'!AG9</f>
        <v>1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L$12:$P$19,6,0)),"")</f>
        <v/>
      </c>
      <c r="CG5" s="101">
        <f>'اختيار المقررات'!AG10</f>
        <v>1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L$12:$P$19,6,0)),"")</f>
        <v/>
      </c>
      <c r="CI5" s="101">
        <f>'اختيار المقررات'!AG11</f>
        <v>1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L$12:$P$19,6,0)),"")</f>
        <v/>
      </c>
      <c r="CK5" s="101">
        <f>'اختيار المقررات'!AG12</f>
        <v>1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L$12:$P$19,6,0)),"")</f>
        <v/>
      </c>
      <c r="CM5" s="102">
        <f>'اختيار المقررات'!AG13</f>
        <v>1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L$12:$P$19,6,0)),"")</f>
        <v/>
      </c>
      <c r="CO5" s="101" t="str">
        <f>'اختيار المقررات'!Y17</f>
        <v/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L$12:$P$19,6,0)),"")</f>
        <v/>
      </c>
      <c r="CQ5" s="101" t="str">
        <f>'اختيار المقررات'!Y18</f>
        <v/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L$12:$P$19,6,0)),"")</f>
        <v/>
      </c>
      <c r="CS5" s="101" t="str">
        <f>'اختيار المقررات'!Y19</f>
        <v/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L$12:$P$19,6,0)),"")</f>
        <v/>
      </c>
      <c r="CU5" s="101" t="str">
        <f>'اختيار المقررات'!Y20</f>
        <v/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L$12:$P$19,6,0)),"")</f>
        <v/>
      </c>
      <c r="CW5" s="103" t="str">
        <f>'اختيار المقررات'!Y21</f>
        <v/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L$12:$P$19,6,0)),"")</f>
        <v/>
      </c>
      <c r="CY5" s="101">
        <f>'اختيار المقررات'!Y22</f>
        <v>0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L$12:$P$19,6,0)),"")</f>
        <v/>
      </c>
      <c r="DA5" s="101" t="str">
        <f>'اختيار المقررات'!AG17</f>
        <v/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L$12:$P$19,6,0)),"")</f>
        <v/>
      </c>
      <c r="DC5" s="101" t="str">
        <f>'اختيار المقررات'!AG18</f>
        <v/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L$12:$P$19,6,0)),"")</f>
        <v/>
      </c>
      <c r="DE5" s="101" t="str">
        <f>'اختيار المقررات'!AG19</f>
        <v/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L$12:$P$19,6,0)),"")</f>
        <v/>
      </c>
      <c r="DG5" s="101" t="str">
        <f>'اختيار المقررات'!AG20</f>
        <v/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L$12:$P$19,6,0)),"")</f>
        <v/>
      </c>
      <c r="DI5" s="103" t="str">
        <f>'اختيار المقررات'!AG21</f>
        <v/>
      </c>
      <c r="DJ5" s="100" t="str">
        <f>IFERROR(IF(OR(DJ3=الإستمارة!$C$12,DJ3=الإستمارة!$C$13,DJ3=الإستمارة!$C$14,DJ3=الإستمارة!$C$15,DJ3=الإستمارة!$C$16,DJ3=الإستمارة!$C$17,DJ3=الإستمارة!$C$18,DJ3=الإستمارة!$C$19),VLOOKUP(DJ3,الإستمارة!$C$12:$H$19,6,0),VLOOKUP(DJ3,الإستمارة!$L$12:$P$19,6,0)),"")</f>
        <v/>
      </c>
      <c r="DK5" s="102">
        <f>'اختيار المقررات'!AG22</f>
        <v>0</v>
      </c>
      <c r="DL5" s="61">
        <f>'اختيار المقررات'!Q5</f>
        <v>0</v>
      </c>
      <c r="DM5" s="124">
        <f>'اختيار المقررات'!W5</f>
        <v>0</v>
      </c>
      <c r="DN5" s="61">
        <f>'اختيار المقررات'!AB5</f>
        <v>0</v>
      </c>
      <c r="DO5" s="105">
        <f>'اختيار المقررات'!AE4</f>
        <v>0</v>
      </c>
      <c r="DP5" s="106">
        <f>'اختيار المقررات'!AI5</f>
        <v>0</v>
      </c>
      <c r="DQ5" s="60">
        <f>'اختيار المقررات'!E5</f>
        <v>0</v>
      </c>
      <c r="DR5" s="61">
        <f>'اختيار المقررات'!K5</f>
        <v>0</v>
      </c>
      <c r="DS5" s="61">
        <f>'اختيار المقررات'!W27</f>
        <v>0</v>
      </c>
      <c r="DT5" s="61">
        <f>'اختيار المقررات'!AE27</f>
        <v>0</v>
      </c>
      <c r="DU5" s="61">
        <f>'اختيار المقررات'!N27</f>
        <v>0</v>
      </c>
      <c r="DV5" s="107">
        <f>'اختيار المقررات'!N28</f>
        <v>0</v>
      </c>
      <c r="DW5" s="61" t="str">
        <f>'اختيار المقررات'!N29</f>
        <v>لا</v>
      </c>
      <c r="DX5" s="108">
        <f>'اختيار المقررات'!W28</f>
        <v>1000</v>
      </c>
      <c r="DY5" s="109">
        <f>'اختيار المقررات'!AE28</f>
        <v>0</v>
      </c>
      <c r="DZ5" s="110" t="e">
        <f>VLOOKUP(A1,ورقة1!A2:B4,2,0)</f>
        <v>#N/A</v>
      </c>
      <c r="EA5" s="111" t="str">
        <f>'اختيار المقررات'!P30</f>
        <v>عدد المقررات المسجلة لأول مرة</v>
      </c>
      <c r="EB5" s="112">
        <f>'اختيار المقررات'!X30</f>
        <v>0</v>
      </c>
      <c r="EC5" s="112">
        <f>'اختيار المقررات'!AE30</f>
        <v>0</v>
      </c>
      <c r="ED5" s="112" t="e">
        <f>EA5+EB5+EC5</f>
        <v>#VALUE!</v>
      </c>
      <c r="EE5" s="113" t="str">
        <f>'اختيار المقررات'!AB2</f>
        <v xml:space="preserve"> </v>
      </c>
      <c r="EF5" s="113">
        <f>'اختيار المقررات'!W2</f>
        <v>0</v>
      </c>
      <c r="EG5" s="113">
        <f>'اختيار المقررات'!Q2</f>
        <v>0</v>
      </c>
      <c r="EH5" s="113">
        <f>'اختيار المقررات'!L2</f>
        <v>0</v>
      </c>
    </row>
  </sheetData>
  <sheetProtection password="BE64" sheet="1" objects="1" scenarios="1"/>
  <mergeCells count="101">
    <mergeCell ref="EE3:EE4"/>
    <mergeCell ref="EF3:EF4"/>
    <mergeCell ref="EG3:EG4"/>
    <mergeCell ref="EH3:EH4"/>
    <mergeCell ref="ED3:ED4"/>
    <mergeCell ref="BN3:BO3"/>
    <mergeCell ref="BD3:BE3"/>
    <mergeCell ref="AR3:AS3"/>
    <mergeCell ref="AT3:AU3"/>
    <mergeCell ref="AV3:AW3"/>
    <mergeCell ref="DY3:DY4"/>
    <mergeCell ref="DP3:DP4"/>
    <mergeCell ref="DV3:DV4"/>
    <mergeCell ref="DD3:DE3"/>
    <mergeCell ref="DF3:DG3"/>
    <mergeCell ref="CV3:CW3"/>
    <mergeCell ref="DH3:DI3"/>
    <mergeCell ref="DW3:DW4"/>
    <mergeCell ref="DX3:DX4"/>
    <mergeCell ref="BT3:BU3"/>
    <mergeCell ref="BZ3:CA3"/>
    <mergeCell ref="DM3:DM4"/>
    <mergeCell ref="DL3:DL4"/>
    <mergeCell ref="DT3:DT4"/>
    <mergeCell ref="A1:A2"/>
    <mergeCell ref="AX3:AY3"/>
    <mergeCell ref="AZ3:BA3"/>
    <mergeCell ref="AP3:AQ3"/>
    <mergeCell ref="BF3:BG3"/>
    <mergeCell ref="BJ3:BK3"/>
    <mergeCell ref="BL3:BM3"/>
    <mergeCell ref="AR2:BA2"/>
    <mergeCell ref="BD2:BM2"/>
    <mergeCell ref="C1:J2"/>
    <mergeCell ref="B1:B2"/>
    <mergeCell ref="AR1:BO1"/>
    <mergeCell ref="P1:R2"/>
    <mergeCell ref="T2:AC2"/>
    <mergeCell ref="P3:P4"/>
    <mergeCell ref="S1:S4"/>
    <mergeCell ref="T3:U3"/>
    <mergeCell ref="V3:W3"/>
    <mergeCell ref="X3:Y3"/>
    <mergeCell ref="T1:AQ1"/>
    <mergeCell ref="Z3:AA3"/>
    <mergeCell ref="AB3:AC3"/>
    <mergeCell ref="AD3:AE3"/>
    <mergeCell ref="AF3:AG3"/>
    <mergeCell ref="K1:K4"/>
    <mergeCell ref="DO3:DO4"/>
    <mergeCell ref="DN3:DN4"/>
    <mergeCell ref="AF2:AO2"/>
    <mergeCell ref="CH3:CI3"/>
    <mergeCell ref="L1:L4"/>
    <mergeCell ref="CN2:CW2"/>
    <mergeCell ref="BV3:BW3"/>
    <mergeCell ref="CR3:CS3"/>
    <mergeCell ref="AH3:AI3"/>
    <mergeCell ref="AJ3:AK3"/>
    <mergeCell ref="Q3:Q4"/>
    <mergeCell ref="M1:M4"/>
    <mergeCell ref="N1:N4"/>
    <mergeCell ref="O1:O4"/>
    <mergeCell ref="AL3:AM3"/>
    <mergeCell ref="AN3:AO3"/>
    <mergeCell ref="BB3:BC3"/>
    <mergeCell ref="BX3:BY3"/>
    <mergeCell ref="CB3:CC3"/>
    <mergeCell ref="R3:R4"/>
    <mergeCell ref="BH3:BI3"/>
    <mergeCell ref="BP3:BQ3"/>
    <mergeCell ref="CN1:DK1"/>
    <mergeCell ref="BP1:CM1"/>
    <mergeCell ref="CZ2:DI2"/>
    <mergeCell ref="CZ3:DA3"/>
    <mergeCell ref="DB3:DC3"/>
    <mergeCell ref="CX3:CY3"/>
    <mergeCell ref="BP2:BY2"/>
    <mergeCell ref="CJ3:CK3"/>
    <mergeCell ref="CP3:CQ3"/>
    <mergeCell ref="CL3:CM3"/>
    <mergeCell ref="CT3:CU3"/>
    <mergeCell ref="CD3:CE3"/>
    <mergeCell ref="CF3:CG3"/>
    <mergeCell ref="CN3:CO3"/>
    <mergeCell ref="CB2:CK2"/>
    <mergeCell ref="BR3:BS3"/>
    <mergeCell ref="DJ3:DK3"/>
    <mergeCell ref="DQ3:DQ4"/>
    <mergeCell ref="DR3:DR4"/>
    <mergeCell ref="DS3:DS4"/>
    <mergeCell ref="EA3:EA4"/>
    <mergeCell ref="DZ1:DZ4"/>
    <mergeCell ref="EA1:EC2"/>
    <mergeCell ref="EB3:EB4"/>
    <mergeCell ref="DQ1:DR2"/>
    <mergeCell ref="DN1:DP2"/>
    <mergeCell ref="DL1:DM2"/>
    <mergeCell ref="DU1:DY2"/>
    <mergeCell ref="DU3:DU4"/>
    <mergeCell ref="EC3:EC4"/>
  </mergeCells>
  <hyperlinks>
    <hyperlink ref="B1:B2" r:id="rId1" location="'السجل العام'!A1" display="سجل المسجلين دراسات دوليه ودبلوماسيه.xlsm - 'السجل العام'!A1" xr:uid="{00000000-0004-0000-05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8120"/>
  <sheetViews>
    <sheetView rightToLeft="1" workbookViewId="0">
      <pane xSplit="2" ySplit="1" topLeftCell="T1375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0.109375" style="249" bestFit="1" customWidth="1"/>
    <col min="2" max="2" width="9" style="249"/>
    <col min="3" max="49" width="9.109375" style="249" bestFit="1" customWidth="1"/>
    <col min="50" max="16384" width="9" style="249"/>
  </cols>
  <sheetData>
    <row r="1" spans="1:49" ht="16.8" x14ac:dyDescent="0.3">
      <c r="A1" s="249" t="s">
        <v>2585</v>
      </c>
      <c r="B1" s="301" t="s">
        <v>9</v>
      </c>
      <c r="C1" s="249">
        <v>1</v>
      </c>
      <c r="D1" s="249">
        <v>2</v>
      </c>
      <c r="E1" s="249">
        <v>3</v>
      </c>
      <c r="F1" s="249">
        <v>4</v>
      </c>
      <c r="G1" s="249">
        <v>5</v>
      </c>
      <c r="H1" s="249">
        <v>6</v>
      </c>
      <c r="I1" s="249">
        <v>7</v>
      </c>
      <c r="J1" s="249">
        <v>8</v>
      </c>
      <c r="K1" s="249">
        <v>9</v>
      </c>
      <c r="L1" s="249">
        <v>10</v>
      </c>
      <c r="M1" s="249">
        <v>11</v>
      </c>
      <c r="N1" s="249">
        <v>12</v>
      </c>
      <c r="O1" s="249">
        <v>13</v>
      </c>
      <c r="P1" s="249">
        <v>14</v>
      </c>
      <c r="Q1" s="249">
        <v>15</v>
      </c>
      <c r="R1" s="249">
        <v>16</v>
      </c>
      <c r="S1" s="249">
        <v>17</v>
      </c>
      <c r="T1" s="249">
        <v>18</v>
      </c>
      <c r="U1" s="249">
        <v>19</v>
      </c>
      <c r="V1" s="249">
        <v>20</v>
      </c>
      <c r="W1" s="249">
        <v>21</v>
      </c>
      <c r="X1" s="249">
        <v>22</v>
      </c>
      <c r="Y1" s="249">
        <v>23</v>
      </c>
      <c r="Z1" s="249">
        <v>24</v>
      </c>
      <c r="AA1" s="249">
        <v>25</v>
      </c>
      <c r="AB1" s="249">
        <v>26</v>
      </c>
      <c r="AC1" s="249">
        <v>27</v>
      </c>
      <c r="AD1" s="249">
        <v>28</v>
      </c>
      <c r="AE1" s="249">
        <v>29</v>
      </c>
      <c r="AF1" s="249">
        <v>30</v>
      </c>
      <c r="AG1" s="249">
        <v>31</v>
      </c>
      <c r="AH1" s="249">
        <v>32</v>
      </c>
      <c r="AI1" s="249">
        <v>33</v>
      </c>
      <c r="AJ1" s="249">
        <v>34</v>
      </c>
      <c r="AK1" s="249">
        <v>35</v>
      </c>
      <c r="AL1" s="249">
        <v>36</v>
      </c>
      <c r="AM1" s="249">
        <v>37</v>
      </c>
      <c r="AN1" s="249">
        <v>38</v>
      </c>
      <c r="AO1" s="249">
        <v>39</v>
      </c>
      <c r="AP1" s="249">
        <v>40</v>
      </c>
      <c r="AQ1" s="249">
        <v>41</v>
      </c>
      <c r="AR1" s="249">
        <v>42</v>
      </c>
      <c r="AS1" s="249">
        <v>43</v>
      </c>
      <c r="AT1" s="249">
        <v>44</v>
      </c>
      <c r="AU1" s="249">
        <v>45</v>
      </c>
      <c r="AV1" s="249">
        <v>46</v>
      </c>
      <c r="AW1" s="249">
        <v>47</v>
      </c>
    </row>
    <row r="2" spans="1:49" x14ac:dyDescent="0.3">
      <c r="A2" s="249">
        <v>523560</v>
      </c>
      <c r="B2" s="305" t="s">
        <v>2063</v>
      </c>
      <c r="C2" s="249">
        <v>1</v>
      </c>
      <c r="D2" s="249">
        <v>1</v>
      </c>
      <c r="E2" s="249">
        <v>1</v>
      </c>
      <c r="F2" s="249">
        <v>1</v>
      </c>
      <c r="G2" s="249">
        <v>1</v>
      </c>
      <c r="H2" s="249">
        <v>1</v>
      </c>
      <c r="I2" s="249">
        <v>1</v>
      </c>
      <c r="J2" s="249">
        <v>1</v>
      </c>
      <c r="K2" s="249">
        <v>1</v>
      </c>
      <c r="L2" s="249">
        <v>1</v>
      </c>
      <c r="M2" s="249">
        <v>1</v>
      </c>
      <c r="N2" s="249">
        <v>1</v>
      </c>
      <c r="O2" s="249">
        <v>1</v>
      </c>
      <c r="P2" s="249">
        <v>1</v>
      </c>
      <c r="Q2" s="249">
        <v>1</v>
      </c>
      <c r="R2" s="249">
        <v>1</v>
      </c>
      <c r="S2" s="249">
        <v>1</v>
      </c>
      <c r="T2" s="249">
        <v>1</v>
      </c>
      <c r="U2" s="249">
        <v>1</v>
      </c>
      <c r="V2" s="249">
        <v>1</v>
      </c>
      <c r="W2" s="249">
        <v>1</v>
      </c>
      <c r="X2" s="249">
        <v>1</v>
      </c>
      <c r="Y2" s="249">
        <v>1</v>
      </c>
      <c r="Z2" s="249">
        <v>1</v>
      </c>
      <c r="AA2" s="249">
        <v>1</v>
      </c>
      <c r="AB2" s="249">
        <v>1</v>
      </c>
      <c r="AC2" s="249">
        <v>1</v>
      </c>
      <c r="AD2" s="249">
        <v>1</v>
      </c>
      <c r="AE2" s="249">
        <v>1</v>
      </c>
      <c r="AF2" s="249">
        <v>1</v>
      </c>
      <c r="AG2" s="249">
        <v>1</v>
      </c>
    </row>
    <row r="3" spans="1:49" x14ac:dyDescent="0.3">
      <c r="A3" s="249">
        <v>504670</v>
      </c>
      <c r="B3" s="305" t="s">
        <v>2063</v>
      </c>
      <c r="C3" s="249">
        <v>1</v>
      </c>
      <c r="D3" s="249">
        <v>1</v>
      </c>
      <c r="E3" s="249">
        <v>1</v>
      </c>
      <c r="F3" s="249">
        <v>1</v>
      </c>
      <c r="G3" s="249">
        <v>1</v>
      </c>
      <c r="H3" s="249">
        <v>1</v>
      </c>
      <c r="I3" s="249">
        <v>1</v>
      </c>
      <c r="J3" s="249">
        <v>1</v>
      </c>
      <c r="K3" s="249">
        <v>1</v>
      </c>
      <c r="L3" s="249">
        <v>1</v>
      </c>
      <c r="M3" s="249">
        <v>1</v>
      </c>
      <c r="N3" s="249">
        <v>1</v>
      </c>
      <c r="O3" s="249">
        <v>1</v>
      </c>
      <c r="P3" s="249">
        <v>1</v>
      </c>
      <c r="Q3" s="249">
        <v>1</v>
      </c>
      <c r="R3" s="249">
        <v>1</v>
      </c>
      <c r="S3" s="249">
        <v>1</v>
      </c>
      <c r="T3" s="249">
        <v>1</v>
      </c>
      <c r="U3" s="249">
        <v>1</v>
      </c>
      <c r="V3" s="249">
        <v>1</v>
      </c>
      <c r="W3" s="249">
        <v>1</v>
      </c>
      <c r="X3" s="249">
        <v>1</v>
      </c>
      <c r="Y3" s="249">
        <v>1</v>
      </c>
      <c r="Z3" s="249">
        <v>1</v>
      </c>
      <c r="AA3" s="249">
        <v>1</v>
      </c>
      <c r="AB3" s="249">
        <v>1</v>
      </c>
      <c r="AC3" s="249">
        <v>1</v>
      </c>
      <c r="AD3" s="249">
        <v>1</v>
      </c>
      <c r="AE3" s="249">
        <v>1</v>
      </c>
      <c r="AF3" s="249">
        <v>1</v>
      </c>
      <c r="AG3" s="249">
        <v>1</v>
      </c>
    </row>
    <row r="4" spans="1:49" x14ac:dyDescent="0.3">
      <c r="A4" s="249">
        <v>510392</v>
      </c>
      <c r="B4" s="305" t="s">
        <v>2063</v>
      </c>
      <c r="C4" s="249">
        <v>1</v>
      </c>
      <c r="D4" s="249">
        <v>1</v>
      </c>
      <c r="E4" s="249">
        <v>1</v>
      </c>
      <c r="F4" s="249">
        <v>1</v>
      </c>
      <c r="G4" s="249">
        <v>1</v>
      </c>
      <c r="H4" s="249">
        <v>1</v>
      </c>
      <c r="I4" s="249">
        <v>1</v>
      </c>
      <c r="J4" s="249">
        <v>1</v>
      </c>
      <c r="K4" s="249">
        <v>1</v>
      </c>
      <c r="L4" s="249">
        <v>1</v>
      </c>
      <c r="M4" s="249">
        <v>1</v>
      </c>
      <c r="N4" s="249">
        <v>1</v>
      </c>
      <c r="O4" s="249">
        <v>1</v>
      </c>
      <c r="P4" s="249">
        <v>1</v>
      </c>
      <c r="Q4" s="249">
        <v>1</v>
      </c>
      <c r="R4" s="249">
        <v>1</v>
      </c>
      <c r="S4" s="249">
        <v>1</v>
      </c>
      <c r="T4" s="249">
        <v>1</v>
      </c>
      <c r="U4" s="249">
        <v>1</v>
      </c>
      <c r="V4" s="249">
        <v>1</v>
      </c>
      <c r="W4" s="249">
        <v>1</v>
      </c>
      <c r="X4" s="249">
        <v>1</v>
      </c>
      <c r="Y4" s="249">
        <v>1</v>
      </c>
      <c r="Z4" s="249">
        <v>1</v>
      </c>
      <c r="AA4" s="249">
        <v>1</v>
      </c>
      <c r="AB4" s="249">
        <v>1</v>
      </c>
      <c r="AC4" s="249">
        <v>1</v>
      </c>
      <c r="AD4" s="249">
        <v>1</v>
      </c>
      <c r="AE4" s="249">
        <v>1</v>
      </c>
      <c r="AF4" s="249">
        <v>1</v>
      </c>
      <c r="AG4" s="249">
        <v>1</v>
      </c>
    </row>
    <row r="5" spans="1:49" x14ac:dyDescent="0.3">
      <c r="A5" s="249">
        <v>511983</v>
      </c>
      <c r="B5" s="305" t="s">
        <v>2063</v>
      </c>
      <c r="C5" s="249">
        <v>1</v>
      </c>
      <c r="D5" s="249">
        <v>1</v>
      </c>
      <c r="E5" s="249">
        <v>1</v>
      </c>
      <c r="F5" s="249">
        <v>1</v>
      </c>
      <c r="G5" s="249">
        <v>1</v>
      </c>
      <c r="H5" s="249">
        <v>1</v>
      </c>
      <c r="I5" s="249">
        <v>1</v>
      </c>
      <c r="J5" s="249">
        <v>1</v>
      </c>
      <c r="K5" s="249">
        <v>1</v>
      </c>
      <c r="L5" s="249">
        <v>1</v>
      </c>
      <c r="M5" s="249">
        <v>1</v>
      </c>
      <c r="N5" s="249">
        <v>1</v>
      </c>
      <c r="O5" s="249">
        <v>1</v>
      </c>
      <c r="P5" s="249">
        <v>1</v>
      </c>
      <c r="Q5" s="249">
        <v>1</v>
      </c>
      <c r="R5" s="249">
        <v>1</v>
      </c>
      <c r="S5" s="249">
        <v>1</v>
      </c>
      <c r="T5" s="249">
        <v>1</v>
      </c>
      <c r="U5" s="249">
        <v>1</v>
      </c>
      <c r="V5" s="249">
        <v>1</v>
      </c>
      <c r="W5" s="249">
        <v>1</v>
      </c>
      <c r="X5" s="249">
        <v>1</v>
      </c>
      <c r="Y5" s="249">
        <v>1</v>
      </c>
      <c r="Z5" s="249">
        <v>1</v>
      </c>
      <c r="AA5" s="249">
        <v>1</v>
      </c>
      <c r="AB5" s="249">
        <v>1</v>
      </c>
      <c r="AC5" s="249">
        <v>1</v>
      </c>
      <c r="AD5" s="249">
        <v>1</v>
      </c>
      <c r="AE5" s="249">
        <v>1</v>
      </c>
      <c r="AF5" s="249">
        <v>1</v>
      </c>
      <c r="AG5" s="249">
        <v>1</v>
      </c>
    </row>
    <row r="6" spans="1:49" x14ac:dyDescent="0.3">
      <c r="A6" s="249">
        <v>513642</v>
      </c>
      <c r="B6" s="305" t="s">
        <v>2063</v>
      </c>
      <c r="C6" s="249">
        <v>1</v>
      </c>
      <c r="D6" s="249">
        <v>1</v>
      </c>
      <c r="E6" s="249">
        <v>1</v>
      </c>
      <c r="F6" s="249">
        <v>1</v>
      </c>
      <c r="G6" s="249">
        <v>1</v>
      </c>
      <c r="H6" s="249">
        <v>1</v>
      </c>
      <c r="I6" s="249">
        <v>1</v>
      </c>
      <c r="J6" s="249">
        <v>1</v>
      </c>
      <c r="K6" s="249">
        <v>1</v>
      </c>
      <c r="L6" s="249">
        <v>1</v>
      </c>
      <c r="M6" s="249">
        <v>1</v>
      </c>
      <c r="N6" s="249">
        <v>1</v>
      </c>
      <c r="O6" s="249">
        <v>1</v>
      </c>
      <c r="P6" s="249">
        <v>1</v>
      </c>
      <c r="Q6" s="249">
        <v>1</v>
      </c>
      <c r="R6" s="249">
        <v>1</v>
      </c>
      <c r="S6" s="249">
        <v>1</v>
      </c>
      <c r="T6" s="249">
        <v>1</v>
      </c>
      <c r="U6" s="249">
        <v>1</v>
      </c>
      <c r="V6" s="249">
        <v>1</v>
      </c>
      <c r="W6" s="249">
        <v>1</v>
      </c>
      <c r="X6" s="249">
        <v>1</v>
      </c>
      <c r="Y6" s="249">
        <v>1</v>
      </c>
      <c r="Z6" s="249">
        <v>1</v>
      </c>
      <c r="AA6" s="249">
        <v>1</v>
      </c>
      <c r="AB6" s="249">
        <v>1</v>
      </c>
      <c r="AC6" s="249">
        <v>1</v>
      </c>
      <c r="AD6" s="249">
        <v>1</v>
      </c>
      <c r="AE6" s="249">
        <v>1</v>
      </c>
      <c r="AF6" s="249">
        <v>1</v>
      </c>
      <c r="AG6" s="249">
        <v>1</v>
      </c>
    </row>
    <row r="7" spans="1:49" x14ac:dyDescent="0.3">
      <c r="A7" s="249">
        <v>514343</v>
      </c>
      <c r="B7" s="305" t="s">
        <v>2063</v>
      </c>
      <c r="C7" s="249">
        <v>1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49">
        <v>1</v>
      </c>
      <c r="L7" s="249">
        <v>1</v>
      </c>
      <c r="M7" s="249">
        <v>1</v>
      </c>
      <c r="N7" s="249">
        <v>1</v>
      </c>
      <c r="O7" s="249">
        <v>1</v>
      </c>
      <c r="P7" s="249">
        <v>1</v>
      </c>
      <c r="Q7" s="249">
        <v>1</v>
      </c>
      <c r="R7" s="249">
        <v>1</v>
      </c>
      <c r="S7" s="249">
        <v>1</v>
      </c>
      <c r="T7" s="249">
        <v>1</v>
      </c>
      <c r="U7" s="249">
        <v>1</v>
      </c>
      <c r="V7" s="249">
        <v>1</v>
      </c>
      <c r="W7" s="249">
        <v>1</v>
      </c>
      <c r="X7" s="249">
        <v>1</v>
      </c>
      <c r="Y7" s="249">
        <v>1</v>
      </c>
      <c r="Z7" s="249">
        <v>1</v>
      </c>
      <c r="AA7" s="249">
        <v>1</v>
      </c>
      <c r="AB7" s="249">
        <v>1</v>
      </c>
      <c r="AC7" s="249">
        <v>1</v>
      </c>
      <c r="AD7" s="249">
        <v>1</v>
      </c>
      <c r="AE7" s="249">
        <v>1</v>
      </c>
      <c r="AF7" s="249">
        <v>1</v>
      </c>
      <c r="AG7" s="249">
        <v>1</v>
      </c>
    </row>
    <row r="8" spans="1:49" x14ac:dyDescent="0.3">
      <c r="A8" s="249">
        <v>514846</v>
      </c>
      <c r="B8" s="305" t="s">
        <v>2063</v>
      </c>
      <c r="C8" s="249">
        <v>1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49">
        <v>1</v>
      </c>
      <c r="L8" s="249">
        <v>1</v>
      </c>
      <c r="M8" s="249">
        <v>1</v>
      </c>
      <c r="N8" s="249">
        <v>1</v>
      </c>
      <c r="O8" s="249">
        <v>1</v>
      </c>
      <c r="P8" s="249">
        <v>1</v>
      </c>
      <c r="Q8" s="249">
        <v>1</v>
      </c>
      <c r="R8" s="249">
        <v>1</v>
      </c>
      <c r="S8" s="249">
        <v>1</v>
      </c>
      <c r="T8" s="249">
        <v>1</v>
      </c>
      <c r="U8" s="249">
        <v>1</v>
      </c>
      <c r="V8" s="249">
        <v>1</v>
      </c>
      <c r="W8" s="249">
        <v>1</v>
      </c>
      <c r="X8" s="249">
        <v>1</v>
      </c>
      <c r="Y8" s="249">
        <v>1</v>
      </c>
      <c r="Z8" s="249">
        <v>1</v>
      </c>
      <c r="AA8" s="249">
        <v>1</v>
      </c>
      <c r="AB8" s="249">
        <v>1</v>
      </c>
      <c r="AC8" s="249">
        <v>1</v>
      </c>
      <c r="AD8" s="249">
        <v>1</v>
      </c>
      <c r="AE8" s="249">
        <v>1</v>
      </c>
      <c r="AF8" s="249">
        <v>1</v>
      </c>
      <c r="AG8" s="249">
        <v>1</v>
      </c>
    </row>
    <row r="9" spans="1:49" x14ac:dyDescent="0.3">
      <c r="A9" s="249">
        <v>515570</v>
      </c>
      <c r="B9" s="305" t="s">
        <v>2063</v>
      </c>
      <c r="C9" s="249">
        <v>1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49">
        <v>1</v>
      </c>
      <c r="L9" s="249">
        <v>1</v>
      </c>
      <c r="M9" s="249">
        <v>1</v>
      </c>
      <c r="N9" s="249">
        <v>1</v>
      </c>
      <c r="O9" s="249">
        <v>1</v>
      </c>
      <c r="P9" s="249">
        <v>1</v>
      </c>
      <c r="Q9" s="249">
        <v>1</v>
      </c>
      <c r="R9" s="249">
        <v>1</v>
      </c>
      <c r="S9" s="249">
        <v>1</v>
      </c>
      <c r="T9" s="249">
        <v>1</v>
      </c>
      <c r="U9" s="249">
        <v>1</v>
      </c>
      <c r="V9" s="249">
        <v>1</v>
      </c>
      <c r="W9" s="249">
        <v>1</v>
      </c>
      <c r="X9" s="249">
        <v>1</v>
      </c>
      <c r="Y9" s="249">
        <v>1</v>
      </c>
      <c r="Z9" s="249">
        <v>1</v>
      </c>
      <c r="AA9" s="249">
        <v>1</v>
      </c>
      <c r="AB9" s="249">
        <v>1</v>
      </c>
      <c r="AC9" s="249">
        <v>1</v>
      </c>
      <c r="AD9" s="249">
        <v>1</v>
      </c>
      <c r="AE9" s="249">
        <v>1</v>
      </c>
      <c r="AF9" s="249">
        <v>1</v>
      </c>
      <c r="AG9" s="249">
        <v>1</v>
      </c>
    </row>
    <row r="10" spans="1:49" x14ac:dyDescent="0.3">
      <c r="A10" s="249">
        <v>515834</v>
      </c>
      <c r="B10" s="305" t="s">
        <v>2063</v>
      </c>
      <c r="C10" s="249">
        <v>1</v>
      </c>
      <c r="D10" s="249">
        <v>1</v>
      </c>
      <c r="E10" s="249">
        <v>1</v>
      </c>
      <c r="F10" s="249">
        <v>1</v>
      </c>
      <c r="G10" s="249">
        <v>1</v>
      </c>
      <c r="H10" s="249">
        <v>1</v>
      </c>
      <c r="I10" s="249">
        <v>1</v>
      </c>
      <c r="J10" s="249">
        <v>1</v>
      </c>
      <c r="K10" s="249">
        <v>1</v>
      </c>
      <c r="L10" s="249">
        <v>1</v>
      </c>
      <c r="M10" s="249">
        <v>1</v>
      </c>
      <c r="N10" s="249">
        <v>1</v>
      </c>
      <c r="O10" s="249">
        <v>1</v>
      </c>
      <c r="P10" s="249">
        <v>1</v>
      </c>
      <c r="Q10" s="249">
        <v>1</v>
      </c>
      <c r="R10" s="249">
        <v>1</v>
      </c>
      <c r="S10" s="249">
        <v>1</v>
      </c>
      <c r="T10" s="249">
        <v>1</v>
      </c>
      <c r="U10" s="249">
        <v>1</v>
      </c>
      <c r="V10" s="249">
        <v>1</v>
      </c>
      <c r="W10" s="249">
        <v>1</v>
      </c>
      <c r="X10" s="249">
        <v>1</v>
      </c>
      <c r="Y10" s="249">
        <v>1</v>
      </c>
      <c r="Z10" s="249">
        <v>1</v>
      </c>
      <c r="AA10" s="249">
        <v>1</v>
      </c>
      <c r="AB10" s="249">
        <v>1</v>
      </c>
      <c r="AC10" s="249">
        <v>1</v>
      </c>
      <c r="AD10" s="249">
        <v>1</v>
      </c>
      <c r="AE10" s="249">
        <v>1</v>
      </c>
      <c r="AF10" s="249">
        <v>1</v>
      </c>
      <c r="AG10" s="249">
        <v>1</v>
      </c>
    </row>
    <row r="11" spans="1:49" x14ac:dyDescent="0.3">
      <c r="A11" s="249">
        <v>515881</v>
      </c>
      <c r="B11" s="305" t="s">
        <v>2063</v>
      </c>
      <c r="C11" s="249">
        <v>1</v>
      </c>
      <c r="D11" s="249">
        <v>1</v>
      </c>
      <c r="E11" s="249">
        <v>1</v>
      </c>
      <c r="F11" s="249">
        <v>1</v>
      </c>
      <c r="G11" s="249">
        <v>1</v>
      </c>
      <c r="H11" s="249">
        <v>1</v>
      </c>
      <c r="I11" s="249">
        <v>1</v>
      </c>
      <c r="J11" s="249">
        <v>1</v>
      </c>
      <c r="K11" s="249">
        <v>1</v>
      </c>
      <c r="L11" s="249">
        <v>1</v>
      </c>
      <c r="M11" s="249">
        <v>1</v>
      </c>
      <c r="N11" s="249">
        <v>1</v>
      </c>
      <c r="O11" s="249">
        <v>1</v>
      </c>
      <c r="P11" s="249">
        <v>1</v>
      </c>
      <c r="Q11" s="249">
        <v>1</v>
      </c>
      <c r="R11" s="249">
        <v>1</v>
      </c>
      <c r="S11" s="249">
        <v>1</v>
      </c>
      <c r="T11" s="249">
        <v>1</v>
      </c>
      <c r="U11" s="249">
        <v>1</v>
      </c>
      <c r="V11" s="249">
        <v>1</v>
      </c>
      <c r="W11" s="249">
        <v>1</v>
      </c>
      <c r="X11" s="249">
        <v>1</v>
      </c>
      <c r="Y11" s="249">
        <v>1</v>
      </c>
      <c r="Z11" s="249">
        <v>1</v>
      </c>
      <c r="AA11" s="249">
        <v>1</v>
      </c>
      <c r="AB11" s="249">
        <v>1</v>
      </c>
      <c r="AC11" s="249">
        <v>1</v>
      </c>
      <c r="AD11" s="249">
        <v>1</v>
      </c>
      <c r="AE11" s="249">
        <v>1</v>
      </c>
      <c r="AF11" s="249">
        <v>1</v>
      </c>
      <c r="AG11" s="249">
        <v>1</v>
      </c>
    </row>
    <row r="12" spans="1:49" x14ac:dyDescent="0.3">
      <c r="A12" s="249">
        <v>515939</v>
      </c>
      <c r="B12" s="305" t="s">
        <v>2063</v>
      </c>
      <c r="C12" s="249">
        <v>1</v>
      </c>
      <c r="D12" s="249">
        <v>1</v>
      </c>
      <c r="E12" s="249">
        <v>1</v>
      </c>
      <c r="F12" s="249">
        <v>1</v>
      </c>
      <c r="G12" s="249">
        <v>1</v>
      </c>
      <c r="H12" s="249">
        <v>1</v>
      </c>
      <c r="I12" s="249">
        <v>1</v>
      </c>
      <c r="J12" s="249">
        <v>1</v>
      </c>
      <c r="K12" s="249">
        <v>1</v>
      </c>
      <c r="L12" s="249">
        <v>1</v>
      </c>
      <c r="M12" s="249">
        <v>1</v>
      </c>
      <c r="N12" s="249">
        <v>1</v>
      </c>
      <c r="O12" s="249">
        <v>1</v>
      </c>
      <c r="P12" s="249">
        <v>1</v>
      </c>
      <c r="Q12" s="249">
        <v>1</v>
      </c>
      <c r="R12" s="249">
        <v>1</v>
      </c>
      <c r="S12" s="249">
        <v>1</v>
      </c>
      <c r="T12" s="249">
        <v>1</v>
      </c>
      <c r="U12" s="249">
        <v>1</v>
      </c>
      <c r="V12" s="249">
        <v>1</v>
      </c>
      <c r="W12" s="249">
        <v>1</v>
      </c>
      <c r="X12" s="249">
        <v>1</v>
      </c>
      <c r="Y12" s="249">
        <v>1</v>
      </c>
      <c r="Z12" s="249">
        <v>1</v>
      </c>
      <c r="AA12" s="249">
        <v>1</v>
      </c>
      <c r="AB12" s="249">
        <v>1</v>
      </c>
      <c r="AC12" s="249">
        <v>1</v>
      </c>
      <c r="AD12" s="249">
        <v>1</v>
      </c>
      <c r="AE12" s="249">
        <v>1</v>
      </c>
      <c r="AF12" s="249">
        <v>1</v>
      </c>
      <c r="AG12" s="249">
        <v>1</v>
      </c>
    </row>
    <row r="13" spans="1:49" x14ac:dyDescent="0.3">
      <c r="A13" s="249">
        <v>516077</v>
      </c>
      <c r="B13" s="305" t="s">
        <v>2063</v>
      </c>
      <c r="C13" s="249">
        <v>1</v>
      </c>
      <c r="D13" s="249">
        <v>1</v>
      </c>
      <c r="E13" s="249">
        <v>1</v>
      </c>
      <c r="F13" s="249">
        <v>1</v>
      </c>
      <c r="G13" s="249">
        <v>1</v>
      </c>
      <c r="H13" s="249">
        <v>1</v>
      </c>
      <c r="I13" s="249">
        <v>1</v>
      </c>
      <c r="J13" s="249">
        <v>1</v>
      </c>
      <c r="K13" s="249">
        <v>1</v>
      </c>
      <c r="L13" s="249">
        <v>1</v>
      </c>
      <c r="M13" s="249">
        <v>1</v>
      </c>
      <c r="N13" s="249">
        <v>1</v>
      </c>
      <c r="O13" s="249">
        <v>1</v>
      </c>
      <c r="P13" s="249">
        <v>1</v>
      </c>
      <c r="Q13" s="249">
        <v>1</v>
      </c>
      <c r="R13" s="249">
        <v>1</v>
      </c>
      <c r="S13" s="249">
        <v>1</v>
      </c>
      <c r="T13" s="249">
        <v>1</v>
      </c>
      <c r="U13" s="249">
        <v>1</v>
      </c>
      <c r="V13" s="249">
        <v>1</v>
      </c>
      <c r="W13" s="249">
        <v>1</v>
      </c>
      <c r="X13" s="249">
        <v>1</v>
      </c>
      <c r="Y13" s="249">
        <v>1</v>
      </c>
      <c r="Z13" s="249">
        <v>1</v>
      </c>
      <c r="AA13" s="249">
        <v>1</v>
      </c>
      <c r="AB13" s="249">
        <v>1</v>
      </c>
      <c r="AC13" s="249">
        <v>1</v>
      </c>
      <c r="AD13" s="249">
        <v>1</v>
      </c>
      <c r="AE13" s="249">
        <v>1</v>
      </c>
      <c r="AF13" s="249">
        <v>1</v>
      </c>
      <c r="AG13" s="249">
        <v>1</v>
      </c>
    </row>
    <row r="14" spans="1:49" x14ac:dyDescent="0.3">
      <c r="A14" s="249">
        <v>516247</v>
      </c>
      <c r="B14" s="305" t="s">
        <v>2063</v>
      </c>
      <c r="C14" s="249">
        <v>1</v>
      </c>
      <c r="D14" s="249">
        <v>1</v>
      </c>
      <c r="E14" s="249">
        <v>1</v>
      </c>
      <c r="F14" s="249">
        <v>1</v>
      </c>
      <c r="G14" s="249">
        <v>1</v>
      </c>
      <c r="H14" s="249">
        <v>1</v>
      </c>
      <c r="I14" s="249">
        <v>1</v>
      </c>
      <c r="J14" s="249">
        <v>1</v>
      </c>
      <c r="K14" s="249">
        <v>1</v>
      </c>
      <c r="L14" s="249">
        <v>1</v>
      </c>
      <c r="M14" s="249">
        <v>1</v>
      </c>
      <c r="N14" s="249">
        <v>1</v>
      </c>
      <c r="O14" s="249">
        <v>1</v>
      </c>
      <c r="P14" s="249">
        <v>1</v>
      </c>
      <c r="Q14" s="249">
        <v>1</v>
      </c>
      <c r="R14" s="249">
        <v>1</v>
      </c>
      <c r="S14" s="249">
        <v>1</v>
      </c>
      <c r="T14" s="249">
        <v>1</v>
      </c>
      <c r="U14" s="249">
        <v>1</v>
      </c>
      <c r="V14" s="249">
        <v>1</v>
      </c>
      <c r="W14" s="249">
        <v>1</v>
      </c>
      <c r="X14" s="249">
        <v>1</v>
      </c>
      <c r="Y14" s="249">
        <v>1</v>
      </c>
      <c r="Z14" s="249">
        <v>1</v>
      </c>
      <c r="AA14" s="249">
        <v>1</v>
      </c>
      <c r="AB14" s="249">
        <v>1</v>
      </c>
      <c r="AC14" s="249">
        <v>1</v>
      </c>
      <c r="AD14" s="249">
        <v>1</v>
      </c>
      <c r="AE14" s="249">
        <v>1</v>
      </c>
      <c r="AF14" s="249">
        <v>1</v>
      </c>
      <c r="AG14" s="249">
        <v>1</v>
      </c>
    </row>
    <row r="15" spans="1:49" x14ac:dyDescent="0.3">
      <c r="A15" s="249">
        <v>516481</v>
      </c>
      <c r="B15" s="305" t="s">
        <v>2063</v>
      </c>
      <c r="C15" s="249">
        <v>1</v>
      </c>
      <c r="D15" s="249">
        <v>1</v>
      </c>
      <c r="E15" s="249">
        <v>1</v>
      </c>
      <c r="F15" s="249">
        <v>1</v>
      </c>
      <c r="G15" s="249">
        <v>1</v>
      </c>
      <c r="H15" s="249">
        <v>1</v>
      </c>
      <c r="I15" s="249">
        <v>1</v>
      </c>
      <c r="J15" s="249">
        <v>1</v>
      </c>
      <c r="K15" s="249">
        <v>1</v>
      </c>
      <c r="L15" s="249">
        <v>1</v>
      </c>
      <c r="M15" s="249">
        <v>1</v>
      </c>
      <c r="N15" s="249">
        <v>1</v>
      </c>
      <c r="O15" s="249">
        <v>1</v>
      </c>
      <c r="P15" s="249">
        <v>1</v>
      </c>
      <c r="Q15" s="249">
        <v>1</v>
      </c>
      <c r="R15" s="249">
        <v>1</v>
      </c>
      <c r="S15" s="249">
        <v>1</v>
      </c>
      <c r="T15" s="249">
        <v>1</v>
      </c>
      <c r="U15" s="249">
        <v>1</v>
      </c>
      <c r="V15" s="249">
        <v>1</v>
      </c>
      <c r="W15" s="249">
        <v>1</v>
      </c>
      <c r="X15" s="249">
        <v>1</v>
      </c>
      <c r="Y15" s="249">
        <v>1</v>
      </c>
      <c r="Z15" s="249">
        <v>1</v>
      </c>
      <c r="AA15" s="249">
        <v>1</v>
      </c>
      <c r="AB15" s="249">
        <v>1</v>
      </c>
      <c r="AC15" s="249">
        <v>1</v>
      </c>
      <c r="AD15" s="249">
        <v>1</v>
      </c>
      <c r="AE15" s="249">
        <v>1</v>
      </c>
      <c r="AF15" s="249">
        <v>1</v>
      </c>
      <c r="AG15" s="249">
        <v>1</v>
      </c>
    </row>
    <row r="16" spans="1:49" x14ac:dyDescent="0.3">
      <c r="A16" s="249">
        <v>516627</v>
      </c>
      <c r="B16" s="305" t="s">
        <v>2063</v>
      </c>
      <c r="C16" s="249">
        <v>1</v>
      </c>
      <c r="D16" s="249">
        <v>1</v>
      </c>
      <c r="E16" s="249">
        <v>1</v>
      </c>
      <c r="F16" s="249">
        <v>1</v>
      </c>
      <c r="G16" s="249">
        <v>1</v>
      </c>
      <c r="H16" s="249">
        <v>1</v>
      </c>
      <c r="I16" s="249">
        <v>1</v>
      </c>
      <c r="J16" s="249">
        <v>1</v>
      </c>
      <c r="K16" s="249">
        <v>1</v>
      </c>
      <c r="L16" s="249">
        <v>1</v>
      </c>
      <c r="M16" s="249">
        <v>1</v>
      </c>
      <c r="N16" s="249">
        <v>1</v>
      </c>
      <c r="O16" s="249">
        <v>1</v>
      </c>
      <c r="P16" s="249">
        <v>1</v>
      </c>
      <c r="Q16" s="249">
        <v>1</v>
      </c>
      <c r="R16" s="249">
        <v>1</v>
      </c>
      <c r="S16" s="249">
        <v>1</v>
      </c>
      <c r="T16" s="249">
        <v>1</v>
      </c>
      <c r="U16" s="249">
        <v>1</v>
      </c>
      <c r="V16" s="249">
        <v>1</v>
      </c>
      <c r="W16" s="249">
        <v>1</v>
      </c>
      <c r="X16" s="249">
        <v>1</v>
      </c>
      <c r="Y16" s="249">
        <v>1</v>
      </c>
      <c r="Z16" s="249">
        <v>1</v>
      </c>
      <c r="AA16" s="249">
        <v>1</v>
      </c>
      <c r="AB16" s="249">
        <v>1</v>
      </c>
      <c r="AC16" s="249">
        <v>1</v>
      </c>
      <c r="AD16" s="249">
        <v>1</v>
      </c>
      <c r="AE16" s="249">
        <v>1</v>
      </c>
      <c r="AF16" s="249">
        <v>1</v>
      </c>
      <c r="AG16" s="249">
        <v>1</v>
      </c>
    </row>
    <row r="17" spans="1:33" x14ac:dyDescent="0.3">
      <c r="A17" s="249">
        <v>517014</v>
      </c>
      <c r="B17" s="305" t="s">
        <v>2063</v>
      </c>
      <c r="C17" s="249">
        <v>1</v>
      </c>
      <c r="D17" s="249">
        <v>1</v>
      </c>
      <c r="E17" s="249">
        <v>1</v>
      </c>
      <c r="F17" s="249">
        <v>1</v>
      </c>
      <c r="G17" s="249">
        <v>1</v>
      </c>
      <c r="H17" s="249">
        <v>1</v>
      </c>
      <c r="I17" s="249">
        <v>1</v>
      </c>
      <c r="J17" s="249">
        <v>1</v>
      </c>
      <c r="K17" s="249">
        <v>1</v>
      </c>
      <c r="L17" s="249">
        <v>1</v>
      </c>
      <c r="M17" s="249">
        <v>1</v>
      </c>
      <c r="N17" s="249">
        <v>1</v>
      </c>
      <c r="O17" s="249">
        <v>1</v>
      </c>
      <c r="P17" s="249">
        <v>1</v>
      </c>
      <c r="Q17" s="249">
        <v>1</v>
      </c>
      <c r="R17" s="249">
        <v>1</v>
      </c>
      <c r="S17" s="249">
        <v>1</v>
      </c>
      <c r="T17" s="249">
        <v>1</v>
      </c>
      <c r="U17" s="249">
        <v>1</v>
      </c>
      <c r="V17" s="249">
        <v>1</v>
      </c>
      <c r="W17" s="249">
        <v>1</v>
      </c>
      <c r="X17" s="249">
        <v>1</v>
      </c>
      <c r="Y17" s="249">
        <v>1</v>
      </c>
      <c r="Z17" s="249">
        <v>1</v>
      </c>
      <c r="AA17" s="249">
        <v>1</v>
      </c>
      <c r="AB17" s="249">
        <v>1</v>
      </c>
      <c r="AC17" s="249">
        <v>1</v>
      </c>
      <c r="AD17" s="249">
        <v>1</v>
      </c>
      <c r="AE17" s="249">
        <v>1</v>
      </c>
      <c r="AF17" s="249">
        <v>1</v>
      </c>
      <c r="AG17" s="249">
        <v>1</v>
      </c>
    </row>
    <row r="18" spans="1:33" x14ac:dyDescent="0.3">
      <c r="A18" s="249">
        <v>517088</v>
      </c>
      <c r="B18" s="305" t="s">
        <v>2063</v>
      </c>
      <c r="C18" s="249">
        <v>1</v>
      </c>
      <c r="D18" s="249">
        <v>1</v>
      </c>
      <c r="E18" s="249">
        <v>1</v>
      </c>
      <c r="F18" s="249">
        <v>1</v>
      </c>
      <c r="G18" s="249">
        <v>1</v>
      </c>
      <c r="H18" s="249">
        <v>1</v>
      </c>
      <c r="I18" s="249">
        <v>1</v>
      </c>
      <c r="J18" s="249">
        <v>1</v>
      </c>
      <c r="K18" s="249">
        <v>1</v>
      </c>
      <c r="L18" s="249">
        <v>1</v>
      </c>
      <c r="M18" s="249">
        <v>1</v>
      </c>
      <c r="N18" s="249">
        <v>1</v>
      </c>
      <c r="O18" s="249">
        <v>1</v>
      </c>
      <c r="P18" s="249">
        <v>1</v>
      </c>
      <c r="Q18" s="249">
        <v>1</v>
      </c>
      <c r="R18" s="249">
        <v>1</v>
      </c>
      <c r="S18" s="249">
        <v>1</v>
      </c>
      <c r="T18" s="249">
        <v>1</v>
      </c>
      <c r="U18" s="249">
        <v>1</v>
      </c>
      <c r="V18" s="249">
        <v>1</v>
      </c>
      <c r="W18" s="249">
        <v>1</v>
      </c>
      <c r="X18" s="249">
        <v>1</v>
      </c>
      <c r="Y18" s="249">
        <v>1</v>
      </c>
      <c r="Z18" s="249">
        <v>1</v>
      </c>
      <c r="AA18" s="249">
        <v>1</v>
      </c>
      <c r="AB18" s="249">
        <v>1</v>
      </c>
      <c r="AC18" s="249">
        <v>1</v>
      </c>
      <c r="AD18" s="249">
        <v>1</v>
      </c>
      <c r="AE18" s="249">
        <v>1</v>
      </c>
      <c r="AF18" s="249">
        <v>1</v>
      </c>
      <c r="AG18" s="249">
        <v>1</v>
      </c>
    </row>
    <row r="19" spans="1:33" x14ac:dyDescent="0.3">
      <c r="A19" s="249">
        <v>517675</v>
      </c>
      <c r="B19" s="305" t="s">
        <v>2063</v>
      </c>
      <c r="C19" s="249">
        <v>1</v>
      </c>
      <c r="D19" s="249">
        <v>1</v>
      </c>
      <c r="E19" s="249">
        <v>1</v>
      </c>
      <c r="F19" s="249">
        <v>1</v>
      </c>
      <c r="G19" s="249">
        <v>1</v>
      </c>
      <c r="H19" s="249">
        <v>1</v>
      </c>
      <c r="I19" s="249">
        <v>1</v>
      </c>
      <c r="J19" s="249">
        <v>1</v>
      </c>
      <c r="K19" s="249">
        <v>1</v>
      </c>
      <c r="L19" s="249">
        <v>1</v>
      </c>
      <c r="M19" s="249">
        <v>1</v>
      </c>
      <c r="N19" s="249">
        <v>1</v>
      </c>
      <c r="O19" s="249">
        <v>1</v>
      </c>
      <c r="P19" s="249">
        <v>1</v>
      </c>
      <c r="Q19" s="249">
        <v>1</v>
      </c>
      <c r="R19" s="249">
        <v>1</v>
      </c>
      <c r="S19" s="249">
        <v>1</v>
      </c>
      <c r="T19" s="249">
        <v>1</v>
      </c>
      <c r="U19" s="249">
        <v>1</v>
      </c>
      <c r="V19" s="249">
        <v>1</v>
      </c>
      <c r="W19" s="249">
        <v>1</v>
      </c>
      <c r="X19" s="249">
        <v>1</v>
      </c>
      <c r="Y19" s="249">
        <v>1</v>
      </c>
      <c r="Z19" s="249">
        <v>1</v>
      </c>
      <c r="AA19" s="249">
        <v>1</v>
      </c>
      <c r="AB19" s="249">
        <v>1</v>
      </c>
      <c r="AC19" s="249">
        <v>1</v>
      </c>
      <c r="AD19" s="249">
        <v>1</v>
      </c>
      <c r="AE19" s="249">
        <v>1</v>
      </c>
      <c r="AF19" s="249">
        <v>1</v>
      </c>
      <c r="AG19" s="249">
        <v>1</v>
      </c>
    </row>
    <row r="20" spans="1:33" x14ac:dyDescent="0.3">
      <c r="A20" s="249">
        <v>517794</v>
      </c>
      <c r="B20" s="305" t="s">
        <v>2063</v>
      </c>
      <c r="C20" s="249">
        <v>1</v>
      </c>
      <c r="D20" s="249">
        <v>1</v>
      </c>
      <c r="E20" s="249">
        <v>1</v>
      </c>
      <c r="F20" s="249">
        <v>1</v>
      </c>
      <c r="G20" s="249">
        <v>1</v>
      </c>
      <c r="H20" s="249">
        <v>1</v>
      </c>
      <c r="I20" s="249">
        <v>1</v>
      </c>
      <c r="J20" s="249">
        <v>1</v>
      </c>
      <c r="K20" s="249">
        <v>1</v>
      </c>
      <c r="L20" s="249">
        <v>1</v>
      </c>
      <c r="M20" s="249">
        <v>1</v>
      </c>
      <c r="N20" s="249">
        <v>1</v>
      </c>
      <c r="O20" s="249">
        <v>1</v>
      </c>
      <c r="P20" s="249">
        <v>1</v>
      </c>
      <c r="Q20" s="249">
        <v>1</v>
      </c>
      <c r="R20" s="249">
        <v>1</v>
      </c>
      <c r="S20" s="249">
        <v>1</v>
      </c>
      <c r="T20" s="249">
        <v>1</v>
      </c>
      <c r="U20" s="249">
        <v>1</v>
      </c>
      <c r="V20" s="249">
        <v>1</v>
      </c>
      <c r="W20" s="249">
        <v>1</v>
      </c>
      <c r="X20" s="249">
        <v>1</v>
      </c>
      <c r="Y20" s="249">
        <v>1</v>
      </c>
      <c r="Z20" s="249">
        <v>1</v>
      </c>
      <c r="AA20" s="249">
        <v>1</v>
      </c>
      <c r="AB20" s="249">
        <v>1</v>
      </c>
      <c r="AC20" s="249">
        <v>1</v>
      </c>
      <c r="AD20" s="249">
        <v>1</v>
      </c>
      <c r="AE20" s="249">
        <v>1</v>
      </c>
      <c r="AF20" s="249">
        <v>1</v>
      </c>
      <c r="AG20" s="249">
        <v>1</v>
      </c>
    </row>
    <row r="21" spans="1:33" x14ac:dyDescent="0.3">
      <c r="A21" s="249">
        <v>517940</v>
      </c>
      <c r="B21" s="305" t="s">
        <v>2063</v>
      </c>
      <c r="C21" s="249">
        <v>1</v>
      </c>
      <c r="D21" s="249">
        <v>1</v>
      </c>
      <c r="E21" s="249">
        <v>1</v>
      </c>
      <c r="F21" s="249">
        <v>1</v>
      </c>
      <c r="G21" s="249">
        <v>1</v>
      </c>
      <c r="H21" s="249">
        <v>1</v>
      </c>
      <c r="I21" s="249">
        <v>1</v>
      </c>
      <c r="J21" s="249">
        <v>1</v>
      </c>
      <c r="K21" s="249">
        <v>1</v>
      </c>
      <c r="L21" s="249">
        <v>1</v>
      </c>
      <c r="M21" s="249">
        <v>1</v>
      </c>
      <c r="N21" s="249">
        <v>1</v>
      </c>
      <c r="O21" s="249">
        <v>1</v>
      </c>
      <c r="P21" s="249">
        <v>1</v>
      </c>
      <c r="Q21" s="249">
        <v>1</v>
      </c>
      <c r="R21" s="249">
        <v>1</v>
      </c>
      <c r="S21" s="249">
        <v>1</v>
      </c>
      <c r="T21" s="249">
        <v>1</v>
      </c>
      <c r="U21" s="249">
        <v>1</v>
      </c>
      <c r="V21" s="249">
        <v>1</v>
      </c>
      <c r="W21" s="249">
        <v>1</v>
      </c>
      <c r="X21" s="249">
        <v>1</v>
      </c>
      <c r="Y21" s="249">
        <v>1</v>
      </c>
      <c r="Z21" s="249">
        <v>1</v>
      </c>
      <c r="AA21" s="249">
        <v>1</v>
      </c>
      <c r="AB21" s="249">
        <v>1</v>
      </c>
      <c r="AC21" s="249">
        <v>1</v>
      </c>
      <c r="AD21" s="249">
        <v>1</v>
      </c>
      <c r="AE21" s="249">
        <v>1</v>
      </c>
      <c r="AF21" s="249">
        <v>1</v>
      </c>
      <c r="AG21" s="249">
        <v>1</v>
      </c>
    </row>
    <row r="22" spans="1:33" x14ac:dyDescent="0.3">
      <c r="A22" s="249">
        <v>518035</v>
      </c>
      <c r="B22" s="305" t="s">
        <v>2063</v>
      </c>
      <c r="C22" s="249">
        <v>1</v>
      </c>
      <c r="D22" s="249">
        <v>1</v>
      </c>
      <c r="E22" s="249">
        <v>1</v>
      </c>
      <c r="F22" s="249">
        <v>1</v>
      </c>
      <c r="G22" s="249">
        <v>1</v>
      </c>
      <c r="H22" s="249">
        <v>1</v>
      </c>
      <c r="I22" s="249">
        <v>1</v>
      </c>
      <c r="J22" s="249">
        <v>1</v>
      </c>
      <c r="K22" s="249">
        <v>1</v>
      </c>
      <c r="L22" s="249">
        <v>1</v>
      </c>
      <c r="M22" s="249">
        <v>1</v>
      </c>
      <c r="N22" s="249">
        <v>1</v>
      </c>
      <c r="O22" s="249">
        <v>1</v>
      </c>
      <c r="P22" s="249">
        <v>1</v>
      </c>
      <c r="Q22" s="249">
        <v>1</v>
      </c>
      <c r="R22" s="249">
        <v>1</v>
      </c>
      <c r="S22" s="249">
        <v>1</v>
      </c>
      <c r="T22" s="249">
        <v>1</v>
      </c>
      <c r="U22" s="249">
        <v>1</v>
      </c>
      <c r="V22" s="249">
        <v>1</v>
      </c>
      <c r="W22" s="249">
        <v>1</v>
      </c>
      <c r="X22" s="249">
        <v>1</v>
      </c>
      <c r="Y22" s="249">
        <v>1</v>
      </c>
      <c r="Z22" s="249">
        <v>1</v>
      </c>
      <c r="AA22" s="249">
        <v>1</v>
      </c>
      <c r="AB22" s="249">
        <v>1</v>
      </c>
      <c r="AC22" s="249">
        <v>1</v>
      </c>
      <c r="AD22" s="249">
        <v>1</v>
      </c>
      <c r="AE22" s="249">
        <v>1</v>
      </c>
      <c r="AF22" s="249">
        <v>1</v>
      </c>
      <c r="AG22" s="249">
        <v>1</v>
      </c>
    </row>
    <row r="23" spans="1:33" x14ac:dyDescent="0.3">
      <c r="A23" s="249">
        <v>518072</v>
      </c>
      <c r="B23" s="305" t="s">
        <v>2063</v>
      </c>
      <c r="C23" s="249">
        <v>1</v>
      </c>
      <c r="D23" s="249">
        <v>1</v>
      </c>
      <c r="E23" s="249">
        <v>1</v>
      </c>
      <c r="F23" s="249">
        <v>1</v>
      </c>
      <c r="G23" s="249">
        <v>1</v>
      </c>
      <c r="H23" s="249">
        <v>1</v>
      </c>
      <c r="I23" s="249">
        <v>1</v>
      </c>
      <c r="J23" s="249">
        <v>1</v>
      </c>
      <c r="K23" s="249">
        <v>1</v>
      </c>
      <c r="L23" s="249">
        <v>1</v>
      </c>
      <c r="M23" s="249">
        <v>1</v>
      </c>
      <c r="N23" s="249">
        <v>1</v>
      </c>
      <c r="O23" s="249">
        <v>1</v>
      </c>
      <c r="P23" s="249">
        <v>1</v>
      </c>
      <c r="Q23" s="249">
        <v>1</v>
      </c>
      <c r="R23" s="249">
        <v>1</v>
      </c>
      <c r="S23" s="249">
        <v>1</v>
      </c>
      <c r="T23" s="249">
        <v>1</v>
      </c>
      <c r="U23" s="249">
        <v>1</v>
      </c>
      <c r="V23" s="249">
        <v>1</v>
      </c>
      <c r="W23" s="249">
        <v>1</v>
      </c>
      <c r="X23" s="249">
        <v>1</v>
      </c>
      <c r="Y23" s="249">
        <v>1</v>
      </c>
      <c r="Z23" s="249">
        <v>1</v>
      </c>
      <c r="AA23" s="249">
        <v>1</v>
      </c>
      <c r="AB23" s="249">
        <v>1</v>
      </c>
      <c r="AC23" s="249">
        <v>1</v>
      </c>
      <c r="AD23" s="249">
        <v>1</v>
      </c>
      <c r="AE23" s="249">
        <v>1</v>
      </c>
      <c r="AF23" s="249">
        <v>1</v>
      </c>
      <c r="AG23" s="249">
        <v>1</v>
      </c>
    </row>
    <row r="24" spans="1:33" x14ac:dyDescent="0.3">
      <c r="A24" s="249">
        <v>518226</v>
      </c>
      <c r="B24" s="305" t="s">
        <v>2063</v>
      </c>
      <c r="C24" s="249">
        <v>1</v>
      </c>
      <c r="D24" s="249">
        <v>1</v>
      </c>
      <c r="E24" s="249">
        <v>1</v>
      </c>
      <c r="F24" s="249">
        <v>1</v>
      </c>
      <c r="G24" s="249">
        <v>1</v>
      </c>
      <c r="H24" s="249">
        <v>1</v>
      </c>
      <c r="I24" s="249">
        <v>1</v>
      </c>
      <c r="J24" s="249">
        <v>1</v>
      </c>
      <c r="K24" s="249">
        <v>1</v>
      </c>
      <c r="L24" s="249">
        <v>1</v>
      </c>
      <c r="M24" s="249">
        <v>1</v>
      </c>
      <c r="N24" s="249">
        <v>1</v>
      </c>
      <c r="O24" s="249">
        <v>1</v>
      </c>
      <c r="P24" s="249">
        <v>1</v>
      </c>
      <c r="Q24" s="249">
        <v>1</v>
      </c>
      <c r="R24" s="249">
        <v>1</v>
      </c>
      <c r="S24" s="249">
        <v>1</v>
      </c>
      <c r="T24" s="249">
        <v>1</v>
      </c>
      <c r="U24" s="249">
        <v>1</v>
      </c>
      <c r="V24" s="249">
        <v>1</v>
      </c>
      <c r="W24" s="249">
        <v>1</v>
      </c>
      <c r="X24" s="249">
        <v>1</v>
      </c>
      <c r="Y24" s="249">
        <v>1</v>
      </c>
      <c r="Z24" s="249">
        <v>1</v>
      </c>
      <c r="AA24" s="249">
        <v>1</v>
      </c>
      <c r="AB24" s="249">
        <v>1</v>
      </c>
      <c r="AC24" s="249">
        <v>1</v>
      </c>
      <c r="AD24" s="249">
        <v>1</v>
      </c>
      <c r="AE24" s="249">
        <v>1</v>
      </c>
      <c r="AF24" s="249">
        <v>1</v>
      </c>
      <c r="AG24" s="249">
        <v>1</v>
      </c>
    </row>
    <row r="25" spans="1:33" x14ac:dyDescent="0.3">
      <c r="A25" s="249">
        <v>518452</v>
      </c>
      <c r="B25" s="305" t="s">
        <v>2063</v>
      </c>
      <c r="C25" s="249">
        <v>1</v>
      </c>
      <c r="D25" s="249">
        <v>1</v>
      </c>
      <c r="E25" s="249">
        <v>1</v>
      </c>
      <c r="F25" s="249">
        <v>1</v>
      </c>
      <c r="G25" s="249">
        <v>1</v>
      </c>
      <c r="H25" s="249">
        <v>1</v>
      </c>
      <c r="I25" s="249">
        <v>1</v>
      </c>
      <c r="J25" s="249">
        <v>1</v>
      </c>
      <c r="K25" s="249">
        <v>1</v>
      </c>
      <c r="L25" s="249">
        <v>1</v>
      </c>
      <c r="M25" s="249">
        <v>1</v>
      </c>
      <c r="N25" s="249">
        <v>1</v>
      </c>
      <c r="O25" s="249">
        <v>1</v>
      </c>
      <c r="P25" s="249">
        <v>1</v>
      </c>
      <c r="Q25" s="249">
        <v>1</v>
      </c>
      <c r="R25" s="249">
        <v>1</v>
      </c>
      <c r="S25" s="249">
        <v>1</v>
      </c>
      <c r="T25" s="249">
        <v>1</v>
      </c>
      <c r="U25" s="249">
        <v>1</v>
      </c>
      <c r="V25" s="249">
        <v>1</v>
      </c>
      <c r="W25" s="249">
        <v>1</v>
      </c>
      <c r="X25" s="249">
        <v>1</v>
      </c>
      <c r="Y25" s="249">
        <v>1</v>
      </c>
      <c r="Z25" s="249">
        <v>1</v>
      </c>
      <c r="AA25" s="249">
        <v>1</v>
      </c>
      <c r="AB25" s="249">
        <v>1</v>
      </c>
      <c r="AC25" s="249">
        <v>1</v>
      </c>
      <c r="AD25" s="249">
        <v>1</v>
      </c>
      <c r="AE25" s="249">
        <v>1</v>
      </c>
      <c r="AF25" s="249">
        <v>1</v>
      </c>
      <c r="AG25" s="249">
        <v>1</v>
      </c>
    </row>
    <row r="26" spans="1:33" x14ac:dyDescent="0.3">
      <c r="A26" s="249">
        <v>518494</v>
      </c>
      <c r="B26" s="305" t="s">
        <v>2063</v>
      </c>
      <c r="C26" s="249">
        <v>1</v>
      </c>
      <c r="D26" s="249">
        <v>1</v>
      </c>
      <c r="E26" s="249">
        <v>1</v>
      </c>
      <c r="F26" s="249">
        <v>1</v>
      </c>
      <c r="G26" s="249">
        <v>1</v>
      </c>
      <c r="H26" s="249">
        <v>1</v>
      </c>
      <c r="I26" s="249">
        <v>1</v>
      </c>
      <c r="J26" s="249">
        <v>1</v>
      </c>
      <c r="K26" s="249">
        <v>1</v>
      </c>
      <c r="L26" s="249">
        <v>1</v>
      </c>
      <c r="M26" s="249">
        <v>1</v>
      </c>
      <c r="N26" s="249">
        <v>1</v>
      </c>
      <c r="O26" s="249">
        <v>1</v>
      </c>
      <c r="P26" s="249">
        <v>1</v>
      </c>
      <c r="Q26" s="249">
        <v>1</v>
      </c>
      <c r="R26" s="249">
        <v>1</v>
      </c>
      <c r="S26" s="249">
        <v>1</v>
      </c>
      <c r="T26" s="249">
        <v>1</v>
      </c>
      <c r="U26" s="249">
        <v>1</v>
      </c>
      <c r="V26" s="249">
        <v>1</v>
      </c>
      <c r="W26" s="249">
        <v>1</v>
      </c>
      <c r="X26" s="249">
        <v>1</v>
      </c>
      <c r="Y26" s="249">
        <v>1</v>
      </c>
      <c r="Z26" s="249">
        <v>1</v>
      </c>
      <c r="AA26" s="249">
        <v>1</v>
      </c>
      <c r="AB26" s="249">
        <v>1</v>
      </c>
      <c r="AC26" s="249">
        <v>1</v>
      </c>
      <c r="AD26" s="249">
        <v>1</v>
      </c>
      <c r="AE26" s="249">
        <v>1</v>
      </c>
      <c r="AF26" s="249">
        <v>1</v>
      </c>
      <c r="AG26" s="249">
        <v>1</v>
      </c>
    </row>
    <row r="27" spans="1:33" x14ac:dyDescent="0.3">
      <c r="A27" s="249">
        <v>518509</v>
      </c>
      <c r="B27" s="305" t="s">
        <v>2063</v>
      </c>
      <c r="C27" s="249">
        <v>1</v>
      </c>
      <c r="D27" s="249">
        <v>1</v>
      </c>
      <c r="E27" s="249">
        <v>1</v>
      </c>
      <c r="F27" s="249">
        <v>1</v>
      </c>
      <c r="G27" s="249">
        <v>1</v>
      </c>
      <c r="H27" s="249">
        <v>1</v>
      </c>
      <c r="I27" s="249">
        <v>1</v>
      </c>
      <c r="J27" s="249">
        <v>1</v>
      </c>
      <c r="K27" s="249">
        <v>1</v>
      </c>
      <c r="L27" s="249">
        <v>1</v>
      </c>
      <c r="M27" s="249">
        <v>1</v>
      </c>
      <c r="N27" s="249">
        <v>1</v>
      </c>
      <c r="O27" s="249">
        <v>1</v>
      </c>
      <c r="P27" s="249">
        <v>1</v>
      </c>
      <c r="Q27" s="249">
        <v>1</v>
      </c>
      <c r="R27" s="249">
        <v>1</v>
      </c>
      <c r="S27" s="249">
        <v>1</v>
      </c>
      <c r="T27" s="249">
        <v>1</v>
      </c>
      <c r="U27" s="249">
        <v>1</v>
      </c>
      <c r="V27" s="249">
        <v>1</v>
      </c>
      <c r="W27" s="249">
        <v>1</v>
      </c>
      <c r="X27" s="249">
        <v>1</v>
      </c>
      <c r="Y27" s="249">
        <v>1</v>
      </c>
      <c r="Z27" s="249">
        <v>1</v>
      </c>
      <c r="AA27" s="249">
        <v>1</v>
      </c>
      <c r="AB27" s="249">
        <v>1</v>
      </c>
      <c r="AC27" s="249">
        <v>1</v>
      </c>
      <c r="AD27" s="249">
        <v>1</v>
      </c>
      <c r="AE27" s="249">
        <v>1</v>
      </c>
      <c r="AF27" s="249">
        <v>1</v>
      </c>
      <c r="AG27" s="249">
        <v>1</v>
      </c>
    </row>
    <row r="28" spans="1:33" x14ac:dyDescent="0.3">
      <c r="A28" s="249">
        <v>518638</v>
      </c>
      <c r="B28" s="305" t="s">
        <v>2063</v>
      </c>
      <c r="C28" s="249">
        <v>1</v>
      </c>
      <c r="D28" s="249">
        <v>1</v>
      </c>
      <c r="E28" s="249">
        <v>1</v>
      </c>
      <c r="F28" s="249">
        <v>1</v>
      </c>
      <c r="G28" s="249">
        <v>1</v>
      </c>
      <c r="H28" s="249">
        <v>1</v>
      </c>
      <c r="I28" s="249">
        <v>1</v>
      </c>
      <c r="J28" s="249">
        <v>1</v>
      </c>
      <c r="K28" s="249">
        <v>1</v>
      </c>
      <c r="L28" s="249">
        <v>1</v>
      </c>
      <c r="M28" s="249">
        <v>1</v>
      </c>
      <c r="N28" s="249">
        <v>1</v>
      </c>
      <c r="O28" s="249">
        <v>1</v>
      </c>
      <c r="P28" s="249">
        <v>1</v>
      </c>
      <c r="Q28" s="249">
        <v>1</v>
      </c>
      <c r="R28" s="249">
        <v>1</v>
      </c>
      <c r="S28" s="249">
        <v>1</v>
      </c>
      <c r="T28" s="249">
        <v>1</v>
      </c>
      <c r="U28" s="249">
        <v>1</v>
      </c>
      <c r="V28" s="249">
        <v>1</v>
      </c>
      <c r="W28" s="249">
        <v>1</v>
      </c>
      <c r="X28" s="249">
        <v>1</v>
      </c>
      <c r="Y28" s="249">
        <v>1</v>
      </c>
      <c r="Z28" s="249">
        <v>1</v>
      </c>
      <c r="AA28" s="249">
        <v>1</v>
      </c>
      <c r="AB28" s="249">
        <v>1</v>
      </c>
      <c r="AC28" s="249">
        <v>1</v>
      </c>
      <c r="AD28" s="249">
        <v>1</v>
      </c>
      <c r="AE28" s="249">
        <v>1</v>
      </c>
      <c r="AF28" s="249">
        <v>1</v>
      </c>
      <c r="AG28" s="249">
        <v>1</v>
      </c>
    </row>
    <row r="29" spans="1:33" x14ac:dyDescent="0.3">
      <c r="A29" s="249">
        <v>518729</v>
      </c>
      <c r="B29" s="305" t="s">
        <v>2063</v>
      </c>
      <c r="C29" s="249">
        <v>1</v>
      </c>
      <c r="D29" s="249">
        <v>1</v>
      </c>
      <c r="E29" s="249">
        <v>1</v>
      </c>
      <c r="F29" s="249">
        <v>1</v>
      </c>
      <c r="G29" s="249">
        <v>1</v>
      </c>
      <c r="H29" s="249">
        <v>1</v>
      </c>
      <c r="I29" s="249">
        <v>1</v>
      </c>
      <c r="J29" s="249">
        <v>1</v>
      </c>
      <c r="K29" s="249">
        <v>1</v>
      </c>
      <c r="L29" s="249">
        <v>1</v>
      </c>
      <c r="M29" s="249">
        <v>1</v>
      </c>
      <c r="N29" s="249">
        <v>1</v>
      </c>
      <c r="O29" s="249">
        <v>1</v>
      </c>
      <c r="P29" s="249">
        <v>1</v>
      </c>
      <c r="Q29" s="249">
        <v>1</v>
      </c>
      <c r="R29" s="249">
        <v>1</v>
      </c>
      <c r="S29" s="249">
        <v>1</v>
      </c>
      <c r="T29" s="249">
        <v>1</v>
      </c>
      <c r="U29" s="249">
        <v>1</v>
      </c>
      <c r="V29" s="249">
        <v>1</v>
      </c>
      <c r="W29" s="249">
        <v>1</v>
      </c>
      <c r="X29" s="249">
        <v>1</v>
      </c>
      <c r="Y29" s="249">
        <v>1</v>
      </c>
      <c r="Z29" s="249">
        <v>1</v>
      </c>
      <c r="AA29" s="249">
        <v>1</v>
      </c>
      <c r="AB29" s="249">
        <v>1</v>
      </c>
      <c r="AC29" s="249">
        <v>1</v>
      </c>
      <c r="AD29" s="249">
        <v>1</v>
      </c>
      <c r="AE29" s="249">
        <v>1</v>
      </c>
      <c r="AF29" s="249">
        <v>1</v>
      </c>
      <c r="AG29" s="249">
        <v>1</v>
      </c>
    </row>
    <row r="30" spans="1:33" x14ac:dyDescent="0.3">
      <c r="A30" s="249">
        <v>518820</v>
      </c>
      <c r="B30" s="305" t="s">
        <v>2063</v>
      </c>
      <c r="C30" s="249">
        <v>1</v>
      </c>
      <c r="D30" s="249">
        <v>1</v>
      </c>
      <c r="E30" s="249">
        <v>1</v>
      </c>
      <c r="F30" s="249">
        <v>1</v>
      </c>
      <c r="G30" s="249">
        <v>1</v>
      </c>
      <c r="H30" s="249">
        <v>1</v>
      </c>
      <c r="I30" s="249">
        <v>1</v>
      </c>
      <c r="J30" s="249">
        <v>1</v>
      </c>
      <c r="K30" s="249">
        <v>1</v>
      </c>
      <c r="L30" s="249">
        <v>1</v>
      </c>
      <c r="M30" s="249">
        <v>1</v>
      </c>
      <c r="N30" s="249">
        <v>1</v>
      </c>
      <c r="O30" s="249">
        <v>1</v>
      </c>
      <c r="P30" s="249">
        <v>1</v>
      </c>
      <c r="Q30" s="249">
        <v>1</v>
      </c>
      <c r="R30" s="249">
        <v>1</v>
      </c>
      <c r="S30" s="249">
        <v>1</v>
      </c>
      <c r="T30" s="249">
        <v>1</v>
      </c>
      <c r="U30" s="249">
        <v>1</v>
      </c>
      <c r="V30" s="249">
        <v>1</v>
      </c>
      <c r="W30" s="249">
        <v>1</v>
      </c>
      <c r="X30" s="249">
        <v>1</v>
      </c>
      <c r="Y30" s="249">
        <v>1</v>
      </c>
      <c r="Z30" s="249">
        <v>1</v>
      </c>
      <c r="AA30" s="249">
        <v>1</v>
      </c>
      <c r="AB30" s="249">
        <v>1</v>
      </c>
      <c r="AC30" s="249">
        <v>1</v>
      </c>
      <c r="AD30" s="249">
        <v>1</v>
      </c>
      <c r="AE30" s="249">
        <v>1</v>
      </c>
      <c r="AF30" s="249">
        <v>1</v>
      </c>
      <c r="AG30" s="249">
        <v>1</v>
      </c>
    </row>
    <row r="31" spans="1:33" x14ac:dyDescent="0.3">
      <c r="A31" s="249">
        <v>518845</v>
      </c>
      <c r="B31" s="305" t="s">
        <v>2063</v>
      </c>
      <c r="C31" s="249">
        <v>1</v>
      </c>
      <c r="D31" s="249">
        <v>1</v>
      </c>
      <c r="E31" s="249">
        <v>1</v>
      </c>
      <c r="F31" s="249">
        <v>1</v>
      </c>
      <c r="G31" s="249">
        <v>1</v>
      </c>
      <c r="H31" s="249">
        <v>1</v>
      </c>
      <c r="I31" s="249">
        <v>1</v>
      </c>
      <c r="J31" s="249">
        <v>1</v>
      </c>
      <c r="K31" s="249">
        <v>1</v>
      </c>
      <c r="L31" s="249">
        <v>1</v>
      </c>
      <c r="M31" s="249">
        <v>1</v>
      </c>
      <c r="N31" s="249">
        <v>1</v>
      </c>
      <c r="O31" s="249">
        <v>1</v>
      </c>
      <c r="P31" s="249">
        <v>1</v>
      </c>
      <c r="Q31" s="249">
        <v>1</v>
      </c>
      <c r="R31" s="249">
        <v>1</v>
      </c>
      <c r="S31" s="249">
        <v>1</v>
      </c>
      <c r="T31" s="249">
        <v>1</v>
      </c>
      <c r="U31" s="249">
        <v>1</v>
      </c>
      <c r="V31" s="249">
        <v>1</v>
      </c>
      <c r="W31" s="249">
        <v>1</v>
      </c>
      <c r="X31" s="249">
        <v>1</v>
      </c>
      <c r="Y31" s="249">
        <v>1</v>
      </c>
      <c r="Z31" s="249">
        <v>1</v>
      </c>
      <c r="AA31" s="249">
        <v>1</v>
      </c>
      <c r="AB31" s="249">
        <v>1</v>
      </c>
      <c r="AC31" s="249">
        <v>1</v>
      </c>
      <c r="AD31" s="249">
        <v>1</v>
      </c>
      <c r="AE31" s="249">
        <v>1</v>
      </c>
      <c r="AF31" s="249">
        <v>1</v>
      </c>
      <c r="AG31" s="249">
        <v>1</v>
      </c>
    </row>
    <row r="32" spans="1:33" x14ac:dyDescent="0.3">
      <c r="A32" s="249">
        <v>518977</v>
      </c>
      <c r="B32" s="305" t="s">
        <v>2063</v>
      </c>
      <c r="C32" s="249">
        <v>1</v>
      </c>
      <c r="D32" s="249">
        <v>1</v>
      </c>
      <c r="E32" s="249">
        <v>1</v>
      </c>
      <c r="F32" s="249">
        <v>1</v>
      </c>
      <c r="G32" s="249">
        <v>1</v>
      </c>
      <c r="H32" s="249">
        <v>1</v>
      </c>
      <c r="I32" s="249">
        <v>1</v>
      </c>
      <c r="J32" s="249">
        <v>1</v>
      </c>
      <c r="K32" s="249">
        <v>1</v>
      </c>
      <c r="L32" s="249">
        <v>1</v>
      </c>
      <c r="M32" s="249">
        <v>1</v>
      </c>
      <c r="N32" s="249">
        <v>1</v>
      </c>
      <c r="O32" s="249">
        <v>1</v>
      </c>
      <c r="P32" s="249">
        <v>1</v>
      </c>
      <c r="Q32" s="249">
        <v>1</v>
      </c>
      <c r="R32" s="249">
        <v>1</v>
      </c>
      <c r="S32" s="249">
        <v>1</v>
      </c>
      <c r="T32" s="249">
        <v>1</v>
      </c>
      <c r="U32" s="249">
        <v>1</v>
      </c>
      <c r="V32" s="249">
        <v>1</v>
      </c>
      <c r="W32" s="249">
        <v>1</v>
      </c>
      <c r="X32" s="249">
        <v>1</v>
      </c>
      <c r="Y32" s="249">
        <v>1</v>
      </c>
      <c r="Z32" s="249">
        <v>1</v>
      </c>
      <c r="AA32" s="249">
        <v>1</v>
      </c>
      <c r="AB32" s="249">
        <v>1</v>
      </c>
      <c r="AC32" s="249">
        <v>1</v>
      </c>
      <c r="AD32" s="249">
        <v>1</v>
      </c>
      <c r="AE32" s="249">
        <v>1</v>
      </c>
      <c r="AF32" s="249">
        <v>1</v>
      </c>
      <c r="AG32" s="249">
        <v>1</v>
      </c>
    </row>
    <row r="33" spans="1:33" x14ac:dyDescent="0.3">
      <c r="A33" s="249">
        <v>518987</v>
      </c>
      <c r="B33" s="305" t="s">
        <v>2063</v>
      </c>
      <c r="C33" s="249">
        <v>1</v>
      </c>
      <c r="D33" s="249">
        <v>1</v>
      </c>
      <c r="E33" s="249">
        <v>1</v>
      </c>
      <c r="F33" s="249">
        <v>1</v>
      </c>
      <c r="G33" s="249">
        <v>1</v>
      </c>
      <c r="H33" s="249">
        <v>1</v>
      </c>
      <c r="I33" s="249">
        <v>1</v>
      </c>
      <c r="J33" s="249">
        <v>1</v>
      </c>
      <c r="K33" s="249">
        <v>1</v>
      </c>
      <c r="L33" s="249">
        <v>1</v>
      </c>
      <c r="M33" s="249">
        <v>1</v>
      </c>
      <c r="N33" s="249">
        <v>1</v>
      </c>
      <c r="O33" s="249">
        <v>1</v>
      </c>
      <c r="P33" s="249">
        <v>1</v>
      </c>
      <c r="Q33" s="249">
        <v>1</v>
      </c>
      <c r="R33" s="249">
        <v>1</v>
      </c>
      <c r="S33" s="249">
        <v>1</v>
      </c>
      <c r="T33" s="249">
        <v>1</v>
      </c>
      <c r="U33" s="249">
        <v>1</v>
      </c>
      <c r="V33" s="249">
        <v>1</v>
      </c>
      <c r="W33" s="249">
        <v>1</v>
      </c>
      <c r="X33" s="249">
        <v>1</v>
      </c>
      <c r="Y33" s="249">
        <v>1</v>
      </c>
      <c r="Z33" s="249">
        <v>1</v>
      </c>
      <c r="AA33" s="249">
        <v>1</v>
      </c>
      <c r="AB33" s="249">
        <v>1</v>
      </c>
      <c r="AC33" s="249">
        <v>1</v>
      </c>
      <c r="AD33" s="249">
        <v>1</v>
      </c>
      <c r="AE33" s="249">
        <v>1</v>
      </c>
      <c r="AF33" s="249">
        <v>1</v>
      </c>
      <c r="AG33" s="249">
        <v>1</v>
      </c>
    </row>
    <row r="34" spans="1:33" x14ac:dyDescent="0.3">
      <c r="A34" s="249">
        <v>519177</v>
      </c>
      <c r="B34" s="305" t="s">
        <v>2063</v>
      </c>
      <c r="C34" s="249">
        <v>1</v>
      </c>
      <c r="D34" s="249">
        <v>1</v>
      </c>
      <c r="E34" s="249">
        <v>1</v>
      </c>
      <c r="F34" s="249">
        <v>1</v>
      </c>
      <c r="G34" s="249">
        <v>1</v>
      </c>
      <c r="H34" s="249">
        <v>1</v>
      </c>
      <c r="I34" s="249">
        <v>1</v>
      </c>
      <c r="J34" s="249">
        <v>1</v>
      </c>
      <c r="K34" s="249">
        <v>1</v>
      </c>
      <c r="L34" s="249">
        <v>1</v>
      </c>
      <c r="M34" s="249">
        <v>1</v>
      </c>
      <c r="N34" s="249">
        <v>1</v>
      </c>
      <c r="O34" s="249">
        <v>1</v>
      </c>
      <c r="P34" s="249">
        <v>1</v>
      </c>
      <c r="Q34" s="249">
        <v>1</v>
      </c>
      <c r="R34" s="249">
        <v>1</v>
      </c>
      <c r="S34" s="249">
        <v>1</v>
      </c>
      <c r="T34" s="249">
        <v>1</v>
      </c>
      <c r="U34" s="249">
        <v>1</v>
      </c>
      <c r="V34" s="249">
        <v>1</v>
      </c>
      <c r="W34" s="249">
        <v>1</v>
      </c>
      <c r="X34" s="249">
        <v>1</v>
      </c>
      <c r="Y34" s="249">
        <v>1</v>
      </c>
      <c r="Z34" s="249">
        <v>1</v>
      </c>
      <c r="AA34" s="249">
        <v>1</v>
      </c>
      <c r="AB34" s="249">
        <v>1</v>
      </c>
      <c r="AC34" s="249">
        <v>1</v>
      </c>
      <c r="AD34" s="249">
        <v>1</v>
      </c>
      <c r="AE34" s="249">
        <v>1</v>
      </c>
      <c r="AF34" s="249">
        <v>1</v>
      </c>
      <c r="AG34" s="249">
        <v>1</v>
      </c>
    </row>
    <row r="35" spans="1:33" x14ac:dyDescent="0.3">
      <c r="A35" s="249">
        <v>519179</v>
      </c>
      <c r="B35" s="305" t="s">
        <v>2063</v>
      </c>
      <c r="C35" s="249">
        <v>1</v>
      </c>
      <c r="D35" s="249">
        <v>1</v>
      </c>
      <c r="E35" s="249">
        <v>1</v>
      </c>
      <c r="F35" s="249">
        <v>1</v>
      </c>
      <c r="G35" s="249">
        <v>1</v>
      </c>
      <c r="H35" s="249">
        <v>1</v>
      </c>
      <c r="I35" s="249">
        <v>1</v>
      </c>
      <c r="J35" s="249">
        <v>1</v>
      </c>
      <c r="K35" s="249">
        <v>1</v>
      </c>
      <c r="L35" s="249">
        <v>1</v>
      </c>
      <c r="M35" s="249">
        <v>1</v>
      </c>
      <c r="N35" s="249">
        <v>1</v>
      </c>
      <c r="O35" s="249">
        <v>1</v>
      </c>
      <c r="P35" s="249">
        <v>1</v>
      </c>
      <c r="Q35" s="249">
        <v>1</v>
      </c>
      <c r="R35" s="249">
        <v>1</v>
      </c>
      <c r="S35" s="249">
        <v>1</v>
      </c>
      <c r="T35" s="249">
        <v>1</v>
      </c>
      <c r="U35" s="249">
        <v>1</v>
      </c>
      <c r="V35" s="249">
        <v>1</v>
      </c>
      <c r="W35" s="249">
        <v>1</v>
      </c>
      <c r="X35" s="249">
        <v>1</v>
      </c>
      <c r="Y35" s="249">
        <v>1</v>
      </c>
      <c r="Z35" s="249">
        <v>1</v>
      </c>
      <c r="AA35" s="249">
        <v>1</v>
      </c>
      <c r="AB35" s="249">
        <v>1</v>
      </c>
      <c r="AC35" s="249">
        <v>1</v>
      </c>
      <c r="AD35" s="249">
        <v>1</v>
      </c>
      <c r="AE35" s="249">
        <v>1</v>
      </c>
      <c r="AF35" s="249">
        <v>1</v>
      </c>
      <c r="AG35" s="249">
        <v>1</v>
      </c>
    </row>
    <row r="36" spans="1:33" x14ac:dyDescent="0.3">
      <c r="A36" s="249">
        <v>519371</v>
      </c>
      <c r="B36" s="305" t="s">
        <v>2063</v>
      </c>
      <c r="C36" s="249">
        <v>1</v>
      </c>
      <c r="D36" s="249">
        <v>1</v>
      </c>
      <c r="E36" s="249">
        <v>1</v>
      </c>
      <c r="F36" s="249">
        <v>1</v>
      </c>
      <c r="G36" s="249">
        <v>1</v>
      </c>
      <c r="H36" s="249">
        <v>1</v>
      </c>
      <c r="I36" s="249">
        <v>1</v>
      </c>
      <c r="J36" s="249">
        <v>1</v>
      </c>
      <c r="K36" s="249">
        <v>1</v>
      </c>
      <c r="L36" s="249">
        <v>1</v>
      </c>
      <c r="M36" s="249">
        <v>1</v>
      </c>
      <c r="N36" s="249">
        <v>1</v>
      </c>
      <c r="O36" s="249">
        <v>1</v>
      </c>
      <c r="P36" s="249">
        <v>1</v>
      </c>
      <c r="Q36" s="249">
        <v>1</v>
      </c>
      <c r="R36" s="249">
        <v>1</v>
      </c>
      <c r="S36" s="249">
        <v>1</v>
      </c>
      <c r="T36" s="249">
        <v>1</v>
      </c>
      <c r="U36" s="249">
        <v>1</v>
      </c>
      <c r="V36" s="249">
        <v>1</v>
      </c>
      <c r="W36" s="249">
        <v>1</v>
      </c>
      <c r="X36" s="249">
        <v>1</v>
      </c>
      <c r="Y36" s="249">
        <v>1</v>
      </c>
      <c r="Z36" s="249">
        <v>1</v>
      </c>
      <c r="AA36" s="249">
        <v>1</v>
      </c>
      <c r="AB36" s="249">
        <v>1</v>
      </c>
      <c r="AC36" s="249">
        <v>1</v>
      </c>
      <c r="AD36" s="249">
        <v>1</v>
      </c>
      <c r="AE36" s="249">
        <v>1</v>
      </c>
      <c r="AF36" s="249">
        <v>1</v>
      </c>
      <c r="AG36" s="249">
        <v>1</v>
      </c>
    </row>
    <row r="37" spans="1:33" x14ac:dyDescent="0.3">
      <c r="A37" s="249">
        <v>519397</v>
      </c>
      <c r="B37" s="305" t="s">
        <v>2063</v>
      </c>
      <c r="C37" s="249">
        <v>1</v>
      </c>
      <c r="D37" s="249">
        <v>1</v>
      </c>
      <c r="E37" s="249">
        <v>1</v>
      </c>
      <c r="F37" s="249">
        <v>1</v>
      </c>
      <c r="G37" s="249">
        <v>1</v>
      </c>
      <c r="H37" s="249">
        <v>1</v>
      </c>
      <c r="I37" s="249">
        <v>1</v>
      </c>
      <c r="J37" s="249">
        <v>1</v>
      </c>
      <c r="K37" s="249">
        <v>1</v>
      </c>
      <c r="L37" s="249">
        <v>1</v>
      </c>
      <c r="M37" s="249">
        <v>1</v>
      </c>
      <c r="N37" s="249">
        <v>1</v>
      </c>
      <c r="O37" s="249">
        <v>1</v>
      </c>
      <c r="P37" s="249">
        <v>1</v>
      </c>
      <c r="Q37" s="249">
        <v>1</v>
      </c>
      <c r="R37" s="249">
        <v>1</v>
      </c>
      <c r="S37" s="249">
        <v>1</v>
      </c>
      <c r="T37" s="249">
        <v>1</v>
      </c>
      <c r="U37" s="249">
        <v>1</v>
      </c>
      <c r="V37" s="249">
        <v>1</v>
      </c>
      <c r="W37" s="249">
        <v>1</v>
      </c>
      <c r="X37" s="249">
        <v>1</v>
      </c>
      <c r="Y37" s="249">
        <v>1</v>
      </c>
      <c r="Z37" s="249">
        <v>1</v>
      </c>
      <c r="AA37" s="249">
        <v>1</v>
      </c>
      <c r="AB37" s="249">
        <v>1</v>
      </c>
      <c r="AC37" s="249">
        <v>1</v>
      </c>
      <c r="AD37" s="249">
        <v>1</v>
      </c>
      <c r="AE37" s="249">
        <v>1</v>
      </c>
      <c r="AF37" s="249">
        <v>1</v>
      </c>
      <c r="AG37" s="249">
        <v>1</v>
      </c>
    </row>
    <row r="38" spans="1:33" x14ac:dyDescent="0.3">
      <c r="A38" s="249">
        <v>519436</v>
      </c>
      <c r="B38" s="305" t="s">
        <v>2063</v>
      </c>
      <c r="C38" s="249">
        <v>1</v>
      </c>
      <c r="D38" s="249">
        <v>1</v>
      </c>
      <c r="E38" s="249">
        <v>1</v>
      </c>
      <c r="F38" s="249">
        <v>1</v>
      </c>
      <c r="G38" s="249">
        <v>1</v>
      </c>
      <c r="H38" s="249">
        <v>1</v>
      </c>
      <c r="I38" s="249">
        <v>1</v>
      </c>
      <c r="J38" s="249">
        <v>1</v>
      </c>
      <c r="K38" s="249">
        <v>1</v>
      </c>
      <c r="L38" s="249">
        <v>1</v>
      </c>
      <c r="M38" s="249">
        <v>1</v>
      </c>
      <c r="N38" s="249">
        <v>1</v>
      </c>
      <c r="O38" s="249">
        <v>1</v>
      </c>
      <c r="P38" s="249">
        <v>1</v>
      </c>
      <c r="Q38" s="249">
        <v>1</v>
      </c>
      <c r="R38" s="249">
        <v>1</v>
      </c>
      <c r="S38" s="249">
        <v>1</v>
      </c>
      <c r="T38" s="249">
        <v>1</v>
      </c>
      <c r="U38" s="249">
        <v>1</v>
      </c>
      <c r="V38" s="249">
        <v>1</v>
      </c>
      <c r="W38" s="249">
        <v>1</v>
      </c>
      <c r="X38" s="249">
        <v>1</v>
      </c>
      <c r="Y38" s="249">
        <v>1</v>
      </c>
      <c r="Z38" s="249">
        <v>1</v>
      </c>
      <c r="AA38" s="249">
        <v>1</v>
      </c>
      <c r="AB38" s="249">
        <v>1</v>
      </c>
      <c r="AC38" s="249">
        <v>1</v>
      </c>
      <c r="AD38" s="249">
        <v>1</v>
      </c>
      <c r="AE38" s="249">
        <v>1</v>
      </c>
      <c r="AF38" s="249">
        <v>1</v>
      </c>
      <c r="AG38" s="249">
        <v>1</v>
      </c>
    </row>
    <row r="39" spans="1:33" x14ac:dyDescent="0.3">
      <c r="A39" s="249">
        <v>519568</v>
      </c>
      <c r="B39" s="305" t="s">
        <v>2063</v>
      </c>
      <c r="C39" s="249">
        <v>1</v>
      </c>
      <c r="D39" s="249">
        <v>1</v>
      </c>
      <c r="E39" s="249">
        <v>1</v>
      </c>
      <c r="F39" s="249">
        <v>1</v>
      </c>
      <c r="G39" s="249">
        <v>1</v>
      </c>
      <c r="H39" s="249">
        <v>1</v>
      </c>
      <c r="I39" s="249">
        <v>1</v>
      </c>
      <c r="J39" s="249">
        <v>1</v>
      </c>
      <c r="K39" s="249">
        <v>1</v>
      </c>
      <c r="L39" s="249">
        <v>1</v>
      </c>
      <c r="M39" s="249">
        <v>1</v>
      </c>
      <c r="N39" s="249">
        <v>1</v>
      </c>
      <c r="O39" s="249">
        <v>1</v>
      </c>
      <c r="P39" s="249">
        <v>1</v>
      </c>
      <c r="Q39" s="249">
        <v>1</v>
      </c>
      <c r="R39" s="249">
        <v>1</v>
      </c>
      <c r="S39" s="249">
        <v>1</v>
      </c>
      <c r="T39" s="249">
        <v>1</v>
      </c>
      <c r="U39" s="249">
        <v>1</v>
      </c>
      <c r="V39" s="249">
        <v>1</v>
      </c>
      <c r="W39" s="249">
        <v>1</v>
      </c>
      <c r="X39" s="249">
        <v>1</v>
      </c>
      <c r="Y39" s="249">
        <v>1</v>
      </c>
      <c r="Z39" s="249">
        <v>1</v>
      </c>
      <c r="AA39" s="249">
        <v>1</v>
      </c>
      <c r="AB39" s="249">
        <v>1</v>
      </c>
      <c r="AC39" s="249">
        <v>1</v>
      </c>
      <c r="AD39" s="249">
        <v>1</v>
      </c>
      <c r="AE39" s="249">
        <v>1</v>
      </c>
      <c r="AF39" s="249">
        <v>1</v>
      </c>
      <c r="AG39" s="249">
        <v>1</v>
      </c>
    </row>
    <row r="40" spans="1:33" x14ac:dyDescent="0.3">
      <c r="A40" s="249">
        <v>519591</v>
      </c>
      <c r="B40" s="305" t="s">
        <v>2063</v>
      </c>
      <c r="C40" s="249">
        <v>1</v>
      </c>
      <c r="D40" s="249">
        <v>1</v>
      </c>
      <c r="E40" s="249">
        <v>1</v>
      </c>
      <c r="F40" s="249">
        <v>1</v>
      </c>
      <c r="G40" s="249">
        <v>1</v>
      </c>
      <c r="H40" s="249">
        <v>1</v>
      </c>
      <c r="I40" s="249">
        <v>1</v>
      </c>
      <c r="J40" s="249">
        <v>1</v>
      </c>
      <c r="K40" s="249">
        <v>1</v>
      </c>
      <c r="L40" s="249">
        <v>1</v>
      </c>
      <c r="M40" s="249">
        <v>1</v>
      </c>
      <c r="N40" s="249">
        <v>1</v>
      </c>
      <c r="O40" s="249">
        <v>1</v>
      </c>
      <c r="P40" s="249">
        <v>1</v>
      </c>
      <c r="Q40" s="249">
        <v>1</v>
      </c>
      <c r="R40" s="249">
        <v>1</v>
      </c>
      <c r="S40" s="249">
        <v>1</v>
      </c>
      <c r="T40" s="249">
        <v>1</v>
      </c>
      <c r="U40" s="249">
        <v>1</v>
      </c>
      <c r="V40" s="249">
        <v>1</v>
      </c>
      <c r="W40" s="249">
        <v>1</v>
      </c>
      <c r="X40" s="249">
        <v>1</v>
      </c>
      <c r="Y40" s="249">
        <v>1</v>
      </c>
      <c r="Z40" s="249">
        <v>1</v>
      </c>
      <c r="AA40" s="249">
        <v>1</v>
      </c>
      <c r="AB40" s="249">
        <v>1</v>
      </c>
      <c r="AC40" s="249">
        <v>1</v>
      </c>
      <c r="AD40" s="249">
        <v>1</v>
      </c>
      <c r="AE40" s="249">
        <v>1</v>
      </c>
      <c r="AF40" s="249">
        <v>1</v>
      </c>
      <c r="AG40" s="249">
        <v>1</v>
      </c>
    </row>
    <row r="41" spans="1:33" x14ac:dyDescent="0.3">
      <c r="A41" s="249">
        <v>519635</v>
      </c>
      <c r="B41" s="305" t="s">
        <v>2063</v>
      </c>
      <c r="C41" s="249">
        <v>1</v>
      </c>
      <c r="D41" s="249">
        <v>1</v>
      </c>
      <c r="E41" s="249">
        <v>1</v>
      </c>
      <c r="F41" s="249">
        <v>1</v>
      </c>
      <c r="G41" s="249">
        <v>1</v>
      </c>
      <c r="H41" s="249">
        <v>1</v>
      </c>
      <c r="I41" s="249">
        <v>1</v>
      </c>
      <c r="J41" s="249">
        <v>1</v>
      </c>
      <c r="K41" s="249">
        <v>1</v>
      </c>
      <c r="L41" s="249">
        <v>1</v>
      </c>
      <c r="M41" s="249">
        <v>1</v>
      </c>
      <c r="N41" s="249">
        <v>1</v>
      </c>
      <c r="O41" s="249">
        <v>1</v>
      </c>
      <c r="P41" s="249">
        <v>1</v>
      </c>
      <c r="Q41" s="249">
        <v>1</v>
      </c>
      <c r="R41" s="249">
        <v>1</v>
      </c>
      <c r="S41" s="249">
        <v>1</v>
      </c>
      <c r="T41" s="249">
        <v>1</v>
      </c>
      <c r="U41" s="249">
        <v>1</v>
      </c>
      <c r="V41" s="249">
        <v>1</v>
      </c>
      <c r="W41" s="249">
        <v>1</v>
      </c>
      <c r="X41" s="249">
        <v>1</v>
      </c>
      <c r="Y41" s="249">
        <v>1</v>
      </c>
      <c r="Z41" s="249">
        <v>1</v>
      </c>
      <c r="AA41" s="249">
        <v>1</v>
      </c>
      <c r="AB41" s="249">
        <v>1</v>
      </c>
      <c r="AC41" s="249">
        <v>1</v>
      </c>
      <c r="AD41" s="249">
        <v>1</v>
      </c>
      <c r="AE41" s="249">
        <v>1</v>
      </c>
      <c r="AF41" s="249">
        <v>1</v>
      </c>
      <c r="AG41" s="249">
        <v>1</v>
      </c>
    </row>
    <row r="42" spans="1:33" x14ac:dyDescent="0.3">
      <c r="A42" s="249">
        <v>519814</v>
      </c>
      <c r="B42" s="305" t="s">
        <v>2063</v>
      </c>
      <c r="C42" s="249">
        <v>1</v>
      </c>
      <c r="D42" s="249">
        <v>1</v>
      </c>
      <c r="E42" s="249">
        <v>1</v>
      </c>
      <c r="F42" s="249">
        <v>1</v>
      </c>
      <c r="G42" s="249">
        <v>1</v>
      </c>
      <c r="H42" s="249">
        <v>1</v>
      </c>
      <c r="I42" s="249">
        <v>1</v>
      </c>
      <c r="J42" s="249">
        <v>1</v>
      </c>
      <c r="K42" s="249">
        <v>1</v>
      </c>
      <c r="L42" s="249">
        <v>1</v>
      </c>
      <c r="M42" s="249">
        <v>1</v>
      </c>
      <c r="N42" s="249">
        <v>1</v>
      </c>
      <c r="O42" s="249">
        <v>1</v>
      </c>
      <c r="P42" s="249">
        <v>1</v>
      </c>
      <c r="Q42" s="249">
        <v>1</v>
      </c>
      <c r="R42" s="249">
        <v>1</v>
      </c>
      <c r="S42" s="249">
        <v>1</v>
      </c>
      <c r="T42" s="249">
        <v>1</v>
      </c>
      <c r="U42" s="249">
        <v>1</v>
      </c>
      <c r="V42" s="249">
        <v>1</v>
      </c>
      <c r="W42" s="249">
        <v>1</v>
      </c>
      <c r="X42" s="249">
        <v>1</v>
      </c>
      <c r="Y42" s="249">
        <v>1</v>
      </c>
      <c r="Z42" s="249">
        <v>1</v>
      </c>
      <c r="AA42" s="249">
        <v>1</v>
      </c>
      <c r="AB42" s="249">
        <v>1</v>
      </c>
      <c r="AC42" s="249">
        <v>1</v>
      </c>
      <c r="AD42" s="249">
        <v>1</v>
      </c>
      <c r="AE42" s="249">
        <v>1</v>
      </c>
      <c r="AF42" s="249">
        <v>1</v>
      </c>
      <c r="AG42" s="249">
        <v>1</v>
      </c>
    </row>
    <row r="43" spans="1:33" x14ac:dyDescent="0.3">
      <c r="A43" s="249">
        <v>519961</v>
      </c>
      <c r="B43" s="305" t="s">
        <v>2063</v>
      </c>
      <c r="C43" s="249">
        <v>1</v>
      </c>
      <c r="D43" s="249">
        <v>1</v>
      </c>
      <c r="E43" s="249">
        <v>1</v>
      </c>
      <c r="F43" s="249">
        <v>1</v>
      </c>
      <c r="G43" s="249">
        <v>1</v>
      </c>
      <c r="H43" s="249">
        <v>1</v>
      </c>
      <c r="I43" s="249">
        <v>1</v>
      </c>
      <c r="J43" s="249">
        <v>1</v>
      </c>
      <c r="K43" s="249">
        <v>1</v>
      </c>
      <c r="L43" s="249">
        <v>1</v>
      </c>
      <c r="M43" s="249">
        <v>1</v>
      </c>
      <c r="N43" s="249">
        <v>1</v>
      </c>
      <c r="O43" s="249">
        <v>1</v>
      </c>
      <c r="P43" s="249">
        <v>1</v>
      </c>
      <c r="Q43" s="249">
        <v>1</v>
      </c>
      <c r="R43" s="249">
        <v>1</v>
      </c>
      <c r="S43" s="249">
        <v>1</v>
      </c>
      <c r="T43" s="249">
        <v>1</v>
      </c>
      <c r="U43" s="249">
        <v>1</v>
      </c>
      <c r="V43" s="249">
        <v>1</v>
      </c>
      <c r="W43" s="249">
        <v>1</v>
      </c>
      <c r="X43" s="249">
        <v>1</v>
      </c>
      <c r="Y43" s="249">
        <v>1</v>
      </c>
      <c r="Z43" s="249">
        <v>1</v>
      </c>
      <c r="AA43" s="249">
        <v>1</v>
      </c>
      <c r="AB43" s="249">
        <v>1</v>
      </c>
      <c r="AC43" s="249">
        <v>1</v>
      </c>
      <c r="AD43" s="249">
        <v>1</v>
      </c>
      <c r="AE43" s="249">
        <v>1</v>
      </c>
      <c r="AF43" s="249">
        <v>1</v>
      </c>
      <c r="AG43" s="249">
        <v>1</v>
      </c>
    </row>
    <row r="44" spans="1:33" x14ac:dyDescent="0.3">
      <c r="A44" s="249">
        <v>519965</v>
      </c>
      <c r="B44" s="305" t="s">
        <v>2063</v>
      </c>
      <c r="C44" s="249">
        <v>1</v>
      </c>
      <c r="D44" s="249">
        <v>1</v>
      </c>
      <c r="E44" s="249">
        <v>1</v>
      </c>
      <c r="F44" s="249">
        <v>1</v>
      </c>
      <c r="G44" s="249">
        <v>1</v>
      </c>
      <c r="H44" s="249">
        <v>1</v>
      </c>
      <c r="I44" s="249">
        <v>1</v>
      </c>
      <c r="J44" s="249">
        <v>1</v>
      </c>
      <c r="K44" s="249">
        <v>1</v>
      </c>
      <c r="L44" s="249">
        <v>1</v>
      </c>
      <c r="M44" s="249">
        <v>1</v>
      </c>
      <c r="N44" s="249">
        <v>1</v>
      </c>
      <c r="O44" s="249">
        <v>1</v>
      </c>
      <c r="P44" s="249">
        <v>1</v>
      </c>
      <c r="Q44" s="249">
        <v>1</v>
      </c>
      <c r="R44" s="249">
        <v>1</v>
      </c>
      <c r="S44" s="249">
        <v>1</v>
      </c>
      <c r="T44" s="249">
        <v>1</v>
      </c>
      <c r="U44" s="249">
        <v>1</v>
      </c>
      <c r="V44" s="249">
        <v>1</v>
      </c>
      <c r="W44" s="249">
        <v>1</v>
      </c>
      <c r="X44" s="249">
        <v>1</v>
      </c>
      <c r="Y44" s="249">
        <v>1</v>
      </c>
      <c r="Z44" s="249">
        <v>1</v>
      </c>
      <c r="AA44" s="249">
        <v>1</v>
      </c>
      <c r="AB44" s="249">
        <v>1</v>
      </c>
      <c r="AC44" s="249">
        <v>1</v>
      </c>
      <c r="AD44" s="249">
        <v>1</v>
      </c>
      <c r="AE44" s="249">
        <v>1</v>
      </c>
      <c r="AF44" s="249">
        <v>1</v>
      </c>
      <c r="AG44" s="249">
        <v>1</v>
      </c>
    </row>
    <row r="45" spans="1:33" x14ac:dyDescent="0.3">
      <c r="A45" s="249">
        <v>520130</v>
      </c>
      <c r="B45" s="305" t="s">
        <v>2063</v>
      </c>
      <c r="C45" s="249">
        <v>1</v>
      </c>
      <c r="D45" s="249">
        <v>1</v>
      </c>
      <c r="E45" s="249">
        <v>1</v>
      </c>
      <c r="F45" s="249">
        <v>1</v>
      </c>
      <c r="G45" s="249">
        <v>1</v>
      </c>
      <c r="H45" s="249">
        <v>1</v>
      </c>
      <c r="I45" s="249">
        <v>1</v>
      </c>
      <c r="J45" s="249">
        <v>1</v>
      </c>
      <c r="K45" s="249">
        <v>1</v>
      </c>
      <c r="L45" s="249">
        <v>1</v>
      </c>
      <c r="M45" s="249">
        <v>1</v>
      </c>
      <c r="N45" s="249">
        <v>1</v>
      </c>
      <c r="O45" s="249">
        <v>1</v>
      </c>
      <c r="P45" s="249">
        <v>1</v>
      </c>
      <c r="Q45" s="249">
        <v>1</v>
      </c>
      <c r="R45" s="249">
        <v>1</v>
      </c>
      <c r="S45" s="249">
        <v>1</v>
      </c>
      <c r="T45" s="249">
        <v>1</v>
      </c>
      <c r="U45" s="249">
        <v>1</v>
      </c>
      <c r="V45" s="249">
        <v>1</v>
      </c>
      <c r="W45" s="249">
        <v>1</v>
      </c>
      <c r="X45" s="249">
        <v>1</v>
      </c>
      <c r="Y45" s="249">
        <v>1</v>
      </c>
      <c r="Z45" s="249">
        <v>1</v>
      </c>
      <c r="AA45" s="249">
        <v>1</v>
      </c>
      <c r="AB45" s="249">
        <v>1</v>
      </c>
      <c r="AC45" s="249">
        <v>1</v>
      </c>
      <c r="AD45" s="249">
        <v>1</v>
      </c>
      <c r="AE45" s="249">
        <v>1</v>
      </c>
      <c r="AF45" s="249">
        <v>1</v>
      </c>
      <c r="AG45" s="249">
        <v>1</v>
      </c>
    </row>
    <row r="46" spans="1:33" x14ac:dyDescent="0.3">
      <c r="A46" s="249">
        <v>520316</v>
      </c>
      <c r="B46" s="305" t="s">
        <v>2063</v>
      </c>
      <c r="C46" s="249">
        <v>1</v>
      </c>
      <c r="D46" s="249">
        <v>1</v>
      </c>
      <c r="E46" s="249">
        <v>1</v>
      </c>
      <c r="F46" s="249">
        <v>1</v>
      </c>
      <c r="G46" s="249">
        <v>1</v>
      </c>
      <c r="H46" s="249">
        <v>1</v>
      </c>
      <c r="I46" s="249">
        <v>1</v>
      </c>
      <c r="J46" s="249">
        <v>1</v>
      </c>
      <c r="K46" s="249">
        <v>1</v>
      </c>
      <c r="L46" s="249">
        <v>1</v>
      </c>
      <c r="M46" s="249">
        <v>1</v>
      </c>
      <c r="N46" s="249">
        <v>1</v>
      </c>
      <c r="O46" s="249">
        <v>1</v>
      </c>
      <c r="P46" s="249">
        <v>1</v>
      </c>
      <c r="Q46" s="249">
        <v>1</v>
      </c>
      <c r="R46" s="249">
        <v>1</v>
      </c>
      <c r="S46" s="249">
        <v>1</v>
      </c>
      <c r="T46" s="249">
        <v>1</v>
      </c>
      <c r="U46" s="249">
        <v>1</v>
      </c>
      <c r="V46" s="249">
        <v>1</v>
      </c>
      <c r="W46" s="249">
        <v>1</v>
      </c>
      <c r="X46" s="249">
        <v>1</v>
      </c>
      <c r="Y46" s="249">
        <v>1</v>
      </c>
      <c r="Z46" s="249">
        <v>1</v>
      </c>
      <c r="AA46" s="249">
        <v>1</v>
      </c>
      <c r="AB46" s="249">
        <v>1</v>
      </c>
      <c r="AC46" s="249">
        <v>1</v>
      </c>
      <c r="AD46" s="249">
        <v>1</v>
      </c>
      <c r="AE46" s="249">
        <v>1</v>
      </c>
      <c r="AF46" s="249">
        <v>1</v>
      </c>
      <c r="AG46" s="249">
        <v>1</v>
      </c>
    </row>
    <row r="47" spans="1:33" x14ac:dyDescent="0.3">
      <c r="A47" s="249">
        <v>520331</v>
      </c>
      <c r="B47" s="305" t="s">
        <v>2063</v>
      </c>
      <c r="C47" s="249">
        <v>1</v>
      </c>
      <c r="D47" s="249">
        <v>1</v>
      </c>
      <c r="E47" s="249">
        <v>1</v>
      </c>
      <c r="F47" s="249">
        <v>1</v>
      </c>
      <c r="G47" s="249">
        <v>1</v>
      </c>
      <c r="H47" s="249">
        <v>1</v>
      </c>
      <c r="I47" s="249">
        <v>1</v>
      </c>
      <c r="J47" s="249">
        <v>1</v>
      </c>
      <c r="K47" s="249">
        <v>1</v>
      </c>
      <c r="L47" s="249">
        <v>1</v>
      </c>
      <c r="M47" s="249">
        <v>1</v>
      </c>
      <c r="N47" s="249">
        <v>1</v>
      </c>
      <c r="O47" s="249">
        <v>1</v>
      </c>
      <c r="P47" s="249">
        <v>1</v>
      </c>
      <c r="Q47" s="249">
        <v>1</v>
      </c>
      <c r="R47" s="249">
        <v>1</v>
      </c>
      <c r="S47" s="249">
        <v>1</v>
      </c>
      <c r="T47" s="249">
        <v>1</v>
      </c>
      <c r="U47" s="249">
        <v>1</v>
      </c>
      <c r="V47" s="249">
        <v>1</v>
      </c>
      <c r="W47" s="249">
        <v>1</v>
      </c>
      <c r="X47" s="249">
        <v>1</v>
      </c>
      <c r="Y47" s="249">
        <v>1</v>
      </c>
      <c r="Z47" s="249">
        <v>1</v>
      </c>
      <c r="AA47" s="249">
        <v>1</v>
      </c>
      <c r="AB47" s="249">
        <v>1</v>
      </c>
      <c r="AC47" s="249">
        <v>1</v>
      </c>
      <c r="AD47" s="249">
        <v>1</v>
      </c>
      <c r="AE47" s="249">
        <v>1</v>
      </c>
      <c r="AF47" s="249">
        <v>1</v>
      </c>
      <c r="AG47" s="249">
        <v>1</v>
      </c>
    </row>
    <row r="48" spans="1:33" x14ac:dyDescent="0.3">
      <c r="A48" s="249">
        <v>520339</v>
      </c>
      <c r="B48" s="305" t="s">
        <v>2063</v>
      </c>
      <c r="C48" s="249">
        <v>1</v>
      </c>
      <c r="D48" s="249">
        <v>1</v>
      </c>
      <c r="E48" s="249">
        <v>1</v>
      </c>
      <c r="F48" s="249">
        <v>1</v>
      </c>
      <c r="G48" s="249">
        <v>1</v>
      </c>
      <c r="H48" s="249">
        <v>1</v>
      </c>
      <c r="I48" s="249">
        <v>1</v>
      </c>
      <c r="J48" s="249">
        <v>1</v>
      </c>
      <c r="K48" s="249">
        <v>1</v>
      </c>
      <c r="L48" s="249">
        <v>1</v>
      </c>
      <c r="M48" s="249">
        <v>1</v>
      </c>
      <c r="N48" s="249">
        <v>1</v>
      </c>
      <c r="O48" s="249">
        <v>1</v>
      </c>
      <c r="P48" s="249">
        <v>1</v>
      </c>
      <c r="Q48" s="249">
        <v>1</v>
      </c>
      <c r="R48" s="249">
        <v>1</v>
      </c>
      <c r="S48" s="249">
        <v>1</v>
      </c>
      <c r="T48" s="249">
        <v>1</v>
      </c>
      <c r="U48" s="249">
        <v>1</v>
      </c>
      <c r="V48" s="249">
        <v>1</v>
      </c>
      <c r="W48" s="249">
        <v>1</v>
      </c>
      <c r="X48" s="249">
        <v>1</v>
      </c>
      <c r="Y48" s="249">
        <v>1</v>
      </c>
      <c r="Z48" s="249">
        <v>1</v>
      </c>
      <c r="AA48" s="249">
        <v>1</v>
      </c>
      <c r="AB48" s="249">
        <v>1</v>
      </c>
      <c r="AC48" s="249">
        <v>1</v>
      </c>
      <c r="AD48" s="249">
        <v>1</v>
      </c>
      <c r="AE48" s="249">
        <v>1</v>
      </c>
      <c r="AF48" s="249">
        <v>1</v>
      </c>
      <c r="AG48" s="249">
        <v>1</v>
      </c>
    </row>
    <row r="49" spans="1:33" x14ac:dyDescent="0.3">
      <c r="A49" s="249">
        <v>520542</v>
      </c>
      <c r="B49" s="305" t="s">
        <v>2063</v>
      </c>
      <c r="C49" s="249">
        <v>1</v>
      </c>
      <c r="D49" s="249">
        <v>1</v>
      </c>
      <c r="E49" s="249">
        <v>1</v>
      </c>
      <c r="F49" s="249">
        <v>1</v>
      </c>
      <c r="G49" s="249">
        <v>1</v>
      </c>
      <c r="H49" s="249">
        <v>1</v>
      </c>
      <c r="I49" s="249">
        <v>1</v>
      </c>
      <c r="J49" s="249">
        <v>1</v>
      </c>
      <c r="K49" s="249">
        <v>1</v>
      </c>
      <c r="L49" s="249">
        <v>1</v>
      </c>
      <c r="M49" s="249">
        <v>1</v>
      </c>
      <c r="N49" s="249">
        <v>1</v>
      </c>
      <c r="O49" s="249">
        <v>1</v>
      </c>
      <c r="P49" s="249">
        <v>1</v>
      </c>
      <c r="Q49" s="249">
        <v>1</v>
      </c>
      <c r="R49" s="249">
        <v>1</v>
      </c>
      <c r="S49" s="249">
        <v>1</v>
      </c>
      <c r="T49" s="249">
        <v>1</v>
      </c>
      <c r="U49" s="249">
        <v>1</v>
      </c>
      <c r="V49" s="249">
        <v>1</v>
      </c>
      <c r="W49" s="249">
        <v>1</v>
      </c>
      <c r="X49" s="249">
        <v>1</v>
      </c>
      <c r="Y49" s="249">
        <v>1</v>
      </c>
      <c r="Z49" s="249">
        <v>1</v>
      </c>
      <c r="AA49" s="249">
        <v>1</v>
      </c>
      <c r="AB49" s="249">
        <v>1</v>
      </c>
      <c r="AC49" s="249">
        <v>1</v>
      </c>
      <c r="AD49" s="249">
        <v>1</v>
      </c>
      <c r="AE49" s="249">
        <v>1</v>
      </c>
      <c r="AF49" s="249">
        <v>1</v>
      </c>
      <c r="AG49" s="249">
        <v>1</v>
      </c>
    </row>
    <row r="50" spans="1:33" x14ac:dyDescent="0.3">
      <c r="A50" s="249">
        <v>520624</v>
      </c>
      <c r="B50" s="305" t="s">
        <v>2063</v>
      </c>
      <c r="C50" s="249">
        <v>1</v>
      </c>
      <c r="D50" s="249">
        <v>1</v>
      </c>
      <c r="E50" s="249">
        <v>1</v>
      </c>
      <c r="F50" s="249">
        <v>1</v>
      </c>
      <c r="G50" s="249">
        <v>1</v>
      </c>
      <c r="H50" s="249">
        <v>1</v>
      </c>
      <c r="I50" s="249">
        <v>1</v>
      </c>
      <c r="J50" s="249">
        <v>1</v>
      </c>
      <c r="K50" s="249">
        <v>1</v>
      </c>
      <c r="L50" s="249">
        <v>1</v>
      </c>
      <c r="M50" s="249">
        <v>1</v>
      </c>
      <c r="N50" s="249">
        <v>1</v>
      </c>
      <c r="O50" s="249">
        <v>1</v>
      </c>
      <c r="P50" s="249">
        <v>1</v>
      </c>
      <c r="Q50" s="249">
        <v>1</v>
      </c>
      <c r="R50" s="249">
        <v>1</v>
      </c>
      <c r="S50" s="249">
        <v>1</v>
      </c>
      <c r="T50" s="249">
        <v>1</v>
      </c>
      <c r="U50" s="249">
        <v>1</v>
      </c>
      <c r="V50" s="249">
        <v>1</v>
      </c>
      <c r="W50" s="249">
        <v>1</v>
      </c>
      <c r="X50" s="249">
        <v>1</v>
      </c>
      <c r="Y50" s="249">
        <v>1</v>
      </c>
      <c r="Z50" s="249">
        <v>1</v>
      </c>
      <c r="AA50" s="249">
        <v>1</v>
      </c>
      <c r="AB50" s="249">
        <v>1</v>
      </c>
      <c r="AC50" s="249">
        <v>1</v>
      </c>
      <c r="AD50" s="249">
        <v>1</v>
      </c>
      <c r="AE50" s="249">
        <v>1</v>
      </c>
      <c r="AF50" s="249">
        <v>1</v>
      </c>
      <c r="AG50" s="249">
        <v>1</v>
      </c>
    </row>
    <row r="51" spans="1:33" x14ac:dyDescent="0.3">
      <c r="A51" s="249">
        <v>520802</v>
      </c>
      <c r="B51" s="305" t="s">
        <v>2063</v>
      </c>
      <c r="C51" s="249">
        <v>1</v>
      </c>
      <c r="D51" s="249">
        <v>1</v>
      </c>
      <c r="E51" s="249">
        <v>1</v>
      </c>
      <c r="F51" s="249">
        <v>1</v>
      </c>
      <c r="G51" s="249">
        <v>1</v>
      </c>
      <c r="H51" s="249">
        <v>1</v>
      </c>
      <c r="I51" s="249">
        <v>1</v>
      </c>
      <c r="J51" s="249">
        <v>1</v>
      </c>
      <c r="K51" s="249">
        <v>1</v>
      </c>
      <c r="L51" s="249">
        <v>1</v>
      </c>
      <c r="M51" s="249">
        <v>1</v>
      </c>
      <c r="N51" s="249">
        <v>1</v>
      </c>
      <c r="O51" s="249">
        <v>1</v>
      </c>
      <c r="P51" s="249">
        <v>1</v>
      </c>
      <c r="Q51" s="249">
        <v>1</v>
      </c>
      <c r="R51" s="249">
        <v>1</v>
      </c>
      <c r="S51" s="249">
        <v>1</v>
      </c>
      <c r="T51" s="249">
        <v>1</v>
      </c>
      <c r="U51" s="249">
        <v>1</v>
      </c>
      <c r="V51" s="249">
        <v>1</v>
      </c>
      <c r="W51" s="249">
        <v>1</v>
      </c>
      <c r="X51" s="249">
        <v>1</v>
      </c>
      <c r="Y51" s="249">
        <v>1</v>
      </c>
      <c r="Z51" s="249">
        <v>1</v>
      </c>
      <c r="AA51" s="249">
        <v>1</v>
      </c>
      <c r="AB51" s="249">
        <v>1</v>
      </c>
      <c r="AC51" s="249">
        <v>1</v>
      </c>
      <c r="AD51" s="249">
        <v>1</v>
      </c>
      <c r="AE51" s="249">
        <v>1</v>
      </c>
      <c r="AF51" s="249">
        <v>1</v>
      </c>
      <c r="AG51" s="249">
        <v>1</v>
      </c>
    </row>
    <row r="52" spans="1:33" x14ac:dyDescent="0.3">
      <c r="A52" s="249">
        <v>520871</v>
      </c>
      <c r="B52" s="305" t="s">
        <v>2063</v>
      </c>
      <c r="C52" s="249">
        <v>1</v>
      </c>
      <c r="D52" s="249">
        <v>1</v>
      </c>
      <c r="E52" s="249">
        <v>1</v>
      </c>
      <c r="F52" s="249">
        <v>1</v>
      </c>
      <c r="G52" s="249">
        <v>1</v>
      </c>
      <c r="H52" s="249">
        <v>1</v>
      </c>
      <c r="I52" s="249">
        <v>1</v>
      </c>
      <c r="J52" s="249">
        <v>1</v>
      </c>
      <c r="K52" s="249">
        <v>1</v>
      </c>
      <c r="L52" s="249">
        <v>1</v>
      </c>
      <c r="M52" s="249">
        <v>1</v>
      </c>
      <c r="N52" s="249">
        <v>1</v>
      </c>
      <c r="O52" s="249">
        <v>1</v>
      </c>
      <c r="P52" s="249">
        <v>1</v>
      </c>
      <c r="Q52" s="249">
        <v>1</v>
      </c>
      <c r="R52" s="249">
        <v>1</v>
      </c>
      <c r="S52" s="249">
        <v>1</v>
      </c>
      <c r="T52" s="249">
        <v>1</v>
      </c>
      <c r="U52" s="249">
        <v>1</v>
      </c>
      <c r="V52" s="249">
        <v>1</v>
      </c>
      <c r="W52" s="249">
        <v>1</v>
      </c>
      <c r="X52" s="249">
        <v>1</v>
      </c>
      <c r="Y52" s="249">
        <v>1</v>
      </c>
      <c r="Z52" s="249">
        <v>1</v>
      </c>
      <c r="AA52" s="249">
        <v>1</v>
      </c>
      <c r="AB52" s="249">
        <v>1</v>
      </c>
      <c r="AC52" s="249">
        <v>1</v>
      </c>
      <c r="AD52" s="249">
        <v>1</v>
      </c>
      <c r="AE52" s="249">
        <v>1</v>
      </c>
      <c r="AF52" s="249">
        <v>1</v>
      </c>
      <c r="AG52" s="249">
        <v>1</v>
      </c>
    </row>
    <row r="53" spans="1:33" x14ac:dyDescent="0.3">
      <c r="A53" s="249">
        <v>520882</v>
      </c>
      <c r="B53" s="305" t="s">
        <v>2063</v>
      </c>
      <c r="C53" s="249">
        <v>1</v>
      </c>
      <c r="D53" s="249">
        <v>1</v>
      </c>
      <c r="E53" s="249">
        <v>1</v>
      </c>
      <c r="F53" s="249">
        <v>1</v>
      </c>
      <c r="G53" s="249">
        <v>1</v>
      </c>
      <c r="H53" s="249">
        <v>1</v>
      </c>
      <c r="I53" s="249">
        <v>1</v>
      </c>
      <c r="J53" s="249">
        <v>1</v>
      </c>
      <c r="K53" s="249">
        <v>1</v>
      </c>
      <c r="L53" s="249">
        <v>1</v>
      </c>
      <c r="M53" s="249">
        <v>1</v>
      </c>
      <c r="N53" s="249">
        <v>1</v>
      </c>
      <c r="O53" s="249">
        <v>1</v>
      </c>
      <c r="P53" s="249">
        <v>1</v>
      </c>
      <c r="Q53" s="249">
        <v>1</v>
      </c>
      <c r="R53" s="249">
        <v>1</v>
      </c>
      <c r="S53" s="249">
        <v>1</v>
      </c>
      <c r="T53" s="249">
        <v>1</v>
      </c>
      <c r="U53" s="249">
        <v>1</v>
      </c>
      <c r="V53" s="249">
        <v>1</v>
      </c>
      <c r="W53" s="249">
        <v>1</v>
      </c>
      <c r="X53" s="249">
        <v>1</v>
      </c>
      <c r="Y53" s="249">
        <v>1</v>
      </c>
      <c r="Z53" s="249">
        <v>1</v>
      </c>
      <c r="AA53" s="249">
        <v>1</v>
      </c>
      <c r="AB53" s="249">
        <v>1</v>
      </c>
      <c r="AC53" s="249">
        <v>1</v>
      </c>
      <c r="AD53" s="249">
        <v>1</v>
      </c>
      <c r="AE53" s="249">
        <v>1</v>
      </c>
      <c r="AF53" s="249">
        <v>1</v>
      </c>
      <c r="AG53" s="249">
        <v>1</v>
      </c>
    </row>
    <row r="54" spans="1:33" x14ac:dyDescent="0.3">
      <c r="A54" s="249">
        <v>521053</v>
      </c>
      <c r="B54" s="305" t="s">
        <v>2063</v>
      </c>
      <c r="C54" s="249">
        <v>1</v>
      </c>
      <c r="D54" s="249">
        <v>1</v>
      </c>
      <c r="E54" s="249">
        <v>1</v>
      </c>
      <c r="F54" s="249">
        <v>1</v>
      </c>
      <c r="G54" s="249">
        <v>1</v>
      </c>
      <c r="H54" s="249">
        <v>1</v>
      </c>
      <c r="I54" s="249">
        <v>1</v>
      </c>
      <c r="J54" s="249">
        <v>1</v>
      </c>
      <c r="K54" s="249">
        <v>1</v>
      </c>
      <c r="L54" s="249">
        <v>1</v>
      </c>
      <c r="M54" s="249">
        <v>1</v>
      </c>
      <c r="N54" s="249">
        <v>1</v>
      </c>
      <c r="O54" s="249">
        <v>1</v>
      </c>
      <c r="P54" s="249">
        <v>1</v>
      </c>
      <c r="Q54" s="249">
        <v>1</v>
      </c>
      <c r="R54" s="249">
        <v>1</v>
      </c>
      <c r="S54" s="249">
        <v>1</v>
      </c>
      <c r="T54" s="249">
        <v>1</v>
      </c>
      <c r="U54" s="249">
        <v>1</v>
      </c>
      <c r="V54" s="249">
        <v>1</v>
      </c>
      <c r="W54" s="249">
        <v>1</v>
      </c>
      <c r="X54" s="249">
        <v>1</v>
      </c>
      <c r="Y54" s="249">
        <v>1</v>
      </c>
      <c r="Z54" s="249">
        <v>1</v>
      </c>
      <c r="AA54" s="249">
        <v>1</v>
      </c>
      <c r="AB54" s="249">
        <v>1</v>
      </c>
      <c r="AC54" s="249">
        <v>1</v>
      </c>
      <c r="AD54" s="249">
        <v>1</v>
      </c>
      <c r="AE54" s="249">
        <v>1</v>
      </c>
      <c r="AF54" s="249">
        <v>1</v>
      </c>
      <c r="AG54" s="249">
        <v>1</v>
      </c>
    </row>
    <row r="55" spans="1:33" x14ac:dyDescent="0.3">
      <c r="A55" s="249">
        <v>521084</v>
      </c>
      <c r="B55" s="305" t="s">
        <v>2063</v>
      </c>
      <c r="C55" s="249">
        <v>1</v>
      </c>
      <c r="D55" s="249">
        <v>1</v>
      </c>
      <c r="E55" s="249">
        <v>1</v>
      </c>
      <c r="F55" s="249">
        <v>1</v>
      </c>
      <c r="G55" s="249">
        <v>1</v>
      </c>
      <c r="H55" s="249">
        <v>1</v>
      </c>
      <c r="I55" s="249">
        <v>1</v>
      </c>
      <c r="J55" s="249">
        <v>1</v>
      </c>
      <c r="K55" s="249">
        <v>1</v>
      </c>
      <c r="L55" s="249">
        <v>1</v>
      </c>
      <c r="M55" s="249">
        <v>1</v>
      </c>
      <c r="N55" s="249">
        <v>1</v>
      </c>
      <c r="O55" s="249">
        <v>1</v>
      </c>
      <c r="P55" s="249">
        <v>1</v>
      </c>
      <c r="Q55" s="249">
        <v>1</v>
      </c>
      <c r="R55" s="249">
        <v>1</v>
      </c>
      <c r="S55" s="249">
        <v>1</v>
      </c>
      <c r="T55" s="249">
        <v>1</v>
      </c>
      <c r="U55" s="249">
        <v>1</v>
      </c>
      <c r="V55" s="249">
        <v>1</v>
      </c>
      <c r="W55" s="249">
        <v>1</v>
      </c>
      <c r="X55" s="249">
        <v>1</v>
      </c>
      <c r="Y55" s="249">
        <v>1</v>
      </c>
      <c r="Z55" s="249">
        <v>1</v>
      </c>
      <c r="AA55" s="249">
        <v>1</v>
      </c>
      <c r="AB55" s="249">
        <v>1</v>
      </c>
      <c r="AC55" s="249">
        <v>1</v>
      </c>
      <c r="AD55" s="249">
        <v>1</v>
      </c>
      <c r="AE55" s="249">
        <v>1</v>
      </c>
      <c r="AF55" s="249">
        <v>1</v>
      </c>
      <c r="AG55" s="249">
        <v>1</v>
      </c>
    </row>
    <row r="56" spans="1:33" x14ac:dyDescent="0.3">
      <c r="A56" s="249">
        <v>521106</v>
      </c>
      <c r="B56" s="305" t="s">
        <v>2063</v>
      </c>
      <c r="C56" s="249">
        <v>1</v>
      </c>
      <c r="D56" s="249">
        <v>1</v>
      </c>
      <c r="E56" s="249">
        <v>1</v>
      </c>
      <c r="F56" s="249">
        <v>1</v>
      </c>
      <c r="G56" s="249">
        <v>1</v>
      </c>
      <c r="H56" s="249">
        <v>1</v>
      </c>
      <c r="I56" s="249">
        <v>1</v>
      </c>
      <c r="J56" s="249">
        <v>1</v>
      </c>
      <c r="K56" s="249">
        <v>1</v>
      </c>
      <c r="L56" s="249">
        <v>1</v>
      </c>
      <c r="M56" s="249">
        <v>1</v>
      </c>
      <c r="N56" s="249">
        <v>1</v>
      </c>
      <c r="O56" s="249">
        <v>1</v>
      </c>
      <c r="P56" s="249">
        <v>1</v>
      </c>
      <c r="Q56" s="249">
        <v>1</v>
      </c>
      <c r="R56" s="249">
        <v>1</v>
      </c>
      <c r="S56" s="249">
        <v>1</v>
      </c>
      <c r="T56" s="249">
        <v>1</v>
      </c>
      <c r="U56" s="249">
        <v>1</v>
      </c>
      <c r="V56" s="249">
        <v>1</v>
      </c>
      <c r="W56" s="249">
        <v>1</v>
      </c>
      <c r="X56" s="249">
        <v>1</v>
      </c>
      <c r="Y56" s="249">
        <v>1</v>
      </c>
      <c r="Z56" s="249">
        <v>1</v>
      </c>
      <c r="AA56" s="249">
        <v>1</v>
      </c>
      <c r="AB56" s="249">
        <v>1</v>
      </c>
      <c r="AC56" s="249">
        <v>1</v>
      </c>
      <c r="AD56" s="249">
        <v>1</v>
      </c>
      <c r="AE56" s="249">
        <v>1</v>
      </c>
      <c r="AF56" s="249">
        <v>1</v>
      </c>
      <c r="AG56" s="249">
        <v>1</v>
      </c>
    </row>
    <row r="57" spans="1:33" x14ac:dyDescent="0.3">
      <c r="A57" s="249">
        <v>521119</v>
      </c>
      <c r="B57" s="305" t="s">
        <v>2063</v>
      </c>
      <c r="C57" s="249">
        <v>1</v>
      </c>
      <c r="D57" s="249">
        <v>1</v>
      </c>
      <c r="E57" s="249">
        <v>1</v>
      </c>
      <c r="F57" s="249">
        <v>1</v>
      </c>
      <c r="G57" s="249">
        <v>1</v>
      </c>
      <c r="H57" s="249">
        <v>1</v>
      </c>
      <c r="I57" s="249">
        <v>1</v>
      </c>
      <c r="J57" s="249">
        <v>1</v>
      </c>
      <c r="K57" s="249">
        <v>1</v>
      </c>
      <c r="L57" s="249">
        <v>1</v>
      </c>
      <c r="M57" s="249">
        <v>1</v>
      </c>
      <c r="N57" s="249">
        <v>1</v>
      </c>
      <c r="O57" s="249">
        <v>1</v>
      </c>
      <c r="P57" s="249">
        <v>1</v>
      </c>
      <c r="Q57" s="249">
        <v>1</v>
      </c>
      <c r="R57" s="249">
        <v>1</v>
      </c>
      <c r="S57" s="249">
        <v>1</v>
      </c>
      <c r="T57" s="249">
        <v>1</v>
      </c>
      <c r="U57" s="249">
        <v>1</v>
      </c>
      <c r="V57" s="249">
        <v>1</v>
      </c>
      <c r="W57" s="249">
        <v>1</v>
      </c>
      <c r="X57" s="249">
        <v>1</v>
      </c>
      <c r="Y57" s="249">
        <v>1</v>
      </c>
      <c r="Z57" s="249">
        <v>1</v>
      </c>
      <c r="AA57" s="249">
        <v>1</v>
      </c>
      <c r="AB57" s="249">
        <v>1</v>
      </c>
      <c r="AC57" s="249">
        <v>1</v>
      </c>
      <c r="AD57" s="249">
        <v>1</v>
      </c>
      <c r="AE57" s="249">
        <v>1</v>
      </c>
      <c r="AF57" s="249">
        <v>1</v>
      </c>
      <c r="AG57" s="249">
        <v>1</v>
      </c>
    </row>
    <row r="58" spans="1:33" x14ac:dyDescent="0.3">
      <c r="A58" s="249">
        <v>521140</v>
      </c>
      <c r="B58" s="305" t="s">
        <v>2063</v>
      </c>
      <c r="C58" s="249">
        <v>1</v>
      </c>
      <c r="D58" s="249">
        <v>1</v>
      </c>
      <c r="E58" s="249">
        <v>1</v>
      </c>
      <c r="F58" s="249">
        <v>1</v>
      </c>
      <c r="G58" s="249">
        <v>1</v>
      </c>
      <c r="H58" s="249">
        <v>1</v>
      </c>
      <c r="I58" s="249">
        <v>1</v>
      </c>
      <c r="J58" s="249">
        <v>1</v>
      </c>
      <c r="K58" s="249">
        <v>1</v>
      </c>
      <c r="L58" s="249">
        <v>1</v>
      </c>
      <c r="M58" s="249">
        <v>1</v>
      </c>
      <c r="N58" s="249">
        <v>1</v>
      </c>
      <c r="O58" s="249">
        <v>1</v>
      </c>
      <c r="P58" s="249">
        <v>1</v>
      </c>
      <c r="Q58" s="249">
        <v>1</v>
      </c>
      <c r="R58" s="249">
        <v>1</v>
      </c>
      <c r="S58" s="249">
        <v>1</v>
      </c>
      <c r="T58" s="249">
        <v>1</v>
      </c>
      <c r="U58" s="249">
        <v>1</v>
      </c>
      <c r="V58" s="249">
        <v>1</v>
      </c>
      <c r="W58" s="249">
        <v>1</v>
      </c>
      <c r="X58" s="249">
        <v>1</v>
      </c>
      <c r="Y58" s="249">
        <v>1</v>
      </c>
      <c r="Z58" s="249">
        <v>1</v>
      </c>
      <c r="AA58" s="249">
        <v>1</v>
      </c>
      <c r="AB58" s="249">
        <v>1</v>
      </c>
      <c r="AC58" s="249">
        <v>1</v>
      </c>
      <c r="AD58" s="249">
        <v>1</v>
      </c>
      <c r="AE58" s="249">
        <v>1</v>
      </c>
      <c r="AF58" s="249">
        <v>1</v>
      </c>
      <c r="AG58" s="249">
        <v>1</v>
      </c>
    </row>
    <row r="59" spans="1:33" x14ac:dyDescent="0.3">
      <c r="A59" s="249">
        <v>521286</v>
      </c>
      <c r="B59" s="305" t="s">
        <v>2063</v>
      </c>
      <c r="C59" s="249">
        <v>1</v>
      </c>
      <c r="D59" s="249">
        <v>1</v>
      </c>
      <c r="E59" s="249">
        <v>1</v>
      </c>
      <c r="F59" s="249">
        <v>1</v>
      </c>
      <c r="G59" s="249">
        <v>1</v>
      </c>
      <c r="H59" s="249">
        <v>1</v>
      </c>
      <c r="I59" s="249">
        <v>1</v>
      </c>
      <c r="J59" s="249">
        <v>1</v>
      </c>
      <c r="K59" s="249">
        <v>1</v>
      </c>
      <c r="L59" s="249">
        <v>1</v>
      </c>
      <c r="M59" s="249">
        <v>1</v>
      </c>
      <c r="N59" s="249">
        <v>1</v>
      </c>
      <c r="O59" s="249">
        <v>1</v>
      </c>
      <c r="P59" s="249">
        <v>1</v>
      </c>
      <c r="Q59" s="249">
        <v>1</v>
      </c>
      <c r="R59" s="249">
        <v>1</v>
      </c>
      <c r="S59" s="249">
        <v>1</v>
      </c>
      <c r="T59" s="249">
        <v>1</v>
      </c>
      <c r="U59" s="249">
        <v>1</v>
      </c>
      <c r="V59" s="249">
        <v>1</v>
      </c>
      <c r="W59" s="249">
        <v>1</v>
      </c>
      <c r="X59" s="249">
        <v>1</v>
      </c>
      <c r="Y59" s="249">
        <v>1</v>
      </c>
      <c r="Z59" s="249">
        <v>1</v>
      </c>
      <c r="AA59" s="249">
        <v>1</v>
      </c>
      <c r="AB59" s="249">
        <v>1</v>
      </c>
      <c r="AC59" s="249">
        <v>1</v>
      </c>
      <c r="AD59" s="249">
        <v>1</v>
      </c>
      <c r="AE59" s="249">
        <v>1</v>
      </c>
      <c r="AF59" s="249">
        <v>1</v>
      </c>
      <c r="AG59" s="249">
        <v>1</v>
      </c>
    </row>
    <row r="60" spans="1:33" x14ac:dyDescent="0.3">
      <c r="A60" s="249">
        <v>521398</v>
      </c>
      <c r="B60" s="305" t="s">
        <v>2063</v>
      </c>
      <c r="C60" s="249">
        <v>1</v>
      </c>
      <c r="D60" s="249">
        <v>1</v>
      </c>
      <c r="E60" s="249">
        <v>1</v>
      </c>
      <c r="F60" s="249">
        <v>1</v>
      </c>
      <c r="G60" s="249">
        <v>1</v>
      </c>
      <c r="H60" s="249">
        <v>1</v>
      </c>
      <c r="I60" s="249">
        <v>1</v>
      </c>
      <c r="J60" s="249">
        <v>1</v>
      </c>
      <c r="K60" s="249">
        <v>1</v>
      </c>
      <c r="L60" s="249">
        <v>1</v>
      </c>
      <c r="M60" s="249">
        <v>1</v>
      </c>
      <c r="N60" s="249">
        <v>1</v>
      </c>
      <c r="O60" s="249">
        <v>1</v>
      </c>
      <c r="P60" s="249">
        <v>1</v>
      </c>
      <c r="Q60" s="249">
        <v>1</v>
      </c>
      <c r="R60" s="249">
        <v>1</v>
      </c>
      <c r="S60" s="249">
        <v>1</v>
      </c>
      <c r="T60" s="249">
        <v>1</v>
      </c>
      <c r="U60" s="249">
        <v>1</v>
      </c>
      <c r="V60" s="249">
        <v>1</v>
      </c>
      <c r="W60" s="249">
        <v>1</v>
      </c>
      <c r="X60" s="249">
        <v>1</v>
      </c>
      <c r="Y60" s="249">
        <v>1</v>
      </c>
      <c r="Z60" s="249">
        <v>1</v>
      </c>
      <c r="AA60" s="249">
        <v>1</v>
      </c>
      <c r="AB60" s="249">
        <v>1</v>
      </c>
      <c r="AC60" s="249">
        <v>1</v>
      </c>
      <c r="AD60" s="249">
        <v>1</v>
      </c>
      <c r="AE60" s="249">
        <v>1</v>
      </c>
      <c r="AF60" s="249">
        <v>1</v>
      </c>
      <c r="AG60" s="249">
        <v>1</v>
      </c>
    </row>
    <row r="61" spans="1:33" x14ac:dyDescent="0.3">
      <c r="A61" s="249">
        <v>521448</v>
      </c>
      <c r="B61" s="305" t="s">
        <v>2063</v>
      </c>
      <c r="C61" s="249">
        <v>1</v>
      </c>
      <c r="D61" s="249">
        <v>1</v>
      </c>
      <c r="E61" s="249">
        <v>1</v>
      </c>
      <c r="F61" s="249">
        <v>1</v>
      </c>
      <c r="G61" s="249">
        <v>1</v>
      </c>
      <c r="H61" s="249">
        <v>1</v>
      </c>
      <c r="I61" s="249">
        <v>1</v>
      </c>
      <c r="J61" s="249">
        <v>1</v>
      </c>
      <c r="K61" s="249">
        <v>1</v>
      </c>
      <c r="L61" s="249">
        <v>1</v>
      </c>
      <c r="M61" s="249">
        <v>1</v>
      </c>
      <c r="N61" s="249">
        <v>1</v>
      </c>
      <c r="O61" s="249">
        <v>1</v>
      </c>
      <c r="P61" s="249">
        <v>1</v>
      </c>
      <c r="Q61" s="249">
        <v>1</v>
      </c>
      <c r="R61" s="249">
        <v>1</v>
      </c>
      <c r="S61" s="249">
        <v>1</v>
      </c>
      <c r="T61" s="249">
        <v>1</v>
      </c>
      <c r="U61" s="249">
        <v>1</v>
      </c>
      <c r="V61" s="249">
        <v>1</v>
      </c>
      <c r="W61" s="249">
        <v>1</v>
      </c>
      <c r="X61" s="249">
        <v>1</v>
      </c>
      <c r="Y61" s="249">
        <v>1</v>
      </c>
      <c r="Z61" s="249">
        <v>1</v>
      </c>
      <c r="AA61" s="249">
        <v>1</v>
      </c>
      <c r="AB61" s="249">
        <v>1</v>
      </c>
      <c r="AC61" s="249">
        <v>1</v>
      </c>
      <c r="AD61" s="249">
        <v>1</v>
      </c>
      <c r="AE61" s="249">
        <v>1</v>
      </c>
      <c r="AF61" s="249">
        <v>1</v>
      </c>
      <c r="AG61" s="249">
        <v>1</v>
      </c>
    </row>
    <row r="62" spans="1:33" x14ac:dyDescent="0.3">
      <c r="A62" s="249">
        <v>521452</v>
      </c>
      <c r="B62" s="305" t="s">
        <v>2063</v>
      </c>
      <c r="C62" s="249">
        <v>1</v>
      </c>
      <c r="D62" s="249">
        <v>1</v>
      </c>
      <c r="E62" s="249">
        <v>1</v>
      </c>
      <c r="F62" s="249">
        <v>1</v>
      </c>
      <c r="G62" s="249">
        <v>1</v>
      </c>
      <c r="H62" s="249">
        <v>1</v>
      </c>
      <c r="I62" s="249">
        <v>1</v>
      </c>
      <c r="J62" s="249">
        <v>1</v>
      </c>
      <c r="K62" s="249">
        <v>1</v>
      </c>
      <c r="L62" s="249">
        <v>1</v>
      </c>
      <c r="M62" s="249">
        <v>1</v>
      </c>
      <c r="N62" s="249">
        <v>1</v>
      </c>
      <c r="O62" s="249">
        <v>1</v>
      </c>
      <c r="P62" s="249">
        <v>1</v>
      </c>
      <c r="Q62" s="249">
        <v>1</v>
      </c>
      <c r="R62" s="249">
        <v>1</v>
      </c>
      <c r="S62" s="249">
        <v>1</v>
      </c>
      <c r="T62" s="249">
        <v>1</v>
      </c>
      <c r="U62" s="249">
        <v>1</v>
      </c>
      <c r="V62" s="249">
        <v>1</v>
      </c>
      <c r="W62" s="249">
        <v>1</v>
      </c>
      <c r="X62" s="249">
        <v>1</v>
      </c>
      <c r="Y62" s="249">
        <v>1</v>
      </c>
      <c r="Z62" s="249">
        <v>1</v>
      </c>
      <c r="AA62" s="249">
        <v>1</v>
      </c>
      <c r="AB62" s="249">
        <v>1</v>
      </c>
      <c r="AC62" s="249">
        <v>1</v>
      </c>
      <c r="AD62" s="249">
        <v>1</v>
      </c>
      <c r="AE62" s="249">
        <v>1</v>
      </c>
      <c r="AF62" s="249">
        <v>1</v>
      </c>
      <c r="AG62" s="249">
        <v>1</v>
      </c>
    </row>
    <row r="63" spans="1:33" x14ac:dyDescent="0.3">
      <c r="A63" s="249">
        <v>521509</v>
      </c>
      <c r="B63" s="305" t="s">
        <v>2063</v>
      </c>
      <c r="C63" s="249">
        <v>1</v>
      </c>
      <c r="D63" s="249">
        <v>1</v>
      </c>
      <c r="E63" s="249">
        <v>1</v>
      </c>
      <c r="F63" s="249">
        <v>1</v>
      </c>
      <c r="G63" s="249">
        <v>1</v>
      </c>
      <c r="H63" s="249">
        <v>1</v>
      </c>
      <c r="I63" s="249">
        <v>1</v>
      </c>
      <c r="J63" s="249">
        <v>1</v>
      </c>
      <c r="K63" s="249">
        <v>1</v>
      </c>
      <c r="L63" s="249">
        <v>1</v>
      </c>
      <c r="M63" s="249">
        <v>1</v>
      </c>
      <c r="N63" s="249">
        <v>1</v>
      </c>
      <c r="O63" s="249">
        <v>1</v>
      </c>
      <c r="P63" s="249">
        <v>1</v>
      </c>
      <c r="Q63" s="249">
        <v>1</v>
      </c>
      <c r="R63" s="249">
        <v>1</v>
      </c>
      <c r="S63" s="249">
        <v>1</v>
      </c>
      <c r="T63" s="249">
        <v>1</v>
      </c>
      <c r="U63" s="249">
        <v>1</v>
      </c>
      <c r="V63" s="249">
        <v>1</v>
      </c>
      <c r="W63" s="249">
        <v>1</v>
      </c>
      <c r="X63" s="249">
        <v>1</v>
      </c>
      <c r="Y63" s="249">
        <v>1</v>
      </c>
      <c r="Z63" s="249">
        <v>1</v>
      </c>
      <c r="AA63" s="249">
        <v>1</v>
      </c>
      <c r="AB63" s="249">
        <v>1</v>
      </c>
      <c r="AC63" s="249">
        <v>1</v>
      </c>
      <c r="AD63" s="249">
        <v>1</v>
      </c>
      <c r="AE63" s="249">
        <v>1</v>
      </c>
      <c r="AF63" s="249">
        <v>1</v>
      </c>
      <c r="AG63" s="249">
        <v>1</v>
      </c>
    </row>
    <row r="64" spans="1:33" x14ac:dyDescent="0.3">
      <c r="A64" s="249">
        <v>521515</v>
      </c>
      <c r="B64" s="305" t="s">
        <v>2063</v>
      </c>
      <c r="C64" s="249">
        <v>1</v>
      </c>
      <c r="D64" s="249">
        <v>1</v>
      </c>
      <c r="E64" s="249">
        <v>1</v>
      </c>
      <c r="F64" s="249">
        <v>1</v>
      </c>
      <c r="G64" s="249">
        <v>1</v>
      </c>
      <c r="H64" s="249">
        <v>1</v>
      </c>
      <c r="I64" s="249">
        <v>1</v>
      </c>
      <c r="J64" s="249">
        <v>1</v>
      </c>
      <c r="K64" s="249">
        <v>1</v>
      </c>
      <c r="L64" s="249">
        <v>1</v>
      </c>
      <c r="M64" s="249">
        <v>1</v>
      </c>
      <c r="N64" s="249">
        <v>1</v>
      </c>
      <c r="O64" s="249">
        <v>1</v>
      </c>
      <c r="P64" s="249">
        <v>1</v>
      </c>
      <c r="Q64" s="249">
        <v>1</v>
      </c>
      <c r="R64" s="249">
        <v>1</v>
      </c>
      <c r="S64" s="249">
        <v>1</v>
      </c>
      <c r="T64" s="249">
        <v>1</v>
      </c>
      <c r="U64" s="249">
        <v>1</v>
      </c>
      <c r="V64" s="249">
        <v>1</v>
      </c>
      <c r="W64" s="249">
        <v>1</v>
      </c>
      <c r="X64" s="249">
        <v>1</v>
      </c>
      <c r="Y64" s="249">
        <v>1</v>
      </c>
      <c r="Z64" s="249">
        <v>1</v>
      </c>
      <c r="AA64" s="249">
        <v>1</v>
      </c>
      <c r="AB64" s="249">
        <v>1</v>
      </c>
      <c r="AC64" s="249">
        <v>1</v>
      </c>
      <c r="AD64" s="249">
        <v>1</v>
      </c>
      <c r="AE64" s="249">
        <v>1</v>
      </c>
      <c r="AF64" s="249">
        <v>1</v>
      </c>
      <c r="AG64" s="249">
        <v>1</v>
      </c>
    </row>
    <row r="65" spans="1:33" x14ac:dyDescent="0.3">
      <c r="A65" s="249">
        <v>521590</v>
      </c>
      <c r="B65" s="305" t="s">
        <v>2063</v>
      </c>
      <c r="C65" s="249">
        <v>1</v>
      </c>
      <c r="D65" s="249">
        <v>1</v>
      </c>
      <c r="E65" s="249">
        <v>1</v>
      </c>
      <c r="F65" s="249">
        <v>1</v>
      </c>
      <c r="G65" s="249">
        <v>1</v>
      </c>
      <c r="H65" s="249">
        <v>1</v>
      </c>
      <c r="I65" s="249">
        <v>1</v>
      </c>
      <c r="J65" s="249">
        <v>1</v>
      </c>
      <c r="K65" s="249">
        <v>1</v>
      </c>
      <c r="L65" s="249">
        <v>1</v>
      </c>
      <c r="M65" s="249">
        <v>1</v>
      </c>
      <c r="N65" s="249">
        <v>1</v>
      </c>
      <c r="O65" s="249">
        <v>1</v>
      </c>
      <c r="P65" s="249">
        <v>1</v>
      </c>
      <c r="Q65" s="249">
        <v>1</v>
      </c>
      <c r="R65" s="249">
        <v>1</v>
      </c>
      <c r="S65" s="249">
        <v>1</v>
      </c>
      <c r="T65" s="249">
        <v>1</v>
      </c>
      <c r="U65" s="249">
        <v>1</v>
      </c>
      <c r="V65" s="249">
        <v>1</v>
      </c>
      <c r="W65" s="249">
        <v>1</v>
      </c>
      <c r="X65" s="249">
        <v>1</v>
      </c>
      <c r="Y65" s="249">
        <v>1</v>
      </c>
      <c r="Z65" s="249">
        <v>1</v>
      </c>
      <c r="AA65" s="249">
        <v>1</v>
      </c>
      <c r="AB65" s="249">
        <v>1</v>
      </c>
      <c r="AC65" s="249">
        <v>1</v>
      </c>
      <c r="AD65" s="249">
        <v>1</v>
      </c>
      <c r="AE65" s="249">
        <v>1</v>
      </c>
      <c r="AF65" s="249">
        <v>1</v>
      </c>
      <c r="AG65" s="249">
        <v>1</v>
      </c>
    </row>
    <row r="66" spans="1:33" x14ac:dyDescent="0.3">
      <c r="A66" s="249">
        <v>521596</v>
      </c>
      <c r="B66" s="305" t="s">
        <v>2063</v>
      </c>
      <c r="C66" s="249">
        <v>1</v>
      </c>
      <c r="D66" s="249">
        <v>1</v>
      </c>
      <c r="E66" s="249">
        <v>1</v>
      </c>
      <c r="F66" s="249">
        <v>1</v>
      </c>
      <c r="G66" s="249">
        <v>1</v>
      </c>
      <c r="H66" s="249">
        <v>1</v>
      </c>
      <c r="I66" s="249">
        <v>1</v>
      </c>
      <c r="J66" s="249">
        <v>1</v>
      </c>
      <c r="K66" s="249">
        <v>1</v>
      </c>
      <c r="L66" s="249">
        <v>1</v>
      </c>
      <c r="M66" s="249">
        <v>1</v>
      </c>
      <c r="N66" s="249">
        <v>1</v>
      </c>
      <c r="O66" s="249">
        <v>1</v>
      </c>
      <c r="P66" s="249">
        <v>1</v>
      </c>
      <c r="Q66" s="249">
        <v>1</v>
      </c>
      <c r="R66" s="249">
        <v>1</v>
      </c>
      <c r="S66" s="249">
        <v>1</v>
      </c>
      <c r="T66" s="249">
        <v>1</v>
      </c>
      <c r="U66" s="249">
        <v>1</v>
      </c>
      <c r="V66" s="249">
        <v>1</v>
      </c>
      <c r="W66" s="249">
        <v>1</v>
      </c>
      <c r="X66" s="249">
        <v>1</v>
      </c>
      <c r="Y66" s="249">
        <v>1</v>
      </c>
      <c r="Z66" s="249">
        <v>1</v>
      </c>
      <c r="AA66" s="249">
        <v>1</v>
      </c>
      <c r="AB66" s="249">
        <v>1</v>
      </c>
      <c r="AC66" s="249">
        <v>1</v>
      </c>
      <c r="AD66" s="249">
        <v>1</v>
      </c>
      <c r="AE66" s="249">
        <v>1</v>
      </c>
      <c r="AF66" s="249">
        <v>1</v>
      </c>
      <c r="AG66" s="249">
        <v>1</v>
      </c>
    </row>
    <row r="67" spans="1:33" x14ac:dyDescent="0.3">
      <c r="A67" s="249">
        <v>521616</v>
      </c>
      <c r="B67" s="305" t="s">
        <v>2063</v>
      </c>
      <c r="C67" s="249">
        <v>1</v>
      </c>
      <c r="D67" s="249">
        <v>1</v>
      </c>
      <c r="E67" s="249">
        <v>1</v>
      </c>
      <c r="F67" s="249">
        <v>1</v>
      </c>
      <c r="G67" s="249">
        <v>1</v>
      </c>
      <c r="H67" s="249">
        <v>1</v>
      </c>
      <c r="I67" s="249">
        <v>1</v>
      </c>
      <c r="J67" s="249">
        <v>1</v>
      </c>
      <c r="K67" s="249">
        <v>1</v>
      </c>
      <c r="L67" s="249">
        <v>1</v>
      </c>
      <c r="M67" s="249">
        <v>1</v>
      </c>
      <c r="N67" s="249">
        <v>1</v>
      </c>
      <c r="O67" s="249">
        <v>1</v>
      </c>
      <c r="P67" s="249">
        <v>1</v>
      </c>
      <c r="Q67" s="249">
        <v>1</v>
      </c>
      <c r="R67" s="249">
        <v>1</v>
      </c>
      <c r="S67" s="249">
        <v>1</v>
      </c>
      <c r="T67" s="249">
        <v>1</v>
      </c>
      <c r="U67" s="249">
        <v>1</v>
      </c>
      <c r="V67" s="249">
        <v>1</v>
      </c>
      <c r="W67" s="249">
        <v>1</v>
      </c>
      <c r="X67" s="249">
        <v>1</v>
      </c>
      <c r="Y67" s="249">
        <v>1</v>
      </c>
      <c r="Z67" s="249">
        <v>1</v>
      </c>
      <c r="AA67" s="249">
        <v>1</v>
      </c>
      <c r="AB67" s="249">
        <v>1</v>
      </c>
      <c r="AC67" s="249">
        <v>1</v>
      </c>
      <c r="AD67" s="249">
        <v>1</v>
      </c>
      <c r="AE67" s="249">
        <v>1</v>
      </c>
      <c r="AF67" s="249">
        <v>1</v>
      </c>
      <c r="AG67" s="249">
        <v>1</v>
      </c>
    </row>
    <row r="68" spans="1:33" x14ac:dyDescent="0.3">
      <c r="A68" s="249">
        <v>521656</v>
      </c>
      <c r="B68" s="305" t="s">
        <v>2063</v>
      </c>
      <c r="C68" s="249">
        <v>1</v>
      </c>
      <c r="D68" s="249">
        <v>1</v>
      </c>
      <c r="E68" s="249">
        <v>1</v>
      </c>
      <c r="F68" s="249">
        <v>1</v>
      </c>
      <c r="G68" s="249">
        <v>1</v>
      </c>
      <c r="H68" s="249">
        <v>1</v>
      </c>
      <c r="I68" s="249">
        <v>1</v>
      </c>
      <c r="J68" s="249">
        <v>1</v>
      </c>
      <c r="K68" s="249">
        <v>1</v>
      </c>
      <c r="L68" s="249">
        <v>1</v>
      </c>
      <c r="M68" s="249">
        <v>1</v>
      </c>
      <c r="N68" s="249">
        <v>1</v>
      </c>
      <c r="O68" s="249">
        <v>1</v>
      </c>
      <c r="P68" s="249">
        <v>1</v>
      </c>
      <c r="Q68" s="249">
        <v>1</v>
      </c>
      <c r="R68" s="249">
        <v>1</v>
      </c>
      <c r="S68" s="249">
        <v>1</v>
      </c>
      <c r="T68" s="249">
        <v>1</v>
      </c>
      <c r="U68" s="249">
        <v>1</v>
      </c>
      <c r="V68" s="249">
        <v>1</v>
      </c>
      <c r="W68" s="249">
        <v>1</v>
      </c>
      <c r="X68" s="249">
        <v>1</v>
      </c>
      <c r="Y68" s="249">
        <v>1</v>
      </c>
      <c r="Z68" s="249">
        <v>1</v>
      </c>
      <c r="AA68" s="249">
        <v>1</v>
      </c>
      <c r="AB68" s="249">
        <v>1</v>
      </c>
      <c r="AC68" s="249">
        <v>1</v>
      </c>
      <c r="AD68" s="249">
        <v>1</v>
      </c>
      <c r="AE68" s="249">
        <v>1</v>
      </c>
      <c r="AF68" s="249">
        <v>1</v>
      </c>
      <c r="AG68" s="249">
        <v>1</v>
      </c>
    </row>
    <row r="69" spans="1:33" x14ac:dyDescent="0.3">
      <c r="A69" s="249">
        <v>521734</v>
      </c>
      <c r="B69" s="305" t="s">
        <v>2063</v>
      </c>
      <c r="C69" s="249">
        <v>1</v>
      </c>
      <c r="D69" s="249">
        <v>1</v>
      </c>
      <c r="E69" s="249">
        <v>1</v>
      </c>
      <c r="F69" s="249">
        <v>1</v>
      </c>
      <c r="G69" s="249">
        <v>1</v>
      </c>
      <c r="H69" s="249">
        <v>1</v>
      </c>
      <c r="I69" s="249">
        <v>1</v>
      </c>
      <c r="J69" s="249">
        <v>1</v>
      </c>
      <c r="K69" s="249">
        <v>1</v>
      </c>
      <c r="L69" s="249">
        <v>1</v>
      </c>
      <c r="M69" s="249">
        <v>1</v>
      </c>
      <c r="N69" s="249">
        <v>1</v>
      </c>
      <c r="O69" s="249">
        <v>1</v>
      </c>
      <c r="P69" s="249">
        <v>1</v>
      </c>
      <c r="Q69" s="249">
        <v>1</v>
      </c>
      <c r="R69" s="249">
        <v>1</v>
      </c>
      <c r="S69" s="249">
        <v>1</v>
      </c>
      <c r="T69" s="249">
        <v>1</v>
      </c>
      <c r="U69" s="249">
        <v>1</v>
      </c>
      <c r="V69" s="249">
        <v>1</v>
      </c>
      <c r="W69" s="249">
        <v>1</v>
      </c>
      <c r="X69" s="249">
        <v>1</v>
      </c>
      <c r="Y69" s="249">
        <v>1</v>
      </c>
      <c r="Z69" s="249">
        <v>1</v>
      </c>
      <c r="AA69" s="249">
        <v>1</v>
      </c>
      <c r="AB69" s="249">
        <v>1</v>
      </c>
      <c r="AC69" s="249">
        <v>1</v>
      </c>
      <c r="AD69" s="249">
        <v>1</v>
      </c>
      <c r="AE69" s="249">
        <v>1</v>
      </c>
      <c r="AF69" s="249">
        <v>1</v>
      </c>
      <c r="AG69" s="249">
        <v>1</v>
      </c>
    </row>
    <row r="70" spans="1:33" x14ac:dyDescent="0.3">
      <c r="A70" s="249">
        <v>521747</v>
      </c>
      <c r="B70" s="305" t="s">
        <v>2063</v>
      </c>
      <c r="C70" s="249">
        <v>1</v>
      </c>
      <c r="D70" s="249">
        <v>1</v>
      </c>
      <c r="E70" s="249">
        <v>1</v>
      </c>
      <c r="F70" s="249">
        <v>1</v>
      </c>
      <c r="G70" s="249">
        <v>1</v>
      </c>
      <c r="H70" s="249">
        <v>1</v>
      </c>
      <c r="I70" s="249">
        <v>1</v>
      </c>
      <c r="J70" s="249">
        <v>1</v>
      </c>
      <c r="K70" s="249">
        <v>1</v>
      </c>
      <c r="L70" s="249">
        <v>1</v>
      </c>
      <c r="M70" s="249">
        <v>1</v>
      </c>
      <c r="N70" s="249">
        <v>1</v>
      </c>
      <c r="O70" s="249">
        <v>1</v>
      </c>
      <c r="P70" s="249">
        <v>1</v>
      </c>
      <c r="Q70" s="249">
        <v>1</v>
      </c>
      <c r="R70" s="249">
        <v>1</v>
      </c>
      <c r="S70" s="249">
        <v>1</v>
      </c>
      <c r="T70" s="249">
        <v>1</v>
      </c>
      <c r="U70" s="249">
        <v>1</v>
      </c>
      <c r="V70" s="249">
        <v>1</v>
      </c>
      <c r="W70" s="249">
        <v>1</v>
      </c>
      <c r="X70" s="249">
        <v>1</v>
      </c>
      <c r="Y70" s="249">
        <v>1</v>
      </c>
      <c r="Z70" s="249">
        <v>1</v>
      </c>
      <c r="AA70" s="249">
        <v>1</v>
      </c>
      <c r="AB70" s="249">
        <v>1</v>
      </c>
      <c r="AC70" s="249">
        <v>1</v>
      </c>
      <c r="AD70" s="249">
        <v>1</v>
      </c>
      <c r="AE70" s="249">
        <v>1</v>
      </c>
      <c r="AF70" s="249">
        <v>1</v>
      </c>
      <c r="AG70" s="249">
        <v>1</v>
      </c>
    </row>
    <row r="71" spans="1:33" x14ac:dyDescent="0.3">
      <c r="A71" s="249">
        <v>521762</v>
      </c>
      <c r="B71" s="305" t="s">
        <v>2063</v>
      </c>
      <c r="C71" s="249">
        <v>1</v>
      </c>
      <c r="D71" s="249">
        <v>1</v>
      </c>
      <c r="E71" s="249">
        <v>1</v>
      </c>
      <c r="F71" s="249">
        <v>1</v>
      </c>
      <c r="G71" s="249">
        <v>1</v>
      </c>
      <c r="H71" s="249">
        <v>1</v>
      </c>
      <c r="I71" s="249">
        <v>1</v>
      </c>
      <c r="J71" s="249">
        <v>1</v>
      </c>
      <c r="K71" s="249">
        <v>1</v>
      </c>
      <c r="L71" s="249">
        <v>1</v>
      </c>
      <c r="M71" s="249">
        <v>1</v>
      </c>
      <c r="N71" s="249">
        <v>1</v>
      </c>
      <c r="O71" s="249">
        <v>1</v>
      </c>
      <c r="P71" s="249">
        <v>1</v>
      </c>
      <c r="Q71" s="249">
        <v>1</v>
      </c>
      <c r="R71" s="249">
        <v>1</v>
      </c>
      <c r="S71" s="249">
        <v>1</v>
      </c>
      <c r="T71" s="249">
        <v>1</v>
      </c>
      <c r="U71" s="249">
        <v>1</v>
      </c>
      <c r="V71" s="249">
        <v>1</v>
      </c>
      <c r="W71" s="249">
        <v>1</v>
      </c>
      <c r="X71" s="249">
        <v>1</v>
      </c>
      <c r="Y71" s="249">
        <v>1</v>
      </c>
      <c r="Z71" s="249">
        <v>1</v>
      </c>
      <c r="AA71" s="249">
        <v>1</v>
      </c>
      <c r="AB71" s="249">
        <v>1</v>
      </c>
      <c r="AC71" s="249">
        <v>1</v>
      </c>
      <c r="AD71" s="249">
        <v>1</v>
      </c>
      <c r="AE71" s="249">
        <v>1</v>
      </c>
      <c r="AF71" s="249">
        <v>1</v>
      </c>
      <c r="AG71" s="249">
        <v>1</v>
      </c>
    </row>
    <row r="72" spans="1:33" x14ac:dyDescent="0.3">
      <c r="A72" s="249">
        <v>521824</v>
      </c>
      <c r="B72" s="305" t="s">
        <v>2063</v>
      </c>
      <c r="C72" s="249">
        <v>1</v>
      </c>
      <c r="D72" s="249">
        <v>1</v>
      </c>
      <c r="E72" s="249">
        <v>1</v>
      </c>
      <c r="F72" s="249">
        <v>1</v>
      </c>
      <c r="G72" s="249">
        <v>1</v>
      </c>
      <c r="H72" s="249">
        <v>1</v>
      </c>
      <c r="I72" s="249">
        <v>1</v>
      </c>
      <c r="J72" s="249">
        <v>1</v>
      </c>
      <c r="K72" s="249">
        <v>1</v>
      </c>
      <c r="L72" s="249">
        <v>1</v>
      </c>
      <c r="M72" s="249">
        <v>1</v>
      </c>
      <c r="N72" s="249">
        <v>1</v>
      </c>
      <c r="O72" s="249">
        <v>1</v>
      </c>
      <c r="P72" s="249">
        <v>1</v>
      </c>
      <c r="Q72" s="249">
        <v>1</v>
      </c>
      <c r="R72" s="249">
        <v>1</v>
      </c>
      <c r="S72" s="249">
        <v>1</v>
      </c>
      <c r="T72" s="249">
        <v>1</v>
      </c>
      <c r="U72" s="249">
        <v>1</v>
      </c>
      <c r="V72" s="249">
        <v>1</v>
      </c>
      <c r="W72" s="249">
        <v>1</v>
      </c>
      <c r="X72" s="249">
        <v>1</v>
      </c>
      <c r="Y72" s="249">
        <v>1</v>
      </c>
      <c r="Z72" s="249">
        <v>1</v>
      </c>
      <c r="AA72" s="249">
        <v>1</v>
      </c>
      <c r="AB72" s="249">
        <v>1</v>
      </c>
      <c r="AC72" s="249">
        <v>1</v>
      </c>
      <c r="AD72" s="249">
        <v>1</v>
      </c>
      <c r="AE72" s="249">
        <v>1</v>
      </c>
      <c r="AF72" s="249">
        <v>1</v>
      </c>
      <c r="AG72" s="249">
        <v>1</v>
      </c>
    </row>
    <row r="73" spans="1:33" x14ac:dyDescent="0.3">
      <c r="A73" s="249">
        <v>521833</v>
      </c>
      <c r="B73" s="305" t="s">
        <v>2063</v>
      </c>
      <c r="C73" s="249">
        <v>1</v>
      </c>
      <c r="D73" s="249">
        <v>1</v>
      </c>
      <c r="E73" s="249">
        <v>1</v>
      </c>
      <c r="F73" s="249">
        <v>1</v>
      </c>
      <c r="G73" s="249">
        <v>1</v>
      </c>
      <c r="H73" s="249">
        <v>1</v>
      </c>
      <c r="I73" s="249">
        <v>1</v>
      </c>
      <c r="J73" s="249">
        <v>1</v>
      </c>
      <c r="K73" s="249">
        <v>1</v>
      </c>
      <c r="L73" s="249">
        <v>1</v>
      </c>
      <c r="M73" s="249">
        <v>1</v>
      </c>
      <c r="N73" s="249">
        <v>1</v>
      </c>
      <c r="O73" s="249">
        <v>1</v>
      </c>
      <c r="P73" s="249">
        <v>1</v>
      </c>
      <c r="Q73" s="249">
        <v>1</v>
      </c>
      <c r="R73" s="249">
        <v>1</v>
      </c>
      <c r="S73" s="249">
        <v>1</v>
      </c>
      <c r="T73" s="249">
        <v>1</v>
      </c>
      <c r="U73" s="249">
        <v>1</v>
      </c>
      <c r="V73" s="249">
        <v>1</v>
      </c>
      <c r="W73" s="249">
        <v>1</v>
      </c>
      <c r="X73" s="249">
        <v>1</v>
      </c>
      <c r="Y73" s="249">
        <v>1</v>
      </c>
      <c r="Z73" s="249">
        <v>1</v>
      </c>
      <c r="AA73" s="249">
        <v>1</v>
      </c>
      <c r="AB73" s="249">
        <v>1</v>
      </c>
      <c r="AC73" s="249">
        <v>1</v>
      </c>
      <c r="AD73" s="249">
        <v>1</v>
      </c>
      <c r="AE73" s="249">
        <v>1</v>
      </c>
      <c r="AF73" s="249">
        <v>1</v>
      </c>
      <c r="AG73" s="249">
        <v>1</v>
      </c>
    </row>
    <row r="74" spans="1:33" x14ac:dyDescent="0.3">
      <c r="A74" s="249">
        <v>521845</v>
      </c>
      <c r="B74" s="305" t="s">
        <v>2063</v>
      </c>
      <c r="C74" s="249">
        <v>1</v>
      </c>
      <c r="D74" s="249">
        <v>1</v>
      </c>
      <c r="E74" s="249">
        <v>1</v>
      </c>
      <c r="F74" s="249">
        <v>1</v>
      </c>
      <c r="G74" s="249">
        <v>1</v>
      </c>
      <c r="H74" s="249">
        <v>1</v>
      </c>
      <c r="I74" s="249">
        <v>1</v>
      </c>
      <c r="J74" s="249">
        <v>1</v>
      </c>
      <c r="K74" s="249">
        <v>1</v>
      </c>
      <c r="L74" s="249">
        <v>1</v>
      </c>
      <c r="M74" s="249">
        <v>1</v>
      </c>
      <c r="N74" s="249">
        <v>1</v>
      </c>
      <c r="O74" s="249">
        <v>1</v>
      </c>
      <c r="P74" s="249">
        <v>1</v>
      </c>
      <c r="Q74" s="249">
        <v>1</v>
      </c>
      <c r="R74" s="249">
        <v>1</v>
      </c>
      <c r="S74" s="249">
        <v>1</v>
      </c>
      <c r="T74" s="249">
        <v>1</v>
      </c>
      <c r="U74" s="249">
        <v>1</v>
      </c>
      <c r="V74" s="249">
        <v>1</v>
      </c>
      <c r="W74" s="249">
        <v>1</v>
      </c>
      <c r="X74" s="249">
        <v>1</v>
      </c>
      <c r="Y74" s="249">
        <v>1</v>
      </c>
      <c r="Z74" s="249">
        <v>1</v>
      </c>
      <c r="AA74" s="249">
        <v>1</v>
      </c>
      <c r="AB74" s="249">
        <v>1</v>
      </c>
      <c r="AC74" s="249">
        <v>1</v>
      </c>
      <c r="AD74" s="249">
        <v>1</v>
      </c>
      <c r="AE74" s="249">
        <v>1</v>
      </c>
      <c r="AF74" s="249">
        <v>1</v>
      </c>
      <c r="AG74" s="249">
        <v>1</v>
      </c>
    </row>
    <row r="75" spans="1:33" x14ac:dyDescent="0.3">
      <c r="A75" s="249">
        <v>521889</v>
      </c>
      <c r="B75" s="305" t="s">
        <v>2063</v>
      </c>
      <c r="C75" s="249">
        <v>1</v>
      </c>
      <c r="D75" s="249">
        <v>1</v>
      </c>
      <c r="E75" s="249">
        <v>1</v>
      </c>
      <c r="F75" s="249">
        <v>1</v>
      </c>
      <c r="G75" s="249">
        <v>1</v>
      </c>
      <c r="H75" s="249">
        <v>1</v>
      </c>
      <c r="I75" s="249">
        <v>1</v>
      </c>
      <c r="J75" s="249">
        <v>1</v>
      </c>
      <c r="K75" s="249">
        <v>1</v>
      </c>
      <c r="L75" s="249">
        <v>1</v>
      </c>
      <c r="M75" s="249">
        <v>1</v>
      </c>
      <c r="N75" s="249">
        <v>1</v>
      </c>
      <c r="O75" s="249">
        <v>1</v>
      </c>
      <c r="P75" s="249">
        <v>1</v>
      </c>
      <c r="Q75" s="249">
        <v>1</v>
      </c>
      <c r="R75" s="249">
        <v>1</v>
      </c>
      <c r="S75" s="249">
        <v>1</v>
      </c>
      <c r="T75" s="249">
        <v>1</v>
      </c>
      <c r="U75" s="249">
        <v>1</v>
      </c>
      <c r="V75" s="249">
        <v>1</v>
      </c>
      <c r="W75" s="249">
        <v>1</v>
      </c>
      <c r="X75" s="249">
        <v>1</v>
      </c>
      <c r="Y75" s="249">
        <v>1</v>
      </c>
      <c r="Z75" s="249">
        <v>1</v>
      </c>
      <c r="AA75" s="249">
        <v>1</v>
      </c>
      <c r="AB75" s="249">
        <v>1</v>
      </c>
      <c r="AC75" s="249">
        <v>1</v>
      </c>
      <c r="AD75" s="249">
        <v>1</v>
      </c>
      <c r="AE75" s="249">
        <v>1</v>
      </c>
      <c r="AF75" s="249">
        <v>1</v>
      </c>
      <c r="AG75" s="249">
        <v>1</v>
      </c>
    </row>
    <row r="76" spans="1:33" x14ac:dyDescent="0.3">
      <c r="A76" s="249">
        <v>521908</v>
      </c>
      <c r="B76" s="305" t="s">
        <v>2063</v>
      </c>
      <c r="C76" s="249">
        <v>1</v>
      </c>
      <c r="D76" s="249">
        <v>1</v>
      </c>
      <c r="E76" s="249">
        <v>1</v>
      </c>
      <c r="F76" s="249">
        <v>1</v>
      </c>
      <c r="G76" s="249">
        <v>1</v>
      </c>
      <c r="H76" s="249">
        <v>1</v>
      </c>
      <c r="I76" s="249">
        <v>1</v>
      </c>
      <c r="J76" s="249">
        <v>1</v>
      </c>
      <c r="K76" s="249">
        <v>1</v>
      </c>
      <c r="L76" s="249">
        <v>1</v>
      </c>
      <c r="M76" s="249">
        <v>1</v>
      </c>
      <c r="N76" s="249">
        <v>1</v>
      </c>
      <c r="O76" s="249">
        <v>1</v>
      </c>
      <c r="P76" s="249">
        <v>1</v>
      </c>
      <c r="Q76" s="249">
        <v>1</v>
      </c>
      <c r="R76" s="249">
        <v>1</v>
      </c>
      <c r="S76" s="249">
        <v>1</v>
      </c>
      <c r="T76" s="249">
        <v>1</v>
      </c>
      <c r="U76" s="249">
        <v>1</v>
      </c>
      <c r="V76" s="249">
        <v>1</v>
      </c>
      <c r="W76" s="249">
        <v>1</v>
      </c>
      <c r="X76" s="249">
        <v>1</v>
      </c>
      <c r="Y76" s="249">
        <v>1</v>
      </c>
      <c r="Z76" s="249">
        <v>1</v>
      </c>
      <c r="AA76" s="249">
        <v>1</v>
      </c>
      <c r="AB76" s="249">
        <v>1</v>
      </c>
      <c r="AC76" s="249">
        <v>1</v>
      </c>
      <c r="AD76" s="249">
        <v>1</v>
      </c>
      <c r="AE76" s="249">
        <v>1</v>
      </c>
      <c r="AF76" s="249">
        <v>1</v>
      </c>
      <c r="AG76" s="249">
        <v>1</v>
      </c>
    </row>
    <row r="77" spans="1:33" x14ac:dyDescent="0.3">
      <c r="A77" s="249">
        <v>521963</v>
      </c>
      <c r="B77" s="305" t="s">
        <v>2063</v>
      </c>
      <c r="C77" s="249">
        <v>1</v>
      </c>
      <c r="D77" s="249">
        <v>1</v>
      </c>
      <c r="E77" s="249">
        <v>1</v>
      </c>
      <c r="F77" s="249">
        <v>1</v>
      </c>
      <c r="G77" s="249">
        <v>1</v>
      </c>
      <c r="H77" s="249">
        <v>1</v>
      </c>
      <c r="I77" s="249">
        <v>1</v>
      </c>
      <c r="J77" s="249">
        <v>1</v>
      </c>
      <c r="K77" s="249">
        <v>1</v>
      </c>
      <c r="L77" s="249">
        <v>1</v>
      </c>
      <c r="M77" s="249">
        <v>1</v>
      </c>
      <c r="N77" s="249">
        <v>1</v>
      </c>
      <c r="O77" s="249">
        <v>1</v>
      </c>
      <c r="P77" s="249">
        <v>1</v>
      </c>
      <c r="Q77" s="249">
        <v>1</v>
      </c>
      <c r="R77" s="249">
        <v>1</v>
      </c>
      <c r="S77" s="249">
        <v>1</v>
      </c>
      <c r="T77" s="249">
        <v>1</v>
      </c>
      <c r="U77" s="249">
        <v>1</v>
      </c>
      <c r="V77" s="249">
        <v>1</v>
      </c>
      <c r="W77" s="249">
        <v>1</v>
      </c>
      <c r="X77" s="249">
        <v>1</v>
      </c>
      <c r="Y77" s="249">
        <v>1</v>
      </c>
      <c r="Z77" s="249">
        <v>1</v>
      </c>
      <c r="AA77" s="249">
        <v>1</v>
      </c>
      <c r="AB77" s="249">
        <v>1</v>
      </c>
      <c r="AC77" s="249">
        <v>1</v>
      </c>
      <c r="AD77" s="249">
        <v>1</v>
      </c>
      <c r="AE77" s="249">
        <v>1</v>
      </c>
      <c r="AF77" s="249">
        <v>1</v>
      </c>
      <c r="AG77" s="249">
        <v>1</v>
      </c>
    </row>
    <row r="78" spans="1:33" x14ac:dyDescent="0.3">
      <c r="A78" s="249">
        <v>521972</v>
      </c>
      <c r="B78" s="305" t="s">
        <v>2063</v>
      </c>
      <c r="C78" s="249">
        <v>1</v>
      </c>
      <c r="D78" s="249">
        <v>1</v>
      </c>
      <c r="E78" s="249">
        <v>1</v>
      </c>
      <c r="F78" s="249">
        <v>1</v>
      </c>
      <c r="G78" s="249">
        <v>1</v>
      </c>
      <c r="H78" s="249">
        <v>1</v>
      </c>
      <c r="I78" s="249">
        <v>1</v>
      </c>
      <c r="J78" s="249">
        <v>1</v>
      </c>
      <c r="K78" s="249">
        <v>1</v>
      </c>
      <c r="L78" s="249">
        <v>1</v>
      </c>
      <c r="M78" s="249">
        <v>1</v>
      </c>
      <c r="N78" s="249">
        <v>1</v>
      </c>
      <c r="O78" s="249">
        <v>1</v>
      </c>
      <c r="P78" s="249">
        <v>1</v>
      </c>
      <c r="Q78" s="249">
        <v>1</v>
      </c>
      <c r="R78" s="249">
        <v>1</v>
      </c>
      <c r="S78" s="249">
        <v>1</v>
      </c>
      <c r="T78" s="249">
        <v>1</v>
      </c>
      <c r="U78" s="249">
        <v>1</v>
      </c>
      <c r="V78" s="249">
        <v>1</v>
      </c>
      <c r="W78" s="249">
        <v>1</v>
      </c>
      <c r="X78" s="249">
        <v>1</v>
      </c>
      <c r="Y78" s="249">
        <v>1</v>
      </c>
      <c r="Z78" s="249">
        <v>1</v>
      </c>
      <c r="AA78" s="249">
        <v>1</v>
      </c>
      <c r="AB78" s="249">
        <v>1</v>
      </c>
      <c r="AC78" s="249">
        <v>1</v>
      </c>
      <c r="AD78" s="249">
        <v>1</v>
      </c>
      <c r="AE78" s="249">
        <v>1</v>
      </c>
      <c r="AF78" s="249">
        <v>1</v>
      </c>
      <c r="AG78" s="249">
        <v>1</v>
      </c>
    </row>
    <row r="79" spans="1:33" x14ac:dyDescent="0.3">
      <c r="A79" s="249">
        <v>522010</v>
      </c>
      <c r="B79" s="305" t="s">
        <v>2063</v>
      </c>
      <c r="C79" s="249">
        <v>1</v>
      </c>
      <c r="D79" s="249">
        <v>1</v>
      </c>
      <c r="E79" s="249">
        <v>1</v>
      </c>
      <c r="F79" s="249">
        <v>1</v>
      </c>
      <c r="G79" s="249">
        <v>1</v>
      </c>
      <c r="H79" s="249">
        <v>1</v>
      </c>
      <c r="I79" s="249">
        <v>1</v>
      </c>
      <c r="J79" s="249">
        <v>1</v>
      </c>
      <c r="K79" s="249">
        <v>1</v>
      </c>
      <c r="L79" s="249">
        <v>1</v>
      </c>
      <c r="M79" s="249">
        <v>1</v>
      </c>
      <c r="N79" s="249">
        <v>1</v>
      </c>
      <c r="O79" s="249">
        <v>1</v>
      </c>
      <c r="P79" s="249">
        <v>1</v>
      </c>
      <c r="Q79" s="249">
        <v>1</v>
      </c>
      <c r="R79" s="249">
        <v>1</v>
      </c>
      <c r="S79" s="249">
        <v>1</v>
      </c>
      <c r="T79" s="249">
        <v>1</v>
      </c>
      <c r="U79" s="249">
        <v>1</v>
      </c>
      <c r="V79" s="249">
        <v>1</v>
      </c>
      <c r="W79" s="249">
        <v>1</v>
      </c>
      <c r="X79" s="249">
        <v>1</v>
      </c>
      <c r="Y79" s="249">
        <v>1</v>
      </c>
      <c r="Z79" s="249">
        <v>1</v>
      </c>
      <c r="AA79" s="249">
        <v>1</v>
      </c>
      <c r="AB79" s="249">
        <v>1</v>
      </c>
      <c r="AC79" s="249">
        <v>1</v>
      </c>
      <c r="AD79" s="249">
        <v>1</v>
      </c>
      <c r="AE79" s="249">
        <v>1</v>
      </c>
      <c r="AF79" s="249">
        <v>1</v>
      </c>
      <c r="AG79" s="249">
        <v>1</v>
      </c>
    </row>
    <row r="80" spans="1:33" x14ac:dyDescent="0.3">
      <c r="A80" s="249">
        <v>522076</v>
      </c>
      <c r="B80" s="305" t="s">
        <v>2063</v>
      </c>
      <c r="C80" s="249">
        <v>1</v>
      </c>
      <c r="D80" s="249">
        <v>1</v>
      </c>
      <c r="E80" s="249">
        <v>1</v>
      </c>
      <c r="F80" s="249">
        <v>1</v>
      </c>
      <c r="G80" s="249">
        <v>1</v>
      </c>
      <c r="H80" s="249">
        <v>1</v>
      </c>
      <c r="I80" s="249">
        <v>1</v>
      </c>
      <c r="J80" s="249">
        <v>1</v>
      </c>
      <c r="K80" s="249">
        <v>1</v>
      </c>
      <c r="L80" s="249">
        <v>1</v>
      </c>
      <c r="M80" s="249">
        <v>1</v>
      </c>
      <c r="N80" s="249">
        <v>1</v>
      </c>
      <c r="O80" s="249">
        <v>1</v>
      </c>
      <c r="P80" s="249">
        <v>1</v>
      </c>
      <c r="Q80" s="249">
        <v>1</v>
      </c>
      <c r="R80" s="249">
        <v>1</v>
      </c>
      <c r="S80" s="249">
        <v>1</v>
      </c>
      <c r="T80" s="249">
        <v>1</v>
      </c>
      <c r="U80" s="249">
        <v>1</v>
      </c>
      <c r="V80" s="249">
        <v>1</v>
      </c>
      <c r="W80" s="249">
        <v>1</v>
      </c>
      <c r="X80" s="249">
        <v>1</v>
      </c>
      <c r="Y80" s="249">
        <v>1</v>
      </c>
      <c r="Z80" s="249">
        <v>1</v>
      </c>
      <c r="AA80" s="249">
        <v>1</v>
      </c>
      <c r="AB80" s="249">
        <v>1</v>
      </c>
      <c r="AC80" s="249">
        <v>1</v>
      </c>
      <c r="AD80" s="249">
        <v>1</v>
      </c>
      <c r="AE80" s="249">
        <v>1</v>
      </c>
      <c r="AF80" s="249">
        <v>1</v>
      </c>
      <c r="AG80" s="249">
        <v>1</v>
      </c>
    </row>
    <row r="81" spans="1:33" x14ac:dyDescent="0.3">
      <c r="A81" s="249">
        <v>522111</v>
      </c>
      <c r="B81" s="305" t="s">
        <v>2063</v>
      </c>
      <c r="C81" s="249">
        <v>1</v>
      </c>
      <c r="D81" s="249">
        <v>1</v>
      </c>
      <c r="E81" s="249">
        <v>1</v>
      </c>
      <c r="F81" s="249">
        <v>1</v>
      </c>
      <c r="G81" s="249">
        <v>1</v>
      </c>
      <c r="H81" s="249">
        <v>1</v>
      </c>
      <c r="I81" s="249">
        <v>1</v>
      </c>
      <c r="J81" s="249">
        <v>1</v>
      </c>
      <c r="K81" s="249">
        <v>1</v>
      </c>
      <c r="L81" s="249">
        <v>1</v>
      </c>
      <c r="M81" s="249">
        <v>1</v>
      </c>
      <c r="N81" s="249">
        <v>1</v>
      </c>
      <c r="O81" s="249">
        <v>1</v>
      </c>
      <c r="P81" s="249">
        <v>1</v>
      </c>
      <c r="Q81" s="249">
        <v>1</v>
      </c>
      <c r="R81" s="249">
        <v>1</v>
      </c>
      <c r="S81" s="249">
        <v>1</v>
      </c>
      <c r="T81" s="249">
        <v>1</v>
      </c>
      <c r="U81" s="249">
        <v>1</v>
      </c>
      <c r="V81" s="249">
        <v>1</v>
      </c>
      <c r="W81" s="249">
        <v>1</v>
      </c>
      <c r="X81" s="249">
        <v>1</v>
      </c>
      <c r="Y81" s="249">
        <v>1</v>
      </c>
      <c r="Z81" s="249">
        <v>1</v>
      </c>
      <c r="AA81" s="249">
        <v>1</v>
      </c>
      <c r="AB81" s="249">
        <v>1</v>
      </c>
      <c r="AC81" s="249">
        <v>1</v>
      </c>
      <c r="AD81" s="249">
        <v>1</v>
      </c>
      <c r="AE81" s="249">
        <v>1</v>
      </c>
      <c r="AF81" s="249">
        <v>1</v>
      </c>
      <c r="AG81" s="249">
        <v>1</v>
      </c>
    </row>
    <row r="82" spans="1:33" x14ac:dyDescent="0.3">
      <c r="A82" s="249">
        <v>522135</v>
      </c>
      <c r="B82" s="305" t="s">
        <v>2063</v>
      </c>
      <c r="C82" s="249">
        <v>1</v>
      </c>
      <c r="D82" s="249">
        <v>1</v>
      </c>
      <c r="E82" s="249">
        <v>1</v>
      </c>
      <c r="F82" s="249">
        <v>1</v>
      </c>
      <c r="G82" s="249">
        <v>1</v>
      </c>
      <c r="H82" s="249">
        <v>1</v>
      </c>
      <c r="I82" s="249">
        <v>1</v>
      </c>
      <c r="J82" s="249">
        <v>1</v>
      </c>
      <c r="K82" s="249">
        <v>1</v>
      </c>
      <c r="L82" s="249">
        <v>1</v>
      </c>
      <c r="M82" s="249">
        <v>1</v>
      </c>
      <c r="N82" s="249">
        <v>1</v>
      </c>
      <c r="O82" s="249">
        <v>1</v>
      </c>
      <c r="P82" s="249">
        <v>1</v>
      </c>
      <c r="Q82" s="249">
        <v>1</v>
      </c>
      <c r="R82" s="249">
        <v>1</v>
      </c>
      <c r="S82" s="249">
        <v>1</v>
      </c>
      <c r="T82" s="249">
        <v>1</v>
      </c>
      <c r="U82" s="249">
        <v>1</v>
      </c>
      <c r="V82" s="249">
        <v>1</v>
      </c>
      <c r="W82" s="249">
        <v>1</v>
      </c>
      <c r="X82" s="249">
        <v>1</v>
      </c>
      <c r="Y82" s="249">
        <v>1</v>
      </c>
      <c r="Z82" s="249">
        <v>1</v>
      </c>
      <c r="AA82" s="249">
        <v>1</v>
      </c>
      <c r="AB82" s="249">
        <v>1</v>
      </c>
      <c r="AC82" s="249">
        <v>1</v>
      </c>
      <c r="AD82" s="249">
        <v>1</v>
      </c>
      <c r="AE82" s="249">
        <v>1</v>
      </c>
      <c r="AF82" s="249">
        <v>1</v>
      </c>
      <c r="AG82" s="249">
        <v>1</v>
      </c>
    </row>
    <row r="83" spans="1:33" x14ac:dyDescent="0.3">
      <c r="A83" s="249">
        <v>522183</v>
      </c>
      <c r="B83" s="305" t="s">
        <v>2063</v>
      </c>
      <c r="C83" s="249">
        <v>1</v>
      </c>
      <c r="D83" s="249">
        <v>1</v>
      </c>
      <c r="E83" s="249">
        <v>1</v>
      </c>
      <c r="F83" s="249">
        <v>1</v>
      </c>
      <c r="G83" s="249">
        <v>1</v>
      </c>
      <c r="H83" s="249">
        <v>1</v>
      </c>
      <c r="I83" s="249">
        <v>1</v>
      </c>
      <c r="J83" s="249">
        <v>1</v>
      </c>
      <c r="K83" s="249">
        <v>1</v>
      </c>
      <c r="L83" s="249">
        <v>1</v>
      </c>
      <c r="M83" s="249">
        <v>1</v>
      </c>
      <c r="N83" s="249">
        <v>1</v>
      </c>
      <c r="O83" s="249">
        <v>1</v>
      </c>
      <c r="P83" s="249">
        <v>1</v>
      </c>
      <c r="Q83" s="249">
        <v>1</v>
      </c>
      <c r="R83" s="249">
        <v>1</v>
      </c>
      <c r="S83" s="249">
        <v>1</v>
      </c>
      <c r="T83" s="249">
        <v>1</v>
      </c>
      <c r="U83" s="249">
        <v>1</v>
      </c>
      <c r="V83" s="249">
        <v>1</v>
      </c>
      <c r="W83" s="249">
        <v>1</v>
      </c>
      <c r="X83" s="249">
        <v>1</v>
      </c>
      <c r="Y83" s="249">
        <v>1</v>
      </c>
      <c r="Z83" s="249">
        <v>1</v>
      </c>
      <c r="AA83" s="249">
        <v>1</v>
      </c>
      <c r="AB83" s="249">
        <v>1</v>
      </c>
      <c r="AC83" s="249">
        <v>1</v>
      </c>
      <c r="AD83" s="249">
        <v>1</v>
      </c>
      <c r="AE83" s="249">
        <v>1</v>
      </c>
      <c r="AF83" s="249">
        <v>1</v>
      </c>
      <c r="AG83" s="249">
        <v>1</v>
      </c>
    </row>
    <row r="84" spans="1:33" x14ac:dyDescent="0.3">
      <c r="A84" s="249">
        <v>522205</v>
      </c>
      <c r="B84" s="305" t="s">
        <v>2063</v>
      </c>
      <c r="C84" s="249">
        <v>1</v>
      </c>
      <c r="D84" s="249">
        <v>1</v>
      </c>
      <c r="E84" s="249">
        <v>1</v>
      </c>
      <c r="F84" s="249">
        <v>1</v>
      </c>
      <c r="G84" s="249">
        <v>1</v>
      </c>
      <c r="H84" s="249">
        <v>1</v>
      </c>
      <c r="I84" s="249">
        <v>1</v>
      </c>
      <c r="J84" s="249">
        <v>1</v>
      </c>
      <c r="K84" s="249">
        <v>1</v>
      </c>
      <c r="L84" s="249">
        <v>1</v>
      </c>
      <c r="M84" s="249">
        <v>1</v>
      </c>
      <c r="N84" s="249">
        <v>1</v>
      </c>
      <c r="O84" s="249">
        <v>1</v>
      </c>
      <c r="P84" s="249">
        <v>1</v>
      </c>
      <c r="Q84" s="249">
        <v>1</v>
      </c>
      <c r="R84" s="249">
        <v>1</v>
      </c>
      <c r="S84" s="249">
        <v>1</v>
      </c>
      <c r="T84" s="249">
        <v>1</v>
      </c>
      <c r="U84" s="249">
        <v>1</v>
      </c>
      <c r="V84" s="249">
        <v>1</v>
      </c>
      <c r="W84" s="249">
        <v>1</v>
      </c>
      <c r="X84" s="249">
        <v>1</v>
      </c>
      <c r="Y84" s="249">
        <v>1</v>
      </c>
      <c r="Z84" s="249">
        <v>1</v>
      </c>
      <c r="AA84" s="249">
        <v>1</v>
      </c>
      <c r="AB84" s="249">
        <v>1</v>
      </c>
      <c r="AC84" s="249">
        <v>1</v>
      </c>
      <c r="AD84" s="249">
        <v>1</v>
      </c>
      <c r="AE84" s="249">
        <v>1</v>
      </c>
      <c r="AF84" s="249">
        <v>1</v>
      </c>
      <c r="AG84" s="249">
        <v>1</v>
      </c>
    </row>
    <row r="85" spans="1:33" x14ac:dyDescent="0.3">
      <c r="A85" s="249">
        <v>522250</v>
      </c>
      <c r="B85" s="305" t="s">
        <v>2063</v>
      </c>
      <c r="C85" s="249">
        <v>1</v>
      </c>
      <c r="D85" s="249">
        <v>1</v>
      </c>
      <c r="E85" s="249">
        <v>1</v>
      </c>
      <c r="F85" s="249">
        <v>1</v>
      </c>
      <c r="G85" s="249">
        <v>1</v>
      </c>
      <c r="H85" s="249">
        <v>1</v>
      </c>
      <c r="I85" s="249">
        <v>1</v>
      </c>
      <c r="J85" s="249">
        <v>1</v>
      </c>
      <c r="K85" s="249">
        <v>1</v>
      </c>
      <c r="L85" s="249">
        <v>1</v>
      </c>
      <c r="M85" s="249">
        <v>1</v>
      </c>
      <c r="N85" s="249">
        <v>1</v>
      </c>
      <c r="O85" s="249">
        <v>1</v>
      </c>
      <c r="P85" s="249">
        <v>1</v>
      </c>
      <c r="Q85" s="249">
        <v>1</v>
      </c>
      <c r="R85" s="249">
        <v>1</v>
      </c>
      <c r="S85" s="249">
        <v>1</v>
      </c>
      <c r="T85" s="249">
        <v>1</v>
      </c>
      <c r="U85" s="249">
        <v>1</v>
      </c>
      <c r="V85" s="249">
        <v>1</v>
      </c>
      <c r="W85" s="249">
        <v>1</v>
      </c>
      <c r="X85" s="249">
        <v>1</v>
      </c>
      <c r="Y85" s="249">
        <v>1</v>
      </c>
      <c r="Z85" s="249">
        <v>1</v>
      </c>
      <c r="AA85" s="249">
        <v>1</v>
      </c>
      <c r="AB85" s="249">
        <v>1</v>
      </c>
      <c r="AC85" s="249">
        <v>1</v>
      </c>
      <c r="AD85" s="249">
        <v>1</v>
      </c>
      <c r="AE85" s="249">
        <v>1</v>
      </c>
      <c r="AF85" s="249">
        <v>1</v>
      </c>
      <c r="AG85" s="249">
        <v>1</v>
      </c>
    </row>
    <row r="86" spans="1:33" x14ac:dyDescent="0.3">
      <c r="A86" s="249">
        <v>522307</v>
      </c>
      <c r="B86" s="305" t="s">
        <v>2063</v>
      </c>
      <c r="C86" s="249">
        <v>1</v>
      </c>
      <c r="D86" s="249">
        <v>1</v>
      </c>
      <c r="E86" s="249">
        <v>1</v>
      </c>
      <c r="F86" s="249">
        <v>1</v>
      </c>
      <c r="G86" s="249">
        <v>1</v>
      </c>
      <c r="H86" s="249">
        <v>1</v>
      </c>
      <c r="I86" s="249">
        <v>1</v>
      </c>
      <c r="J86" s="249">
        <v>1</v>
      </c>
      <c r="K86" s="249">
        <v>1</v>
      </c>
      <c r="L86" s="249">
        <v>1</v>
      </c>
      <c r="M86" s="249">
        <v>1</v>
      </c>
      <c r="N86" s="249">
        <v>1</v>
      </c>
      <c r="O86" s="249">
        <v>1</v>
      </c>
      <c r="P86" s="249">
        <v>1</v>
      </c>
      <c r="Q86" s="249">
        <v>1</v>
      </c>
      <c r="R86" s="249">
        <v>1</v>
      </c>
      <c r="S86" s="249">
        <v>1</v>
      </c>
      <c r="T86" s="249">
        <v>1</v>
      </c>
      <c r="U86" s="249">
        <v>1</v>
      </c>
      <c r="V86" s="249">
        <v>1</v>
      </c>
      <c r="W86" s="249">
        <v>1</v>
      </c>
      <c r="X86" s="249">
        <v>1</v>
      </c>
      <c r="Y86" s="249">
        <v>1</v>
      </c>
      <c r="Z86" s="249">
        <v>1</v>
      </c>
      <c r="AA86" s="249">
        <v>1</v>
      </c>
      <c r="AB86" s="249">
        <v>1</v>
      </c>
      <c r="AC86" s="249">
        <v>1</v>
      </c>
      <c r="AD86" s="249">
        <v>1</v>
      </c>
      <c r="AE86" s="249">
        <v>1</v>
      </c>
      <c r="AF86" s="249">
        <v>1</v>
      </c>
      <c r="AG86" s="249">
        <v>1</v>
      </c>
    </row>
    <row r="87" spans="1:33" x14ac:dyDescent="0.3">
      <c r="A87" s="249">
        <v>522311</v>
      </c>
      <c r="B87" s="305" t="s">
        <v>2063</v>
      </c>
      <c r="C87" s="249">
        <v>1</v>
      </c>
      <c r="D87" s="249">
        <v>1</v>
      </c>
      <c r="E87" s="249">
        <v>1</v>
      </c>
      <c r="F87" s="249">
        <v>1</v>
      </c>
      <c r="G87" s="249">
        <v>1</v>
      </c>
      <c r="H87" s="249">
        <v>1</v>
      </c>
      <c r="I87" s="249">
        <v>1</v>
      </c>
      <c r="J87" s="249">
        <v>1</v>
      </c>
      <c r="K87" s="249">
        <v>1</v>
      </c>
      <c r="L87" s="249">
        <v>1</v>
      </c>
      <c r="M87" s="249">
        <v>1</v>
      </c>
      <c r="N87" s="249">
        <v>1</v>
      </c>
      <c r="O87" s="249">
        <v>1</v>
      </c>
      <c r="P87" s="249">
        <v>1</v>
      </c>
      <c r="Q87" s="249">
        <v>1</v>
      </c>
      <c r="R87" s="249">
        <v>1</v>
      </c>
      <c r="S87" s="249">
        <v>1</v>
      </c>
      <c r="T87" s="249">
        <v>1</v>
      </c>
      <c r="U87" s="249">
        <v>1</v>
      </c>
      <c r="V87" s="249">
        <v>1</v>
      </c>
      <c r="W87" s="249">
        <v>1</v>
      </c>
      <c r="X87" s="249">
        <v>1</v>
      </c>
      <c r="Y87" s="249">
        <v>1</v>
      </c>
      <c r="Z87" s="249">
        <v>1</v>
      </c>
      <c r="AA87" s="249">
        <v>1</v>
      </c>
      <c r="AB87" s="249">
        <v>1</v>
      </c>
      <c r="AC87" s="249">
        <v>1</v>
      </c>
      <c r="AD87" s="249">
        <v>1</v>
      </c>
      <c r="AE87" s="249">
        <v>1</v>
      </c>
      <c r="AF87" s="249">
        <v>1</v>
      </c>
      <c r="AG87" s="249">
        <v>1</v>
      </c>
    </row>
    <row r="88" spans="1:33" x14ac:dyDescent="0.3">
      <c r="A88" s="249">
        <v>522356</v>
      </c>
      <c r="B88" s="305" t="s">
        <v>2063</v>
      </c>
      <c r="C88" s="249">
        <v>1</v>
      </c>
      <c r="D88" s="249">
        <v>1</v>
      </c>
      <c r="E88" s="249">
        <v>1</v>
      </c>
      <c r="F88" s="249">
        <v>1</v>
      </c>
      <c r="G88" s="249">
        <v>1</v>
      </c>
      <c r="H88" s="249">
        <v>1</v>
      </c>
      <c r="I88" s="249">
        <v>1</v>
      </c>
      <c r="J88" s="249">
        <v>1</v>
      </c>
      <c r="K88" s="249">
        <v>1</v>
      </c>
      <c r="L88" s="249">
        <v>1</v>
      </c>
      <c r="M88" s="249">
        <v>1</v>
      </c>
      <c r="N88" s="249">
        <v>1</v>
      </c>
      <c r="O88" s="249">
        <v>1</v>
      </c>
      <c r="P88" s="249">
        <v>1</v>
      </c>
      <c r="Q88" s="249">
        <v>1</v>
      </c>
      <c r="R88" s="249">
        <v>1</v>
      </c>
      <c r="S88" s="249">
        <v>1</v>
      </c>
      <c r="T88" s="249">
        <v>1</v>
      </c>
      <c r="U88" s="249">
        <v>1</v>
      </c>
      <c r="V88" s="249">
        <v>1</v>
      </c>
      <c r="W88" s="249">
        <v>1</v>
      </c>
      <c r="X88" s="249">
        <v>1</v>
      </c>
      <c r="Y88" s="249">
        <v>1</v>
      </c>
      <c r="Z88" s="249">
        <v>1</v>
      </c>
      <c r="AA88" s="249">
        <v>1</v>
      </c>
      <c r="AB88" s="249">
        <v>1</v>
      </c>
      <c r="AC88" s="249">
        <v>1</v>
      </c>
      <c r="AD88" s="249">
        <v>1</v>
      </c>
      <c r="AE88" s="249">
        <v>1</v>
      </c>
      <c r="AF88" s="249">
        <v>1</v>
      </c>
      <c r="AG88" s="249">
        <v>1</v>
      </c>
    </row>
    <row r="89" spans="1:33" x14ac:dyDescent="0.3">
      <c r="A89" s="249">
        <v>522416</v>
      </c>
      <c r="B89" s="305" t="s">
        <v>2063</v>
      </c>
      <c r="C89" s="249">
        <v>1</v>
      </c>
      <c r="D89" s="249">
        <v>1</v>
      </c>
      <c r="E89" s="249">
        <v>1</v>
      </c>
      <c r="F89" s="249">
        <v>1</v>
      </c>
      <c r="G89" s="249">
        <v>1</v>
      </c>
      <c r="H89" s="249">
        <v>1</v>
      </c>
      <c r="I89" s="249">
        <v>1</v>
      </c>
      <c r="J89" s="249">
        <v>1</v>
      </c>
      <c r="K89" s="249">
        <v>1</v>
      </c>
      <c r="L89" s="249">
        <v>1</v>
      </c>
      <c r="M89" s="249">
        <v>1</v>
      </c>
      <c r="N89" s="249">
        <v>1</v>
      </c>
      <c r="O89" s="249">
        <v>1</v>
      </c>
      <c r="P89" s="249">
        <v>1</v>
      </c>
      <c r="Q89" s="249">
        <v>1</v>
      </c>
      <c r="R89" s="249">
        <v>1</v>
      </c>
      <c r="S89" s="249">
        <v>1</v>
      </c>
      <c r="T89" s="249">
        <v>1</v>
      </c>
      <c r="U89" s="249">
        <v>1</v>
      </c>
      <c r="V89" s="249">
        <v>1</v>
      </c>
      <c r="W89" s="249">
        <v>1</v>
      </c>
      <c r="X89" s="249">
        <v>1</v>
      </c>
      <c r="Y89" s="249">
        <v>1</v>
      </c>
      <c r="Z89" s="249">
        <v>1</v>
      </c>
      <c r="AA89" s="249">
        <v>1</v>
      </c>
      <c r="AB89" s="249">
        <v>1</v>
      </c>
      <c r="AC89" s="249">
        <v>1</v>
      </c>
      <c r="AD89" s="249">
        <v>1</v>
      </c>
      <c r="AE89" s="249">
        <v>1</v>
      </c>
      <c r="AF89" s="249">
        <v>1</v>
      </c>
      <c r="AG89" s="249">
        <v>1</v>
      </c>
    </row>
    <row r="90" spans="1:33" x14ac:dyDescent="0.3">
      <c r="A90" s="249">
        <v>522420</v>
      </c>
      <c r="B90" s="305" t="s">
        <v>2063</v>
      </c>
      <c r="C90" s="249">
        <v>1</v>
      </c>
      <c r="D90" s="249">
        <v>1</v>
      </c>
      <c r="E90" s="249">
        <v>1</v>
      </c>
      <c r="F90" s="249">
        <v>1</v>
      </c>
      <c r="G90" s="249">
        <v>1</v>
      </c>
      <c r="H90" s="249">
        <v>1</v>
      </c>
      <c r="I90" s="249">
        <v>1</v>
      </c>
      <c r="J90" s="249">
        <v>1</v>
      </c>
      <c r="K90" s="249">
        <v>1</v>
      </c>
      <c r="L90" s="249">
        <v>1</v>
      </c>
      <c r="M90" s="249">
        <v>1</v>
      </c>
      <c r="N90" s="249">
        <v>1</v>
      </c>
      <c r="O90" s="249">
        <v>1</v>
      </c>
      <c r="P90" s="249">
        <v>1</v>
      </c>
      <c r="Q90" s="249">
        <v>1</v>
      </c>
      <c r="R90" s="249">
        <v>1</v>
      </c>
      <c r="S90" s="249">
        <v>1</v>
      </c>
      <c r="T90" s="249">
        <v>1</v>
      </c>
      <c r="U90" s="249">
        <v>1</v>
      </c>
      <c r="V90" s="249">
        <v>1</v>
      </c>
      <c r="W90" s="249">
        <v>1</v>
      </c>
      <c r="X90" s="249">
        <v>1</v>
      </c>
      <c r="Y90" s="249">
        <v>1</v>
      </c>
      <c r="Z90" s="249">
        <v>1</v>
      </c>
      <c r="AA90" s="249">
        <v>1</v>
      </c>
      <c r="AB90" s="249">
        <v>1</v>
      </c>
      <c r="AC90" s="249">
        <v>1</v>
      </c>
      <c r="AD90" s="249">
        <v>1</v>
      </c>
      <c r="AE90" s="249">
        <v>1</v>
      </c>
      <c r="AF90" s="249">
        <v>1</v>
      </c>
      <c r="AG90" s="249">
        <v>1</v>
      </c>
    </row>
    <row r="91" spans="1:33" x14ac:dyDescent="0.3">
      <c r="A91" s="249">
        <v>522422</v>
      </c>
      <c r="B91" s="305" t="s">
        <v>2063</v>
      </c>
      <c r="C91" s="249">
        <v>1</v>
      </c>
      <c r="D91" s="249">
        <v>1</v>
      </c>
      <c r="E91" s="249">
        <v>1</v>
      </c>
      <c r="F91" s="249">
        <v>1</v>
      </c>
      <c r="G91" s="249">
        <v>1</v>
      </c>
      <c r="H91" s="249">
        <v>1</v>
      </c>
      <c r="I91" s="249">
        <v>1</v>
      </c>
      <c r="J91" s="249">
        <v>1</v>
      </c>
      <c r="K91" s="249">
        <v>1</v>
      </c>
      <c r="L91" s="249">
        <v>1</v>
      </c>
      <c r="M91" s="249">
        <v>1</v>
      </c>
      <c r="N91" s="249">
        <v>1</v>
      </c>
      <c r="O91" s="249">
        <v>1</v>
      </c>
      <c r="P91" s="249">
        <v>1</v>
      </c>
      <c r="Q91" s="249">
        <v>1</v>
      </c>
      <c r="R91" s="249">
        <v>1</v>
      </c>
      <c r="S91" s="249">
        <v>1</v>
      </c>
      <c r="T91" s="249">
        <v>1</v>
      </c>
      <c r="U91" s="249">
        <v>1</v>
      </c>
      <c r="V91" s="249">
        <v>1</v>
      </c>
      <c r="W91" s="249">
        <v>1</v>
      </c>
      <c r="X91" s="249">
        <v>1</v>
      </c>
      <c r="Y91" s="249">
        <v>1</v>
      </c>
      <c r="Z91" s="249">
        <v>1</v>
      </c>
      <c r="AA91" s="249">
        <v>1</v>
      </c>
      <c r="AB91" s="249">
        <v>1</v>
      </c>
      <c r="AC91" s="249">
        <v>1</v>
      </c>
      <c r="AD91" s="249">
        <v>1</v>
      </c>
      <c r="AE91" s="249">
        <v>1</v>
      </c>
      <c r="AF91" s="249">
        <v>1</v>
      </c>
      <c r="AG91" s="249">
        <v>1</v>
      </c>
    </row>
    <row r="92" spans="1:33" x14ac:dyDescent="0.3">
      <c r="A92" s="249">
        <v>522442</v>
      </c>
      <c r="B92" s="305" t="s">
        <v>2063</v>
      </c>
      <c r="C92" s="249">
        <v>1</v>
      </c>
      <c r="D92" s="249">
        <v>1</v>
      </c>
      <c r="E92" s="249">
        <v>1</v>
      </c>
      <c r="F92" s="249">
        <v>1</v>
      </c>
      <c r="G92" s="249">
        <v>1</v>
      </c>
      <c r="H92" s="249">
        <v>1</v>
      </c>
      <c r="I92" s="249">
        <v>1</v>
      </c>
      <c r="J92" s="249">
        <v>1</v>
      </c>
      <c r="K92" s="249">
        <v>1</v>
      </c>
      <c r="L92" s="249">
        <v>1</v>
      </c>
      <c r="M92" s="249">
        <v>1</v>
      </c>
      <c r="N92" s="249">
        <v>1</v>
      </c>
      <c r="O92" s="249">
        <v>1</v>
      </c>
      <c r="P92" s="249">
        <v>1</v>
      </c>
      <c r="Q92" s="249">
        <v>1</v>
      </c>
      <c r="R92" s="249">
        <v>1</v>
      </c>
      <c r="S92" s="249">
        <v>1</v>
      </c>
      <c r="T92" s="249">
        <v>1</v>
      </c>
      <c r="U92" s="249">
        <v>1</v>
      </c>
      <c r="V92" s="249">
        <v>1</v>
      </c>
      <c r="W92" s="249">
        <v>1</v>
      </c>
      <c r="X92" s="249">
        <v>1</v>
      </c>
      <c r="Y92" s="249">
        <v>1</v>
      </c>
      <c r="Z92" s="249">
        <v>1</v>
      </c>
      <c r="AA92" s="249">
        <v>1</v>
      </c>
      <c r="AB92" s="249">
        <v>1</v>
      </c>
      <c r="AC92" s="249">
        <v>1</v>
      </c>
      <c r="AD92" s="249">
        <v>1</v>
      </c>
      <c r="AE92" s="249">
        <v>1</v>
      </c>
      <c r="AF92" s="249">
        <v>1</v>
      </c>
      <c r="AG92" s="249">
        <v>1</v>
      </c>
    </row>
    <row r="93" spans="1:33" x14ac:dyDescent="0.3">
      <c r="A93" s="249">
        <v>522454</v>
      </c>
      <c r="B93" s="305" t="s">
        <v>2063</v>
      </c>
      <c r="C93" s="249">
        <v>1</v>
      </c>
      <c r="D93" s="249">
        <v>1</v>
      </c>
      <c r="E93" s="249">
        <v>1</v>
      </c>
      <c r="F93" s="249">
        <v>1</v>
      </c>
      <c r="G93" s="249">
        <v>1</v>
      </c>
      <c r="H93" s="249">
        <v>1</v>
      </c>
      <c r="I93" s="249">
        <v>1</v>
      </c>
      <c r="J93" s="249">
        <v>1</v>
      </c>
      <c r="K93" s="249">
        <v>1</v>
      </c>
      <c r="L93" s="249">
        <v>1</v>
      </c>
      <c r="M93" s="249">
        <v>1</v>
      </c>
      <c r="N93" s="249">
        <v>1</v>
      </c>
      <c r="O93" s="249">
        <v>1</v>
      </c>
      <c r="P93" s="249">
        <v>1</v>
      </c>
      <c r="Q93" s="249">
        <v>1</v>
      </c>
      <c r="R93" s="249">
        <v>1</v>
      </c>
      <c r="S93" s="249">
        <v>1</v>
      </c>
      <c r="T93" s="249">
        <v>1</v>
      </c>
      <c r="U93" s="249">
        <v>1</v>
      </c>
      <c r="V93" s="249">
        <v>1</v>
      </c>
      <c r="W93" s="249">
        <v>1</v>
      </c>
      <c r="X93" s="249">
        <v>1</v>
      </c>
      <c r="Y93" s="249">
        <v>1</v>
      </c>
      <c r="Z93" s="249">
        <v>1</v>
      </c>
      <c r="AA93" s="249">
        <v>1</v>
      </c>
      <c r="AB93" s="249">
        <v>1</v>
      </c>
      <c r="AC93" s="249">
        <v>1</v>
      </c>
      <c r="AD93" s="249">
        <v>1</v>
      </c>
      <c r="AE93" s="249">
        <v>1</v>
      </c>
      <c r="AF93" s="249">
        <v>1</v>
      </c>
      <c r="AG93" s="249">
        <v>1</v>
      </c>
    </row>
    <row r="94" spans="1:33" x14ac:dyDescent="0.3">
      <c r="A94" s="249">
        <v>522504</v>
      </c>
      <c r="B94" s="305" t="s">
        <v>2063</v>
      </c>
      <c r="C94" s="249">
        <v>1</v>
      </c>
      <c r="D94" s="249">
        <v>1</v>
      </c>
      <c r="E94" s="249">
        <v>1</v>
      </c>
      <c r="F94" s="249">
        <v>1</v>
      </c>
      <c r="G94" s="249">
        <v>1</v>
      </c>
      <c r="H94" s="249">
        <v>1</v>
      </c>
      <c r="I94" s="249">
        <v>1</v>
      </c>
      <c r="J94" s="249">
        <v>1</v>
      </c>
      <c r="K94" s="249">
        <v>1</v>
      </c>
      <c r="L94" s="249">
        <v>1</v>
      </c>
      <c r="M94" s="249">
        <v>1</v>
      </c>
      <c r="N94" s="249">
        <v>1</v>
      </c>
      <c r="O94" s="249">
        <v>1</v>
      </c>
      <c r="P94" s="249">
        <v>1</v>
      </c>
      <c r="Q94" s="249">
        <v>1</v>
      </c>
      <c r="R94" s="249">
        <v>1</v>
      </c>
      <c r="S94" s="249">
        <v>1</v>
      </c>
      <c r="T94" s="249">
        <v>1</v>
      </c>
      <c r="U94" s="249">
        <v>1</v>
      </c>
      <c r="V94" s="249">
        <v>1</v>
      </c>
      <c r="W94" s="249">
        <v>1</v>
      </c>
      <c r="X94" s="249">
        <v>1</v>
      </c>
      <c r="Y94" s="249">
        <v>1</v>
      </c>
      <c r="Z94" s="249">
        <v>1</v>
      </c>
      <c r="AA94" s="249">
        <v>1</v>
      </c>
      <c r="AB94" s="249">
        <v>1</v>
      </c>
      <c r="AC94" s="249">
        <v>1</v>
      </c>
      <c r="AD94" s="249">
        <v>1</v>
      </c>
      <c r="AE94" s="249">
        <v>1</v>
      </c>
      <c r="AF94" s="249">
        <v>1</v>
      </c>
      <c r="AG94" s="249">
        <v>1</v>
      </c>
    </row>
    <row r="95" spans="1:33" x14ac:dyDescent="0.3">
      <c r="A95" s="249">
        <v>522608</v>
      </c>
      <c r="B95" s="305" t="s">
        <v>2063</v>
      </c>
      <c r="C95" s="249">
        <v>1</v>
      </c>
      <c r="D95" s="249">
        <v>1</v>
      </c>
      <c r="E95" s="249">
        <v>1</v>
      </c>
      <c r="F95" s="249">
        <v>1</v>
      </c>
      <c r="G95" s="249">
        <v>1</v>
      </c>
      <c r="H95" s="249">
        <v>1</v>
      </c>
      <c r="I95" s="249">
        <v>1</v>
      </c>
      <c r="J95" s="249">
        <v>1</v>
      </c>
      <c r="K95" s="249">
        <v>1</v>
      </c>
      <c r="L95" s="249">
        <v>1</v>
      </c>
      <c r="M95" s="249">
        <v>1</v>
      </c>
      <c r="N95" s="249">
        <v>1</v>
      </c>
      <c r="O95" s="249">
        <v>1</v>
      </c>
      <c r="P95" s="249">
        <v>1</v>
      </c>
      <c r="Q95" s="249">
        <v>1</v>
      </c>
      <c r="R95" s="249">
        <v>1</v>
      </c>
      <c r="S95" s="249">
        <v>1</v>
      </c>
      <c r="T95" s="249">
        <v>1</v>
      </c>
      <c r="U95" s="249">
        <v>1</v>
      </c>
      <c r="V95" s="249">
        <v>1</v>
      </c>
      <c r="W95" s="249">
        <v>1</v>
      </c>
      <c r="X95" s="249">
        <v>1</v>
      </c>
      <c r="Y95" s="249">
        <v>1</v>
      </c>
      <c r="Z95" s="249">
        <v>1</v>
      </c>
      <c r="AA95" s="249">
        <v>1</v>
      </c>
      <c r="AB95" s="249">
        <v>1</v>
      </c>
      <c r="AC95" s="249">
        <v>1</v>
      </c>
      <c r="AD95" s="249">
        <v>1</v>
      </c>
      <c r="AE95" s="249">
        <v>1</v>
      </c>
      <c r="AF95" s="249">
        <v>1</v>
      </c>
      <c r="AG95" s="249">
        <v>1</v>
      </c>
    </row>
    <row r="96" spans="1:33" x14ac:dyDescent="0.3">
      <c r="A96" s="249">
        <v>522704</v>
      </c>
      <c r="B96" s="305" t="s">
        <v>2063</v>
      </c>
      <c r="C96" s="249">
        <v>1</v>
      </c>
      <c r="D96" s="249">
        <v>1</v>
      </c>
      <c r="E96" s="249">
        <v>1</v>
      </c>
      <c r="F96" s="249">
        <v>1</v>
      </c>
      <c r="G96" s="249">
        <v>1</v>
      </c>
      <c r="H96" s="249">
        <v>1</v>
      </c>
      <c r="I96" s="249">
        <v>1</v>
      </c>
      <c r="J96" s="249">
        <v>1</v>
      </c>
      <c r="K96" s="249">
        <v>1</v>
      </c>
      <c r="L96" s="249">
        <v>1</v>
      </c>
      <c r="M96" s="249">
        <v>1</v>
      </c>
      <c r="N96" s="249">
        <v>1</v>
      </c>
      <c r="O96" s="249">
        <v>1</v>
      </c>
      <c r="P96" s="249">
        <v>1</v>
      </c>
      <c r="Q96" s="249">
        <v>1</v>
      </c>
      <c r="R96" s="249">
        <v>1</v>
      </c>
      <c r="S96" s="249">
        <v>1</v>
      </c>
      <c r="T96" s="249">
        <v>1</v>
      </c>
      <c r="U96" s="249">
        <v>1</v>
      </c>
      <c r="V96" s="249">
        <v>1</v>
      </c>
      <c r="W96" s="249">
        <v>1</v>
      </c>
      <c r="X96" s="249">
        <v>1</v>
      </c>
      <c r="Y96" s="249">
        <v>1</v>
      </c>
      <c r="Z96" s="249">
        <v>1</v>
      </c>
      <c r="AA96" s="249">
        <v>1</v>
      </c>
      <c r="AB96" s="249">
        <v>1</v>
      </c>
      <c r="AC96" s="249">
        <v>1</v>
      </c>
      <c r="AD96" s="249">
        <v>1</v>
      </c>
      <c r="AE96" s="249">
        <v>1</v>
      </c>
      <c r="AF96" s="249">
        <v>1</v>
      </c>
      <c r="AG96" s="249">
        <v>1</v>
      </c>
    </row>
    <row r="97" spans="1:33" x14ac:dyDescent="0.3">
      <c r="A97" s="249">
        <v>522770</v>
      </c>
      <c r="B97" s="305" t="s">
        <v>2063</v>
      </c>
      <c r="C97" s="249">
        <v>1</v>
      </c>
      <c r="D97" s="249">
        <v>1</v>
      </c>
      <c r="E97" s="249">
        <v>1</v>
      </c>
      <c r="F97" s="249">
        <v>1</v>
      </c>
      <c r="G97" s="249">
        <v>1</v>
      </c>
      <c r="H97" s="249">
        <v>1</v>
      </c>
      <c r="I97" s="249">
        <v>1</v>
      </c>
      <c r="J97" s="249">
        <v>1</v>
      </c>
      <c r="K97" s="249">
        <v>1</v>
      </c>
      <c r="L97" s="249">
        <v>1</v>
      </c>
      <c r="M97" s="249">
        <v>1</v>
      </c>
      <c r="N97" s="249">
        <v>1</v>
      </c>
      <c r="O97" s="249">
        <v>1</v>
      </c>
      <c r="P97" s="249">
        <v>1</v>
      </c>
      <c r="Q97" s="249">
        <v>1</v>
      </c>
      <c r="R97" s="249">
        <v>1</v>
      </c>
      <c r="S97" s="249">
        <v>1</v>
      </c>
      <c r="T97" s="249">
        <v>1</v>
      </c>
      <c r="U97" s="249">
        <v>1</v>
      </c>
      <c r="V97" s="249">
        <v>1</v>
      </c>
      <c r="W97" s="249">
        <v>1</v>
      </c>
      <c r="X97" s="249">
        <v>1</v>
      </c>
      <c r="Y97" s="249">
        <v>1</v>
      </c>
      <c r="Z97" s="249">
        <v>1</v>
      </c>
      <c r="AA97" s="249">
        <v>1</v>
      </c>
      <c r="AB97" s="249">
        <v>1</v>
      </c>
      <c r="AC97" s="249">
        <v>1</v>
      </c>
      <c r="AD97" s="249">
        <v>1</v>
      </c>
      <c r="AE97" s="249">
        <v>1</v>
      </c>
      <c r="AF97" s="249">
        <v>1</v>
      </c>
      <c r="AG97" s="249">
        <v>1</v>
      </c>
    </row>
    <row r="98" spans="1:33" x14ac:dyDescent="0.3">
      <c r="A98" s="249">
        <v>522813</v>
      </c>
      <c r="B98" s="305" t="s">
        <v>2063</v>
      </c>
      <c r="C98" s="249">
        <v>1</v>
      </c>
      <c r="D98" s="249">
        <v>1</v>
      </c>
      <c r="E98" s="249">
        <v>1</v>
      </c>
      <c r="F98" s="249">
        <v>1</v>
      </c>
      <c r="G98" s="249">
        <v>1</v>
      </c>
      <c r="H98" s="249">
        <v>1</v>
      </c>
      <c r="I98" s="249">
        <v>1</v>
      </c>
      <c r="J98" s="249">
        <v>1</v>
      </c>
      <c r="K98" s="249">
        <v>1</v>
      </c>
      <c r="L98" s="249">
        <v>1</v>
      </c>
      <c r="M98" s="249">
        <v>1</v>
      </c>
      <c r="N98" s="249">
        <v>1</v>
      </c>
      <c r="O98" s="249">
        <v>1</v>
      </c>
      <c r="P98" s="249">
        <v>1</v>
      </c>
      <c r="Q98" s="249">
        <v>1</v>
      </c>
      <c r="R98" s="249">
        <v>1</v>
      </c>
      <c r="S98" s="249">
        <v>1</v>
      </c>
      <c r="T98" s="249">
        <v>1</v>
      </c>
      <c r="U98" s="249">
        <v>1</v>
      </c>
      <c r="V98" s="249">
        <v>1</v>
      </c>
      <c r="W98" s="249">
        <v>1</v>
      </c>
      <c r="X98" s="249">
        <v>1</v>
      </c>
      <c r="Y98" s="249">
        <v>1</v>
      </c>
      <c r="Z98" s="249">
        <v>1</v>
      </c>
      <c r="AA98" s="249">
        <v>1</v>
      </c>
      <c r="AB98" s="249">
        <v>1</v>
      </c>
      <c r="AC98" s="249">
        <v>1</v>
      </c>
      <c r="AD98" s="249">
        <v>1</v>
      </c>
      <c r="AE98" s="249">
        <v>1</v>
      </c>
      <c r="AF98" s="249">
        <v>1</v>
      </c>
      <c r="AG98" s="249">
        <v>1</v>
      </c>
    </row>
    <row r="99" spans="1:33" x14ac:dyDescent="0.3">
      <c r="A99" s="249">
        <v>522863</v>
      </c>
      <c r="B99" s="305" t="s">
        <v>2063</v>
      </c>
      <c r="C99" s="249">
        <v>1</v>
      </c>
      <c r="D99" s="249">
        <v>1</v>
      </c>
      <c r="E99" s="249">
        <v>1</v>
      </c>
      <c r="F99" s="249">
        <v>1</v>
      </c>
      <c r="G99" s="249">
        <v>1</v>
      </c>
      <c r="H99" s="249">
        <v>1</v>
      </c>
      <c r="I99" s="249">
        <v>1</v>
      </c>
      <c r="J99" s="249">
        <v>1</v>
      </c>
      <c r="K99" s="249">
        <v>1</v>
      </c>
      <c r="L99" s="249">
        <v>1</v>
      </c>
      <c r="M99" s="249">
        <v>1</v>
      </c>
      <c r="N99" s="249">
        <v>1</v>
      </c>
      <c r="O99" s="249">
        <v>1</v>
      </c>
      <c r="P99" s="249">
        <v>1</v>
      </c>
      <c r="Q99" s="249">
        <v>1</v>
      </c>
      <c r="R99" s="249">
        <v>1</v>
      </c>
      <c r="S99" s="249">
        <v>1</v>
      </c>
      <c r="T99" s="249">
        <v>1</v>
      </c>
      <c r="U99" s="249">
        <v>1</v>
      </c>
      <c r="V99" s="249">
        <v>1</v>
      </c>
      <c r="W99" s="249">
        <v>1</v>
      </c>
      <c r="X99" s="249">
        <v>1</v>
      </c>
      <c r="Y99" s="249">
        <v>1</v>
      </c>
      <c r="Z99" s="249">
        <v>1</v>
      </c>
      <c r="AA99" s="249">
        <v>1</v>
      </c>
      <c r="AB99" s="249">
        <v>1</v>
      </c>
      <c r="AC99" s="249">
        <v>1</v>
      </c>
      <c r="AD99" s="249">
        <v>1</v>
      </c>
      <c r="AE99" s="249">
        <v>1</v>
      </c>
      <c r="AF99" s="249">
        <v>1</v>
      </c>
      <c r="AG99" s="249">
        <v>1</v>
      </c>
    </row>
    <row r="100" spans="1:33" x14ac:dyDescent="0.3">
      <c r="A100" s="249">
        <v>522975</v>
      </c>
      <c r="B100" s="305" t="s">
        <v>2063</v>
      </c>
      <c r="C100" s="249">
        <v>1</v>
      </c>
      <c r="D100" s="249">
        <v>1</v>
      </c>
      <c r="E100" s="249">
        <v>1</v>
      </c>
      <c r="F100" s="249">
        <v>1</v>
      </c>
      <c r="G100" s="249">
        <v>1</v>
      </c>
      <c r="H100" s="249">
        <v>1</v>
      </c>
      <c r="I100" s="249">
        <v>1</v>
      </c>
      <c r="J100" s="249">
        <v>1</v>
      </c>
      <c r="K100" s="249">
        <v>1</v>
      </c>
      <c r="L100" s="249">
        <v>1</v>
      </c>
      <c r="M100" s="249">
        <v>1</v>
      </c>
      <c r="N100" s="249">
        <v>1</v>
      </c>
      <c r="O100" s="249">
        <v>1</v>
      </c>
      <c r="P100" s="249">
        <v>1</v>
      </c>
      <c r="Q100" s="249">
        <v>1</v>
      </c>
      <c r="R100" s="249">
        <v>1</v>
      </c>
      <c r="S100" s="249">
        <v>1</v>
      </c>
      <c r="T100" s="249">
        <v>1</v>
      </c>
      <c r="U100" s="249">
        <v>1</v>
      </c>
      <c r="V100" s="249">
        <v>1</v>
      </c>
      <c r="W100" s="249">
        <v>1</v>
      </c>
      <c r="X100" s="249">
        <v>1</v>
      </c>
      <c r="Y100" s="249">
        <v>1</v>
      </c>
      <c r="Z100" s="249">
        <v>1</v>
      </c>
      <c r="AA100" s="249">
        <v>1</v>
      </c>
      <c r="AB100" s="249">
        <v>1</v>
      </c>
      <c r="AC100" s="249">
        <v>1</v>
      </c>
      <c r="AD100" s="249">
        <v>1</v>
      </c>
      <c r="AE100" s="249">
        <v>1</v>
      </c>
      <c r="AF100" s="249">
        <v>1</v>
      </c>
      <c r="AG100" s="249">
        <v>1</v>
      </c>
    </row>
    <row r="101" spans="1:33" x14ac:dyDescent="0.3">
      <c r="A101" s="249">
        <v>522981</v>
      </c>
      <c r="B101" s="305" t="s">
        <v>2063</v>
      </c>
      <c r="C101" s="249">
        <v>1</v>
      </c>
      <c r="D101" s="249">
        <v>1</v>
      </c>
      <c r="E101" s="249">
        <v>1</v>
      </c>
      <c r="F101" s="249">
        <v>1</v>
      </c>
      <c r="G101" s="249">
        <v>1</v>
      </c>
      <c r="H101" s="249">
        <v>1</v>
      </c>
      <c r="I101" s="249">
        <v>1</v>
      </c>
      <c r="J101" s="249">
        <v>1</v>
      </c>
      <c r="K101" s="249">
        <v>1</v>
      </c>
      <c r="L101" s="249">
        <v>1</v>
      </c>
      <c r="M101" s="249">
        <v>1</v>
      </c>
      <c r="N101" s="249">
        <v>1</v>
      </c>
      <c r="O101" s="249">
        <v>1</v>
      </c>
      <c r="P101" s="249">
        <v>1</v>
      </c>
      <c r="Q101" s="249">
        <v>1</v>
      </c>
      <c r="R101" s="249">
        <v>1</v>
      </c>
      <c r="S101" s="249">
        <v>1</v>
      </c>
      <c r="T101" s="249">
        <v>1</v>
      </c>
      <c r="U101" s="249">
        <v>1</v>
      </c>
      <c r="V101" s="249">
        <v>1</v>
      </c>
      <c r="W101" s="249">
        <v>1</v>
      </c>
      <c r="X101" s="249">
        <v>1</v>
      </c>
      <c r="Y101" s="249">
        <v>1</v>
      </c>
      <c r="Z101" s="249">
        <v>1</v>
      </c>
      <c r="AA101" s="249">
        <v>1</v>
      </c>
      <c r="AB101" s="249">
        <v>1</v>
      </c>
      <c r="AC101" s="249">
        <v>1</v>
      </c>
      <c r="AD101" s="249">
        <v>1</v>
      </c>
      <c r="AE101" s="249">
        <v>1</v>
      </c>
      <c r="AF101" s="249">
        <v>1</v>
      </c>
      <c r="AG101" s="249">
        <v>1</v>
      </c>
    </row>
    <row r="102" spans="1:33" x14ac:dyDescent="0.3">
      <c r="A102" s="249">
        <v>522987</v>
      </c>
      <c r="B102" s="305" t="s">
        <v>2063</v>
      </c>
      <c r="C102" s="249">
        <v>1</v>
      </c>
      <c r="D102" s="249">
        <v>1</v>
      </c>
      <c r="E102" s="249">
        <v>1</v>
      </c>
      <c r="F102" s="249">
        <v>1</v>
      </c>
      <c r="G102" s="249">
        <v>1</v>
      </c>
      <c r="H102" s="249">
        <v>1</v>
      </c>
      <c r="I102" s="249">
        <v>1</v>
      </c>
      <c r="J102" s="249">
        <v>1</v>
      </c>
      <c r="K102" s="249">
        <v>1</v>
      </c>
      <c r="L102" s="249">
        <v>1</v>
      </c>
      <c r="M102" s="249">
        <v>1</v>
      </c>
      <c r="N102" s="249">
        <v>1</v>
      </c>
      <c r="O102" s="249">
        <v>1</v>
      </c>
      <c r="P102" s="249">
        <v>1</v>
      </c>
      <c r="Q102" s="249">
        <v>1</v>
      </c>
      <c r="R102" s="249">
        <v>1</v>
      </c>
      <c r="S102" s="249">
        <v>1</v>
      </c>
      <c r="T102" s="249">
        <v>1</v>
      </c>
      <c r="U102" s="249">
        <v>1</v>
      </c>
      <c r="V102" s="249">
        <v>1</v>
      </c>
      <c r="W102" s="249">
        <v>1</v>
      </c>
      <c r="X102" s="249">
        <v>1</v>
      </c>
      <c r="Y102" s="249">
        <v>1</v>
      </c>
      <c r="Z102" s="249">
        <v>1</v>
      </c>
      <c r="AA102" s="249">
        <v>1</v>
      </c>
      <c r="AB102" s="249">
        <v>1</v>
      </c>
      <c r="AC102" s="249">
        <v>1</v>
      </c>
      <c r="AD102" s="249">
        <v>1</v>
      </c>
      <c r="AE102" s="249">
        <v>1</v>
      </c>
      <c r="AF102" s="249">
        <v>1</v>
      </c>
      <c r="AG102" s="249">
        <v>1</v>
      </c>
    </row>
    <row r="103" spans="1:33" x14ac:dyDescent="0.3">
      <c r="A103" s="249">
        <v>523056</v>
      </c>
      <c r="B103" s="305" t="s">
        <v>2063</v>
      </c>
      <c r="C103" s="249">
        <v>1</v>
      </c>
      <c r="D103" s="249">
        <v>1</v>
      </c>
      <c r="E103" s="249">
        <v>1</v>
      </c>
      <c r="F103" s="249">
        <v>1</v>
      </c>
      <c r="G103" s="249">
        <v>1</v>
      </c>
      <c r="H103" s="249">
        <v>1</v>
      </c>
      <c r="I103" s="249">
        <v>1</v>
      </c>
      <c r="J103" s="249">
        <v>1</v>
      </c>
      <c r="K103" s="249">
        <v>1</v>
      </c>
      <c r="L103" s="249">
        <v>1</v>
      </c>
      <c r="M103" s="249">
        <v>1</v>
      </c>
      <c r="N103" s="249">
        <v>1</v>
      </c>
      <c r="O103" s="249">
        <v>1</v>
      </c>
      <c r="P103" s="249">
        <v>1</v>
      </c>
      <c r="Q103" s="249">
        <v>1</v>
      </c>
      <c r="R103" s="249">
        <v>1</v>
      </c>
      <c r="S103" s="249">
        <v>1</v>
      </c>
      <c r="T103" s="249">
        <v>1</v>
      </c>
      <c r="U103" s="249">
        <v>1</v>
      </c>
      <c r="V103" s="249">
        <v>1</v>
      </c>
      <c r="W103" s="249">
        <v>1</v>
      </c>
      <c r="X103" s="249">
        <v>1</v>
      </c>
      <c r="Y103" s="249">
        <v>1</v>
      </c>
      <c r="Z103" s="249">
        <v>1</v>
      </c>
      <c r="AA103" s="249">
        <v>1</v>
      </c>
      <c r="AB103" s="249">
        <v>1</v>
      </c>
      <c r="AC103" s="249">
        <v>1</v>
      </c>
      <c r="AD103" s="249">
        <v>1</v>
      </c>
      <c r="AE103" s="249">
        <v>1</v>
      </c>
      <c r="AF103" s="249">
        <v>1</v>
      </c>
      <c r="AG103" s="249">
        <v>1</v>
      </c>
    </row>
    <row r="104" spans="1:33" x14ac:dyDescent="0.3">
      <c r="A104" s="249">
        <v>523066</v>
      </c>
      <c r="B104" s="305" t="s">
        <v>2063</v>
      </c>
      <c r="C104" s="249">
        <v>1</v>
      </c>
      <c r="D104" s="249">
        <v>1</v>
      </c>
      <c r="E104" s="249">
        <v>1</v>
      </c>
      <c r="F104" s="249">
        <v>1</v>
      </c>
      <c r="G104" s="249">
        <v>1</v>
      </c>
      <c r="H104" s="249">
        <v>1</v>
      </c>
      <c r="I104" s="249">
        <v>1</v>
      </c>
      <c r="J104" s="249">
        <v>1</v>
      </c>
      <c r="K104" s="249">
        <v>1</v>
      </c>
      <c r="L104" s="249">
        <v>1</v>
      </c>
      <c r="M104" s="249">
        <v>1</v>
      </c>
      <c r="N104" s="249">
        <v>1</v>
      </c>
      <c r="O104" s="249">
        <v>1</v>
      </c>
      <c r="P104" s="249">
        <v>1</v>
      </c>
      <c r="Q104" s="249">
        <v>1</v>
      </c>
      <c r="R104" s="249">
        <v>1</v>
      </c>
      <c r="S104" s="249">
        <v>1</v>
      </c>
      <c r="T104" s="249">
        <v>1</v>
      </c>
      <c r="U104" s="249">
        <v>1</v>
      </c>
      <c r="V104" s="249">
        <v>1</v>
      </c>
      <c r="W104" s="249">
        <v>1</v>
      </c>
      <c r="X104" s="249">
        <v>1</v>
      </c>
      <c r="Y104" s="249">
        <v>1</v>
      </c>
      <c r="Z104" s="249">
        <v>1</v>
      </c>
      <c r="AA104" s="249">
        <v>1</v>
      </c>
      <c r="AB104" s="249">
        <v>1</v>
      </c>
      <c r="AC104" s="249">
        <v>1</v>
      </c>
      <c r="AD104" s="249">
        <v>1</v>
      </c>
      <c r="AE104" s="249">
        <v>1</v>
      </c>
      <c r="AF104" s="249">
        <v>1</v>
      </c>
      <c r="AG104" s="249">
        <v>1</v>
      </c>
    </row>
    <row r="105" spans="1:33" x14ac:dyDescent="0.3">
      <c r="A105" s="249">
        <v>523068</v>
      </c>
      <c r="B105" s="305" t="s">
        <v>2063</v>
      </c>
      <c r="C105" s="249">
        <v>1</v>
      </c>
      <c r="D105" s="249">
        <v>1</v>
      </c>
      <c r="E105" s="249">
        <v>1</v>
      </c>
      <c r="F105" s="249">
        <v>1</v>
      </c>
      <c r="G105" s="249">
        <v>1</v>
      </c>
      <c r="H105" s="249">
        <v>1</v>
      </c>
      <c r="I105" s="249">
        <v>1</v>
      </c>
      <c r="J105" s="249">
        <v>1</v>
      </c>
      <c r="K105" s="249">
        <v>1</v>
      </c>
      <c r="L105" s="249">
        <v>1</v>
      </c>
      <c r="M105" s="249">
        <v>1</v>
      </c>
      <c r="N105" s="249">
        <v>1</v>
      </c>
      <c r="O105" s="249">
        <v>1</v>
      </c>
      <c r="P105" s="249">
        <v>1</v>
      </c>
      <c r="Q105" s="249">
        <v>1</v>
      </c>
      <c r="R105" s="249">
        <v>1</v>
      </c>
      <c r="S105" s="249">
        <v>1</v>
      </c>
      <c r="T105" s="249">
        <v>1</v>
      </c>
      <c r="U105" s="249">
        <v>1</v>
      </c>
      <c r="V105" s="249">
        <v>1</v>
      </c>
      <c r="W105" s="249">
        <v>1</v>
      </c>
      <c r="X105" s="249">
        <v>1</v>
      </c>
      <c r="Y105" s="249">
        <v>1</v>
      </c>
      <c r="Z105" s="249">
        <v>1</v>
      </c>
      <c r="AA105" s="249">
        <v>1</v>
      </c>
      <c r="AB105" s="249">
        <v>1</v>
      </c>
      <c r="AC105" s="249">
        <v>1</v>
      </c>
      <c r="AD105" s="249">
        <v>1</v>
      </c>
      <c r="AE105" s="249">
        <v>1</v>
      </c>
      <c r="AF105" s="249">
        <v>1</v>
      </c>
      <c r="AG105" s="249">
        <v>1</v>
      </c>
    </row>
    <row r="106" spans="1:33" x14ac:dyDescent="0.3">
      <c r="A106" s="249">
        <v>523093</v>
      </c>
      <c r="B106" s="305" t="s">
        <v>2063</v>
      </c>
      <c r="C106" s="249">
        <v>1</v>
      </c>
      <c r="D106" s="249">
        <v>1</v>
      </c>
      <c r="E106" s="249">
        <v>1</v>
      </c>
      <c r="F106" s="249">
        <v>1</v>
      </c>
      <c r="G106" s="249">
        <v>1</v>
      </c>
      <c r="H106" s="249">
        <v>1</v>
      </c>
      <c r="I106" s="249">
        <v>1</v>
      </c>
      <c r="J106" s="249">
        <v>1</v>
      </c>
      <c r="K106" s="249">
        <v>1</v>
      </c>
      <c r="L106" s="249">
        <v>1</v>
      </c>
      <c r="M106" s="249">
        <v>1</v>
      </c>
      <c r="N106" s="249">
        <v>1</v>
      </c>
      <c r="O106" s="249">
        <v>1</v>
      </c>
      <c r="P106" s="249">
        <v>1</v>
      </c>
      <c r="Q106" s="249">
        <v>1</v>
      </c>
      <c r="R106" s="249">
        <v>1</v>
      </c>
      <c r="S106" s="249">
        <v>1</v>
      </c>
      <c r="T106" s="249">
        <v>1</v>
      </c>
      <c r="U106" s="249">
        <v>1</v>
      </c>
      <c r="V106" s="249">
        <v>1</v>
      </c>
      <c r="W106" s="249">
        <v>1</v>
      </c>
      <c r="X106" s="249">
        <v>1</v>
      </c>
      <c r="Y106" s="249">
        <v>1</v>
      </c>
      <c r="Z106" s="249">
        <v>1</v>
      </c>
      <c r="AA106" s="249">
        <v>1</v>
      </c>
      <c r="AB106" s="249">
        <v>1</v>
      </c>
      <c r="AC106" s="249">
        <v>1</v>
      </c>
      <c r="AD106" s="249">
        <v>1</v>
      </c>
      <c r="AE106" s="249">
        <v>1</v>
      </c>
      <c r="AF106" s="249">
        <v>1</v>
      </c>
      <c r="AG106" s="249">
        <v>1</v>
      </c>
    </row>
    <row r="107" spans="1:33" x14ac:dyDescent="0.3">
      <c r="A107" s="249">
        <v>523096</v>
      </c>
      <c r="B107" s="305" t="s">
        <v>2063</v>
      </c>
      <c r="C107" s="249">
        <v>1</v>
      </c>
      <c r="D107" s="249">
        <v>1</v>
      </c>
      <c r="E107" s="249">
        <v>1</v>
      </c>
      <c r="F107" s="249">
        <v>1</v>
      </c>
      <c r="G107" s="249">
        <v>1</v>
      </c>
      <c r="H107" s="249">
        <v>1</v>
      </c>
      <c r="I107" s="249">
        <v>1</v>
      </c>
      <c r="J107" s="249">
        <v>1</v>
      </c>
      <c r="K107" s="249">
        <v>1</v>
      </c>
      <c r="L107" s="249">
        <v>1</v>
      </c>
      <c r="M107" s="249">
        <v>1</v>
      </c>
      <c r="N107" s="249">
        <v>1</v>
      </c>
      <c r="O107" s="249">
        <v>1</v>
      </c>
      <c r="P107" s="249">
        <v>1</v>
      </c>
      <c r="Q107" s="249">
        <v>1</v>
      </c>
      <c r="R107" s="249">
        <v>1</v>
      </c>
      <c r="S107" s="249">
        <v>1</v>
      </c>
      <c r="T107" s="249">
        <v>1</v>
      </c>
      <c r="U107" s="249">
        <v>1</v>
      </c>
      <c r="V107" s="249">
        <v>1</v>
      </c>
      <c r="W107" s="249">
        <v>1</v>
      </c>
      <c r="X107" s="249">
        <v>1</v>
      </c>
      <c r="Y107" s="249">
        <v>1</v>
      </c>
      <c r="Z107" s="249">
        <v>1</v>
      </c>
      <c r="AA107" s="249">
        <v>1</v>
      </c>
      <c r="AB107" s="249">
        <v>1</v>
      </c>
      <c r="AC107" s="249">
        <v>1</v>
      </c>
      <c r="AD107" s="249">
        <v>1</v>
      </c>
      <c r="AE107" s="249">
        <v>1</v>
      </c>
      <c r="AF107" s="249">
        <v>1</v>
      </c>
      <c r="AG107" s="249">
        <v>1</v>
      </c>
    </row>
    <row r="108" spans="1:33" x14ac:dyDescent="0.3">
      <c r="A108" s="249">
        <v>523106</v>
      </c>
      <c r="B108" s="305" t="s">
        <v>2063</v>
      </c>
      <c r="C108" s="249">
        <v>1</v>
      </c>
      <c r="D108" s="249">
        <v>1</v>
      </c>
      <c r="E108" s="249">
        <v>1</v>
      </c>
      <c r="F108" s="249">
        <v>1</v>
      </c>
      <c r="G108" s="249">
        <v>1</v>
      </c>
      <c r="H108" s="249">
        <v>1</v>
      </c>
      <c r="I108" s="249">
        <v>1</v>
      </c>
      <c r="J108" s="249">
        <v>1</v>
      </c>
      <c r="K108" s="249">
        <v>1</v>
      </c>
      <c r="L108" s="249">
        <v>1</v>
      </c>
      <c r="M108" s="249">
        <v>1</v>
      </c>
      <c r="N108" s="249">
        <v>1</v>
      </c>
      <c r="O108" s="249">
        <v>1</v>
      </c>
      <c r="P108" s="249">
        <v>1</v>
      </c>
      <c r="Q108" s="249">
        <v>1</v>
      </c>
      <c r="R108" s="249">
        <v>1</v>
      </c>
      <c r="S108" s="249">
        <v>1</v>
      </c>
      <c r="T108" s="249">
        <v>1</v>
      </c>
      <c r="U108" s="249">
        <v>1</v>
      </c>
      <c r="V108" s="249">
        <v>1</v>
      </c>
      <c r="W108" s="249">
        <v>1</v>
      </c>
      <c r="X108" s="249">
        <v>1</v>
      </c>
      <c r="Y108" s="249">
        <v>1</v>
      </c>
      <c r="Z108" s="249">
        <v>1</v>
      </c>
      <c r="AA108" s="249">
        <v>1</v>
      </c>
      <c r="AB108" s="249">
        <v>1</v>
      </c>
      <c r="AC108" s="249">
        <v>1</v>
      </c>
      <c r="AD108" s="249">
        <v>1</v>
      </c>
      <c r="AE108" s="249">
        <v>1</v>
      </c>
      <c r="AF108" s="249">
        <v>1</v>
      </c>
      <c r="AG108" s="249">
        <v>1</v>
      </c>
    </row>
    <row r="109" spans="1:33" x14ac:dyDescent="0.3">
      <c r="A109" s="249">
        <v>523107</v>
      </c>
      <c r="B109" s="305" t="s">
        <v>2063</v>
      </c>
      <c r="C109" s="249">
        <v>1</v>
      </c>
      <c r="D109" s="249">
        <v>1</v>
      </c>
      <c r="E109" s="249">
        <v>1</v>
      </c>
      <c r="F109" s="249">
        <v>1</v>
      </c>
      <c r="G109" s="249">
        <v>1</v>
      </c>
      <c r="H109" s="249">
        <v>1</v>
      </c>
      <c r="I109" s="249">
        <v>1</v>
      </c>
      <c r="J109" s="249">
        <v>1</v>
      </c>
      <c r="K109" s="249">
        <v>1</v>
      </c>
      <c r="L109" s="249">
        <v>1</v>
      </c>
      <c r="M109" s="249">
        <v>1</v>
      </c>
      <c r="N109" s="249">
        <v>1</v>
      </c>
      <c r="O109" s="249">
        <v>1</v>
      </c>
      <c r="P109" s="249">
        <v>1</v>
      </c>
      <c r="Q109" s="249">
        <v>1</v>
      </c>
      <c r="R109" s="249">
        <v>1</v>
      </c>
      <c r="S109" s="249">
        <v>1</v>
      </c>
      <c r="T109" s="249">
        <v>1</v>
      </c>
      <c r="U109" s="249">
        <v>1</v>
      </c>
      <c r="V109" s="249">
        <v>1</v>
      </c>
      <c r="W109" s="249">
        <v>1</v>
      </c>
      <c r="X109" s="249">
        <v>1</v>
      </c>
      <c r="Y109" s="249">
        <v>1</v>
      </c>
      <c r="Z109" s="249">
        <v>1</v>
      </c>
      <c r="AA109" s="249">
        <v>1</v>
      </c>
      <c r="AB109" s="249">
        <v>1</v>
      </c>
      <c r="AC109" s="249">
        <v>1</v>
      </c>
      <c r="AD109" s="249">
        <v>1</v>
      </c>
      <c r="AE109" s="249">
        <v>1</v>
      </c>
      <c r="AF109" s="249">
        <v>1</v>
      </c>
      <c r="AG109" s="249">
        <v>1</v>
      </c>
    </row>
    <row r="110" spans="1:33" x14ac:dyDescent="0.3">
      <c r="A110" s="249">
        <v>523115</v>
      </c>
      <c r="B110" s="305" t="s">
        <v>2063</v>
      </c>
      <c r="C110" s="249">
        <v>1</v>
      </c>
      <c r="D110" s="249">
        <v>1</v>
      </c>
      <c r="E110" s="249">
        <v>1</v>
      </c>
      <c r="F110" s="249">
        <v>1</v>
      </c>
      <c r="G110" s="249">
        <v>1</v>
      </c>
      <c r="H110" s="249">
        <v>1</v>
      </c>
      <c r="I110" s="249">
        <v>1</v>
      </c>
      <c r="J110" s="249">
        <v>1</v>
      </c>
      <c r="K110" s="249">
        <v>1</v>
      </c>
      <c r="L110" s="249">
        <v>1</v>
      </c>
      <c r="M110" s="249">
        <v>1</v>
      </c>
      <c r="N110" s="249">
        <v>1</v>
      </c>
      <c r="O110" s="249">
        <v>1</v>
      </c>
      <c r="P110" s="249">
        <v>1</v>
      </c>
      <c r="Q110" s="249">
        <v>1</v>
      </c>
      <c r="R110" s="249">
        <v>1</v>
      </c>
      <c r="S110" s="249">
        <v>1</v>
      </c>
      <c r="T110" s="249">
        <v>1</v>
      </c>
      <c r="U110" s="249">
        <v>1</v>
      </c>
      <c r="V110" s="249">
        <v>1</v>
      </c>
      <c r="W110" s="249">
        <v>1</v>
      </c>
      <c r="X110" s="249">
        <v>1</v>
      </c>
      <c r="Y110" s="249">
        <v>1</v>
      </c>
      <c r="Z110" s="249">
        <v>1</v>
      </c>
      <c r="AA110" s="249">
        <v>1</v>
      </c>
      <c r="AB110" s="249">
        <v>1</v>
      </c>
      <c r="AC110" s="249">
        <v>1</v>
      </c>
      <c r="AD110" s="249">
        <v>1</v>
      </c>
      <c r="AE110" s="249">
        <v>1</v>
      </c>
      <c r="AF110" s="249">
        <v>1</v>
      </c>
      <c r="AG110" s="249">
        <v>1</v>
      </c>
    </row>
    <row r="111" spans="1:33" x14ac:dyDescent="0.3">
      <c r="A111" s="249">
        <v>523149</v>
      </c>
      <c r="B111" s="305" t="s">
        <v>2063</v>
      </c>
      <c r="C111" s="249">
        <v>1</v>
      </c>
      <c r="D111" s="249">
        <v>1</v>
      </c>
      <c r="E111" s="249">
        <v>1</v>
      </c>
      <c r="F111" s="249">
        <v>1</v>
      </c>
      <c r="G111" s="249">
        <v>1</v>
      </c>
      <c r="H111" s="249">
        <v>1</v>
      </c>
      <c r="I111" s="249">
        <v>1</v>
      </c>
      <c r="J111" s="249">
        <v>1</v>
      </c>
      <c r="K111" s="249">
        <v>1</v>
      </c>
      <c r="L111" s="249">
        <v>1</v>
      </c>
      <c r="M111" s="249">
        <v>1</v>
      </c>
      <c r="N111" s="249">
        <v>1</v>
      </c>
      <c r="O111" s="249">
        <v>1</v>
      </c>
      <c r="P111" s="249">
        <v>1</v>
      </c>
      <c r="Q111" s="249">
        <v>1</v>
      </c>
      <c r="R111" s="249">
        <v>1</v>
      </c>
      <c r="S111" s="249">
        <v>1</v>
      </c>
      <c r="T111" s="249">
        <v>1</v>
      </c>
      <c r="U111" s="249">
        <v>1</v>
      </c>
      <c r="V111" s="249">
        <v>1</v>
      </c>
      <c r="W111" s="249">
        <v>1</v>
      </c>
      <c r="X111" s="249">
        <v>1</v>
      </c>
      <c r="Y111" s="249">
        <v>1</v>
      </c>
      <c r="Z111" s="249">
        <v>1</v>
      </c>
      <c r="AA111" s="249">
        <v>1</v>
      </c>
      <c r="AB111" s="249">
        <v>1</v>
      </c>
      <c r="AC111" s="249">
        <v>1</v>
      </c>
      <c r="AD111" s="249">
        <v>1</v>
      </c>
      <c r="AE111" s="249">
        <v>1</v>
      </c>
      <c r="AF111" s="249">
        <v>1</v>
      </c>
      <c r="AG111" s="249">
        <v>1</v>
      </c>
    </row>
    <row r="112" spans="1:33" x14ac:dyDescent="0.3">
      <c r="A112" s="249">
        <v>523160</v>
      </c>
      <c r="B112" s="305" t="s">
        <v>2063</v>
      </c>
      <c r="C112" s="249">
        <v>1</v>
      </c>
      <c r="D112" s="249">
        <v>1</v>
      </c>
      <c r="E112" s="249">
        <v>1</v>
      </c>
      <c r="F112" s="249">
        <v>1</v>
      </c>
      <c r="G112" s="249">
        <v>1</v>
      </c>
      <c r="H112" s="249">
        <v>1</v>
      </c>
      <c r="I112" s="249">
        <v>1</v>
      </c>
      <c r="J112" s="249">
        <v>1</v>
      </c>
      <c r="K112" s="249">
        <v>1</v>
      </c>
      <c r="L112" s="249">
        <v>1</v>
      </c>
      <c r="M112" s="249">
        <v>1</v>
      </c>
      <c r="N112" s="249">
        <v>1</v>
      </c>
      <c r="O112" s="249">
        <v>1</v>
      </c>
      <c r="P112" s="249">
        <v>1</v>
      </c>
      <c r="Q112" s="249">
        <v>1</v>
      </c>
      <c r="R112" s="249">
        <v>1</v>
      </c>
      <c r="S112" s="249">
        <v>1</v>
      </c>
      <c r="T112" s="249">
        <v>1</v>
      </c>
      <c r="U112" s="249">
        <v>1</v>
      </c>
      <c r="V112" s="249">
        <v>1</v>
      </c>
      <c r="W112" s="249">
        <v>1</v>
      </c>
      <c r="X112" s="249">
        <v>1</v>
      </c>
      <c r="Y112" s="249">
        <v>1</v>
      </c>
      <c r="Z112" s="249">
        <v>1</v>
      </c>
      <c r="AA112" s="249">
        <v>1</v>
      </c>
      <c r="AB112" s="249">
        <v>1</v>
      </c>
      <c r="AC112" s="249">
        <v>1</v>
      </c>
      <c r="AD112" s="249">
        <v>1</v>
      </c>
      <c r="AE112" s="249">
        <v>1</v>
      </c>
      <c r="AF112" s="249">
        <v>1</v>
      </c>
      <c r="AG112" s="249">
        <v>1</v>
      </c>
    </row>
    <row r="113" spans="1:33" x14ac:dyDescent="0.3">
      <c r="A113" s="249">
        <v>523190</v>
      </c>
      <c r="B113" s="305" t="s">
        <v>2063</v>
      </c>
      <c r="C113" s="249">
        <v>1</v>
      </c>
      <c r="D113" s="249">
        <v>1</v>
      </c>
      <c r="E113" s="249">
        <v>1</v>
      </c>
      <c r="F113" s="249">
        <v>1</v>
      </c>
      <c r="G113" s="249">
        <v>1</v>
      </c>
      <c r="H113" s="249">
        <v>1</v>
      </c>
      <c r="I113" s="249">
        <v>1</v>
      </c>
      <c r="J113" s="249">
        <v>1</v>
      </c>
      <c r="K113" s="249">
        <v>1</v>
      </c>
      <c r="L113" s="249">
        <v>1</v>
      </c>
      <c r="M113" s="249">
        <v>1</v>
      </c>
      <c r="N113" s="249">
        <v>1</v>
      </c>
      <c r="O113" s="249">
        <v>1</v>
      </c>
      <c r="P113" s="249">
        <v>1</v>
      </c>
      <c r="Q113" s="249">
        <v>1</v>
      </c>
      <c r="R113" s="249">
        <v>1</v>
      </c>
      <c r="S113" s="249">
        <v>1</v>
      </c>
      <c r="T113" s="249">
        <v>1</v>
      </c>
      <c r="U113" s="249">
        <v>1</v>
      </c>
      <c r="V113" s="249">
        <v>1</v>
      </c>
      <c r="W113" s="249">
        <v>1</v>
      </c>
      <c r="X113" s="249">
        <v>1</v>
      </c>
      <c r="Y113" s="249">
        <v>1</v>
      </c>
      <c r="Z113" s="249">
        <v>1</v>
      </c>
      <c r="AA113" s="249">
        <v>1</v>
      </c>
      <c r="AB113" s="249">
        <v>1</v>
      </c>
      <c r="AC113" s="249">
        <v>1</v>
      </c>
      <c r="AD113" s="249">
        <v>1</v>
      </c>
      <c r="AE113" s="249">
        <v>1</v>
      </c>
      <c r="AF113" s="249">
        <v>1</v>
      </c>
      <c r="AG113" s="249">
        <v>1</v>
      </c>
    </row>
    <row r="114" spans="1:33" x14ac:dyDescent="0.3">
      <c r="A114" s="249">
        <v>523192</v>
      </c>
      <c r="B114" s="305" t="s">
        <v>2063</v>
      </c>
      <c r="C114" s="249">
        <v>1</v>
      </c>
      <c r="D114" s="249">
        <v>1</v>
      </c>
      <c r="E114" s="249">
        <v>1</v>
      </c>
      <c r="F114" s="249">
        <v>1</v>
      </c>
      <c r="G114" s="249">
        <v>1</v>
      </c>
      <c r="H114" s="249">
        <v>1</v>
      </c>
      <c r="I114" s="249">
        <v>1</v>
      </c>
      <c r="J114" s="249">
        <v>1</v>
      </c>
      <c r="K114" s="249">
        <v>1</v>
      </c>
      <c r="L114" s="249">
        <v>1</v>
      </c>
      <c r="M114" s="249">
        <v>1</v>
      </c>
      <c r="N114" s="249">
        <v>1</v>
      </c>
      <c r="O114" s="249">
        <v>1</v>
      </c>
      <c r="P114" s="249">
        <v>1</v>
      </c>
      <c r="Q114" s="249">
        <v>1</v>
      </c>
      <c r="R114" s="249">
        <v>1</v>
      </c>
      <c r="S114" s="249">
        <v>1</v>
      </c>
      <c r="T114" s="249">
        <v>1</v>
      </c>
      <c r="U114" s="249">
        <v>1</v>
      </c>
      <c r="V114" s="249">
        <v>1</v>
      </c>
      <c r="W114" s="249">
        <v>1</v>
      </c>
      <c r="X114" s="249">
        <v>1</v>
      </c>
      <c r="Y114" s="249">
        <v>1</v>
      </c>
      <c r="Z114" s="249">
        <v>1</v>
      </c>
      <c r="AA114" s="249">
        <v>1</v>
      </c>
      <c r="AB114" s="249">
        <v>1</v>
      </c>
      <c r="AC114" s="249">
        <v>1</v>
      </c>
      <c r="AD114" s="249">
        <v>1</v>
      </c>
      <c r="AE114" s="249">
        <v>1</v>
      </c>
      <c r="AF114" s="249">
        <v>1</v>
      </c>
      <c r="AG114" s="249">
        <v>1</v>
      </c>
    </row>
    <row r="115" spans="1:33" x14ac:dyDescent="0.3">
      <c r="A115" s="249">
        <v>523234</v>
      </c>
      <c r="B115" s="305" t="s">
        <v>2063</v>
      </c>
      <c r="C115" s="249">
        <v>1</v>
      </c>
      <c r="D115" s="249">
        <v>1</v>
      </c>
      <c r="E115" s="249">
        <v>1</v>
      </c>
      <c r="F115" s="249">
        <v>1</v>
      </c>
      <c r="G115" s="249">
        <v>1</v>
      </c>
      <c r="H115" s="249">
        <v>1</v>
      </c>
      <c r="I115" s="249">
        <v>1</v>
      </c>
      <c r="J115" s="249">
        <v>1</v>
      </c>
      <c r="K115" s="249">
        <v>1</v>
      </c>
      <c r="L115" s="249">
        <v>1</v>
      </c>
      <c r="M115" s="249">
        <v>1</v>
      </c>
      <c r="N115" s="249">
        <v>1</v>
      </c>
      <c r="O115" s="249">
        <v>1</v>
      </c>
      <c r="P115" s="249">
        <v>1</v>
      </c>
      <c r="Q115" s="249">
        <v>1</v>
      </c>
      <c r="R115" s="249">
        <v>1</v>
      </c>
      <c r="S115" s="249">
        <v>1</v>
      </c>
      <c r="T115" s="249">
        <v>1</v>
      </c>
      <c r="U115" s="249">
        <v>1</v>
      </c>
      <c r="V115" s="249">
        <v>1</v>
      </c>
      <c r="W115" s="249">
        <v>1</v>
      </c>
      <c r="X115" s="249">
        <v>1</v>
      </c>
      <c r="Y115" s="249">
        <v>1</v>
      </c>
      <c r="Z115" s="249">
        <v>1</v>
      </c>
      <c r="AA115" s="249">
        <v>1</v>
      </c>
      <c r="AB115" s="249">
        <v>1</v>
      </c>
      <c r="AC115" s="249">
        <v>1</v>
      </c>
      <c r="AD115" s="249">
        <v>1</v>
      </c>
      <c r="AE115" s="249">
        <v>1</v>
      </c>
      <c r="AF115" s="249">
        <v>1</v>
      </c>
      <c r="AG115" s="249">
        <v>1</v>
      </c>
    </row>
    <row r="116" spans="1:33" x14ac:dyDescent="0.3">
      <c r="A116" s="249">
        <v>523235</v>
      </c>
      <c r="B116" s="305" t="s">
        <v>2063</v>
      </c>
      <c r="C116" s="249">
        <v>1</v>
      </c>
      <c r="D116" s="249">
        <v>1</v>
      </c>
      <c r="E116" s="249">
        <v>1</v>
      </c>
      <c r="F116" s="249">
        <v>1</v>
      </c>
      <c r="G116" s="249">
        <v>1</v>
      </c>
      <c r="H116" s="249">
        <v>1</v>
      </c>
      <c r="I116" s="249">
        <v>1</v>
      </c>
      <c r="J116" s="249">
        <v>1</v>
      </c>
      <c r="K116" s="249">
        <v>1</v>
      </c>
      <c r="L116" s="249">
        <v>1</v>
      </c>
      <c r="M116" s="249">
        <v>1</v>
      </c>
      <c r="N116" s="249">
        <v>1</v>
      </c>
      <c r="O116" s="249">
        <v>1</v>
      </c>
      <c r="P116" s="249">
        <v>1</v>
      </c>
      <c r="Q116" s="249">
        <v>1</v>
      </c>
      <c r="R116" s="249">
        <v>1</v>
      </c>
      <c r="S116" s="249">
        <v>1</v>
      </c>
      <c r="T116" s="249">
        <v>1</v>
      </c>
      <c r="U116" s="249">
        <v>1</v>
      </c>
      <c r="V116" s="249">
        <v>1</v>
      </c>
      <c r="W116" s="249">
        <v>1</v>
      </c>
      <c r="X116" s="249">
        <v>1</v>
      </c>
      <c r="Y116" s="249">
        <v>1</v>
      </c>
      <c r="Z116" s="249">
        <v>1</v>
      </c>
      <c r="AA116" s="249">
        <v>1</v>
      </c>
      <c r="AB116" s="249">
        <v>1</v>
      </c>
      <c r="AC116" s="249">
        <v>1</v>
      </c>
      <c r="AD116" s="249">
        <v>1</v>
      </c>
      <c r="AE116" s="249">
        <v>1</v>
      </c>
      <c r="AF116" s="249">
        <v>1</v>
      </c>
      <c r="AG116" s="249">
        <v>1</v>
      </c>
    </row>
    <row r="117" spans="1:33" x14ac:dyDescent="0.3">
      <c r="A117" s="249">
        <v>523250</v>
      </c>
      <c r="B117" s="305" t="s">
        <v>2063</v>
      </c>
      <c r="C117" s="249">
        <v>1</v>
      </c>
      <c r="D117" s="249">
        <v>1</v>
      </c>
      <c r="E117" s="249">
        <v>1</v>
      </c>
      <c r="F117" s="249">
        <v>1</v>
      </c>
      <c r="G117" s="249">
        <v>1</v>
      </c>
      <c r="H117" s="249">
        <v>1</v>
      </c>
      <c r="I117" s="249">
        <v>1</v>
      </c>
      <c r="J117" s="249">
        <v>1</v>
      </c>
      <c r="K117" s="249">
        <v>1</v>
      </c>
      <c r="L117" s="249">
        <v>1</v>
      </c>
      <c r="M117" s="249">
        <v>1</v>
      </c>
      <c r="N117" s="249">
        <v>1</v>
      </c>
      <c r="O117" s="249">
        <v>1</v>
      </c>
      <c r="P117" s="249">
        <v>1</v>
      </c>
      <c r="Q117" s="249">
        <v>1</v>
      </c>
      <c r="R117" s="249">
        <v>1</v>
      </c>
      <c r="S117" s="249">
        <v>1</v>
      </c>
      <c r="T117" s="249">
        <v>1</v>
      </c>
      <c r="U117" s="249">
        <v>1</v>
      </c>
      <c r="V117" s="249">
        <v>1</v>
      </c>
      <c r="W117" s="249">
        <v>1</v>
      </c>
      <c r="X117" s="249">
        <v>1</v>
      </c>
      <c r="Y117" s="249">
        <v>1</v>
      </c>
      <c r="Z117" s="249">
        <v>1</v>
      </c>
      <c r="AA117" s="249">
        <v>1</v>
      </c>
      <c r="AB117" s="249">
        <v>1</v>
      </c>
      <c r="AC117" s="249">
        <v>1</v>
      </c>
      <c r="AD117" s="249">
        <v>1</v>
      </c>
      <c r="AE117" s="249">
        <v>1</v>
      </c>
      <c r="AF117" s="249">
        <v>1</v>
      </c>
      <c r="AG117" s="249">
        <v>1</v>
      </c>
    </row>
    <row r="118" spans="1:33" x14ac:dyDescent="0.3">
      <c r="A118" s="249">
        <v>523263</v>
      </c>
      <c r="B118" s="305" t="s">
        <v>2063</v>
      </c>
      <c r="C118" s="249">
        <v>1</v>
      </c>
      <c r="D118" s="249">
        <v>1</v>
      </c>
      <c r="E118" s="249">
        <v>1</v>
      </c>
      <c r="F118" s="249">
        <v>1</v>
      </c>
      <c r="G118" s="249">
        <v>1</v>
      </c>
      <c r="H118" s="249">
        <v>1</v>
      </c>
      <c r="I118" s="249">
        <v>1</v>
      </c>
      <c r="J118" s="249">
        <v>1</v>
      </c>
      <c r="K118" s="249">
        <v>1</v>
      </c>
      <c r="L118" s="249">
        <v>1</v>
      </c>
      <c r="M118" s="249">
        <v>1</v>
      </c>
      <c r="N118" s="249">
        <v>1</v>
      </c>
      <c r="O118" s="249">
        <v>1</v>
      </c>
      <c r="P118" s="249">
        <v>1</v>
      </c>
      <c r="Q118" s="249">
        <v>1</v>
      </c>
      <c r="R118" s="249">
        <v>1</v>
      </c>
      <c r="S118" s="249">
        <v>1</v>
      </c>
      <c r="T118" s="249">
        <v>1</v>
      </c>
      <c r="U118" s="249">
        <v>1</v>
      </c>
      <c r="V118" s="249">
        <v>1</v>
      </c>
      <c r="W118" s="249">
        <v>1</v>
      </c>
      <c r="X118" s="249">
        <v>1</v>
      </c>
      <c r="Y118" s="249">
        <v>1</v>
      </c>
      <c r="Z118" s="249">
        <v>1</v>
      </c>
      <c r="AA118" s="249">
        <v>1</v>
      </c>
      <c r="AB118" s="249">
        <v>1</v>
      </c>
      <c r="AC118" s="249">
        <v>1</v>
      </c>
      <c r="AD118" s="249">
        <v>1</v>
      </c>
      <c r="AE118" s="249">
        <v>1</v>
      </c>
      <c r="AF118" s="249">
        <v>1</v>
      </c>
      <c r="AG118" s="249">
        <v>1</v>
      </c>
    </row>
    <row r="119" spans="1:33" x14ac:dyDescent="0.3">
      <c r="A119" s="249">
        <v>523284</v>
      </c>
      <c r="B119" s="305" t="s">
        <v>2063</v>
      </c>
      <c r="C119" s="249">
        <v>1</v>
      </c>
      <c r="D119" s="249">
        <v>1</v>
      </c>
      <c r="E119" s="249">
        <v>1</v>
      </c>
      <c r="F119" s="249">
        <v>1</v>
      </c>
      <c r="G119" s="249">
        <v>1</v>
      </c>
      <c r="H119" s="249">
        <v>1</v>
      </c>
      <c r="I119" s="249">
        <v>1</v>
      </c>
      <c r="J119" s="249">
        <v>1</v>
      </c>
      <c r="K119" s="249">
        <v>1</v>
      </c>
      <c r="L119" s="249">
        <v>1</v>
      </c>
      <c r="M119" s="249">
        <v>1</v>
      </c>
      <c r="N119" s="249">
        <v>1</v>
      </c>
      <c r="O119" s="249">
        <v>1</v>
      </c>
      <c r="P119" s="249">
        <v>1</v>
      </c>
      <c r="Q119" s="249">
        <v>1</v>
      </c>
      <c r="R119" s="249">
        <v>1</v>
      </c>
      <c r="S119" s="249">
        <v>1</v>
      </c>
      <c r="T119" s="249">
        <v>1</v>
      </c>
      <c r="U119" s="249">
        <v>1</v>
      </c>
      <c r="V119" s="249">
        <v>1</v>
      </c>
      <c r="W119" s="249">
        <v>1</v>
      </c>
      <c r="X119" s="249">
        <v>1</v>
      </c>
      <c r="Y119" s="249">
        <v>1</v>
      </c>
      <c r="Z119" s="249">
        <v>1</v>
      </c>
      <c r="AA119" s="249">
        <v>1</v>
      </c>
      <c r="AB119" s="249">
        <v>1</v>
      </c>
      <c r="AC119" s="249">
        <v>1</v>
      </c>
      <c r="AD119" s="249">
        <v>1</v>
      </c>
      <c r="AE119" s="249">
        <v>1</v>
      </c>
      <c r="AF119" s="249">
        <v>1</v>
      </c>
      <c r="AG119" s="249">
        <v>1</v>
      </c>
    </row>
    <row r="120" spans="1:33" x14ac:dyDescent="0.3">
      <c r="A120" s="249">
        <v>523292</v>
      </c>
      <c r="B120" s="305" t="s">
        <v>2063</v>
      </c>
      <c r="C120" s="249">
        <v>1</v>
      </c>
      <c r="D120" s="249">
        <v>1</v>
      </c>
      <c r="E120" s="249">
        <v>1</v>
      </c>
      <c r="F120" s="249">
        <v>1</v>
      </c>
      <c r="G120" s="249">
        <v>1</v>
      </c>
      <c r="H120" s="249">
        <v>1</v>
      </c>
      <c r="I120" s="249">
        <v>1</v>
      </c>
      <c r="J120" s="249">
        <v>1</v>
      </c>
      <c r="K120" s="249">
        <v>1</v>
      </c>
      <c r="L120" s="249">
        <v>1</v>
      </c>
      <c r="M120" s="249">
        <v>1</v>
      </c>
      <c r="N120" s="249">
        <v>1</v>
      </c>
      <c r="O120" s="249">
        <v>1</v>
      </c>
      <c r="P120" s="249">
        <v>1</v>
      </c>
      <c r="Q120" s="249">
        <v>1</v>
      </c>
      <c r="R120" s="249">
        <v>1</v>
      </c>
      <c r="S120" s="249">
        <v>1</v>
      </c>
      <c r="T120" s="249">
        <v>1</v>
      </c>
      <c r="U120" s="249">
        <v>1</v>
      </c>
      <c r="V120" s="249">
        <v>1</v>
      </c>
      <c r="W120" s="249">
        <v>1</v>
      </c>
      <c r="X120" s="249">
        <v>1</v>
      </c>
      <c r="Y120" s="249">
        <v>1</v>
      </c>
      <c r="Z120" s="249">
        <v>1</v>
      </c>
      <c r="AA120" s="249">
        <v>1</v>
      </c>
      <c r="AB120" s="249">
        <v>1</v>
      </c>
      <c r="AC120" s="249">
        <v>1</v>
      </c>
      <c r="AD120" s="249">
        <v>1</v>
      </c>
      <c r="AE120" s="249">
        <v>1</v>
      </c>
      <c r="AF120" s="249">
        <v>1</v>
      </c>
      <c r="AG120" s="249">
        <v>1</v>
      </c>
    </row>
    <row r="121" spans="1:33" x14ac:dyDescent="0.3">
      <c r="A121" s="249">
        <v>523298</v>
      </c>
      <c r="B121" s="305" t="s">
        <v>2063</v>
      </c>
      <c r="C121" s="249">
        <v>1</v>
      </c>
      <c r="D121" s="249">
        <v>1</v>
      </c>
      <c r="E121" s="249">
        <v>1</v>
      </c>
      <c r="F121" s="249">
        <v>1</v>
      </c>
      <c r="G121" s="249">
        <v>1</v>
      </c>
      <c r="H121" s="249">
        <v>1</v>
      </c>
      <c r="I121" s="249">
        <v>1</v>
      </c>
      <c r="J121" s="249">
        <v>1</v>
      </c>
      <c r="K121" s="249">
        <v>1</v>
      </c>
      <c r="L121" s="249">
        <v>1</v>
      </c>
      <c r="M121" s="249">
        <v>1</v>
      </c>
      <c r="N121" s="249">
        <v>1</v>
      </c>
      <c r="O121" s="249">
        <v>1</v>
      </c>
      <c r="P121" s="249">
        <v>1</v>
      </c>
      <c r="Q121" s="249">
        <v>1</v>
      </c>
      <c r="R121" s="249">
        <v>1</v>
      </c>
      <c r="S121" s="249">
        <v>1</v>
      </c>
      <c r="T121" s="249">
        <v>1</v>
      </c>
      <c r="U121" s="249">
        <v>1</v>
      </c>
      <c r="V121" s="249">
        <v>1</v>
      </c>
      <c r="W121" s="249">
        <v>1</v>
      </c>
      <c r="X121" s="249">
        <v>1</v>
      </c>
      <c r="Y121" s="249">
        <v>1</v>
      </c>
      <c r="Z121" s="249">
        <v>1</v>
      </c>
      <c r="AA121" s="249">
        <v>1</v>
      </c>
      <c r="AB121" s="249">
        <v>1</v>
      </c>
      <c r="AC121" s="249">
        <v>1</v>
      </c>
      <c r="AD121" s="249">
        <v>1</v>
      </c>
      <c r="AE121" s="249">
        <v>1</v>
      </c>
      <c r="AF121" s="249">
        <v>1</v>
      </c>
      <c r="AG121" s="249">
        <v>1</v>
      </c>
    </row>
    <row r="122" spans="1:33" x14ac:dyDescent="0.3">
      <c r="A122" s="249">
        <v>523322</v>
      </c>
      <c r="B122" s="305" t="s">
        <v>2063</v>
      </c>
      <c r="C122" s="249">
        <v>1</v>
      </c>
      <c r="D122" s="249">
        <v>1</v>
      </c>
      <c r="E122" s="249">
        <v>1</v>
      </c>
      <c r="F122" s="249">
        <v>1</v>
      </c>
      <c r="G122" s="249">
        <v>1</v>
      </c>
      <c r="H122" s="249">
        <v>1</v>
      </c>
      <c r="I122" s="249">
        <v>1</v>
      </c>
      <c r="J122" s="249">
        <v>1</v>
      </c>
      <c r="K122" s="249">
        <v>1</v>
      </c>
      <c r="L122" s="249">
        <v>1</v>
      </c>
      <c r="M122" s="249">
        <v>1</v>
      </c>
      <c r="N122" s="249">
        <v>1</v>
      </c>
      <c r="O122" s="249">
        <v>1</v>
      </c>
      <c r="P122" s="249">
        <v>1</v>
      </c>
      <c r="Q122" s="249">
        <v>1</v>
      </c>
      <c r="R122" s="249">
        <v>1</v>
      </c>
      <c r="S122" s="249">
        <v>1</v>
      </c>
      <c r="T122" s="249">
        <v>1</v>
      </c>
      <c r="U122" s="249">
        <v>1</v>
      </c>
      <c r="V122" s="249">
        <v>1</v>
      </c>
      <c r="W122" s="249">
        <v>1</v>
      </c>
      <c r="X122" s="249">
        <v>1</v>
      </c>
      <c r="Y122" s="249">
        <v>1</v>
      </c>
      <c r="Z122" s="249">
        <v>1</v>
      </c>
      <c r="AA122" s="249">
        <v>1</v>
      </c>
      <c r="AB122" s="249">
        <v>1</v>
      </c>
      <c r="AC122" s="249">
        <v>1</v>
      </c>
      <c r="AD122" s="249">
        <v>1</v>
      </c>
      <c r="AE122" s="249">
        <v>1</v>
      </c>
      <c r="AF122" s="249">
        <v>1</v>
      </c>
      <c r="AG122" s="249">
        <v>1</v>
      </c>
    </row>
    <row r="123" spans="1:33" x14ac:dyDescent="0.3">
      <c r="A123" s="249">
        <v>523329</v>
      </c>
      <c r="B123" s="305" t="s">
        <v>2063</v>
      </c>
      <c r="C123" s="249">
        <v>1</v>
      </c>
      <c r="D123" s="249">
        <v>1</v>
      </c>
      <c r="E123" s="249">
        <v>1</v>
      </c>
      <c r="F123" s="249">
        <v>1</v>
      </c>
      <c r="G123" s="249">
        <v>1</v>
      </c>
      <c r="H123" s="249">
        <v>1</v>
      </c>
      <c r="I123" s="249">
        <v>1</v>
      </c>
      <c r="J123" s="249">
        <v>1</v>
      </c>
      <c r="K123" s="249">
        <v>1</v>
      </c>
      <c r="L123" s="249">
        <v>1</v>
      </c>
      <c r="M123" s="249">
        <v>1</v>
      </c>
      <c r="N123" s="249">
        <v>1</v>
      </c>
      <c r="O123" s="249">
        <v>1</v>
      </c>
      <c r="P123" s="249">
        <v>1</v>
      </c>
      <c r="Q123" s="249">
        <v>1</v>
      </c>
      <c r="R123" s="249">
        <v>1</v>
      </c>
      <c r="S123" s="249">
        <v>1</v>
      </c>
      <c r="T123" s="249">
        <v>1</v>
      </c>
      <c r="U123" s="249">
        <v>1</v>
      </c>
      <c r="V123" s="249">
        <v>1</v>
      </c>
      <c r="W123" s="249">
        <v>1</v>
      </c>
      <c r="X123" s="249">
        <v>1</v>
      </c>
      <c r="Y123" s="249">
        <v>1</v>
      </c>
      <c r="Z123" s="249">
        <v>1</v>
      </c>
      <c r="AA123" s="249">
        <v>1</v>
      </c>
      <c r="AB123" s="249">
        <v>1</v>
      </c>
      <c r="AC123" s="249">
        <v>1</v>
      </c>
      <c r="AD123" s="249">
        <v>1</v>
      </c>
      <c r="AE123" s="249">
        <v>1</v>
      </c>
      <c r="AF123" s="249">
        <v>1</v>
      </c>
      <c r="AG123" s="249">
        <v>1</v>
      </c>
    </row>
    <row r="124" spans="1:33" x14ac:dyDescent="0.3">
      <c r="A124" s="249">
        <v>523362</v>
      </c>
      <c r="B124" s="305" t="s">
        <v>2063</v>
      </c>
      <c r="C124" s="249">
        <v>1</v>
      </c>
      <c r="D124" s="249">
        <v>1</v>
      </c>
      <c r="E124" s="249">
        <v>1</v>
      </c>
      <c r="F124" s="249">
        <v>1</v>
      </c>
      <c r="G124" s="249">
        <v>1</v>
      </c>
      <c r="H124" s="249">
        <v>1</v>
      </c>
      <c r="I124" s="249">
        <v>1</v>
      </c>
      <c r="J124" s="249">
        <v>1</v>
      </c>
      <c r="K124" s="249">
        <v>1</v>
      </c>
      <c r="L124" s="249">
        <v>1</v>
      </c>
      <c r="M124" s="249">
        <v>1</v>
      </c>
      <c r="N124" s="249">
        <v>1</v>
      </c>
      <c r="O124" s="249">
        <v>1</v>
      </c>
      <c r="P124" s="249">
        <v>1</v>
      </c>
      <c r="Q124" s="249">
        <v>1</v>
      </c>
      <c r="R124" s="249">
        <v>1</v>
      </c>
      <c r="S124" s="249">
        <v>1</v>
      </c>
      <c r="T124" s="249">
        <v>1</v>
      </c>
      <c r="U124" s="249">
        <v>1</v>
      </c>
      <c r="V124" s="249">
        <v>1</v>
      </c>
      <c r="W124" s="249">
        <v>1</v>
      </c>
      <c r="X124" s="249">
        <v>1</v>
      </c>
      <c r="Y124" s="249">
        <v>1</v>
      </c>
      <c r="Z124" s="249">
        <v>1</v>
      </c>
      <c r="AA124" s="249">
        <v>1</v>
      </c>
      <c r="AB124" s="249">
        <v>1</v>
      </c>
      <c r="AC124" s="249">
        <v>1</v>
      </c>
      <c r="AD124" s="249">
        <v>1</v>
      </c>
      <c r="AE124" s="249">
        <v>1</v>
      </c>
      <c r="AF124" s="249">
        <v>1</v>
      </c>
      <c r="AG124" s="249">
        <v>1</v>
      </c>
    </row>
    <row r="125" spans="1:33" x14ac:dyDescent="0.3">
      <c r="A125" s="249">
        <v>523372</v>
      </c>
      <c r="B125" s="305" t="s">
        <v>2063</v>
      </c>
      <c r="C125" s="249">
        <v>1</v>
      </c>
      <c r="D125" s="249">
        <v>1</v>
      </c>
      <c r="E125" s="249">
        <v>1</v>
      </c>
      <c r="F125" s="249">
        <v>1</v>
      </c>
      <c r="G125" s="249">
        <v>1</v>
      </c>
      <c r="H125" s="249">
        <v>1</v>
      </c>
      <c r="I125" s="249">
        <v>1</v>
      </c>
      <c r="J125" s="249">
        <v>1</v>
      </c>
      <c r="K125" s="249">
        <v>1</v>
      </c>
      <c r="L125" s="249">
        <v>1</v>
      </c>
      <c r="M125" s="249">
        <v>1</v>
      </c>
      <c r="N125" s="249">
        <v>1</v>
      </c>
      <c r="O125" s="249">
        <v>1</v>
      </c>
      <c r="P125" s="249">
        <v>1</v>
      </c>
      <c r="Q125" s="249">
        <v>1</v>
      </c>
      <c r="R125" s="249">
        <v>1</v>
      </c>
      <c r="S125" s="249">
        <v>1</v>
      </c>
      <c r="T125" s="249">
        <v>1</v>
      </c>
      <c r="U125" s="249">
        <v>1</v>
      </c>
      <c r="V125" s="249">
        <v>1</v>
      </c>
      <c r="W125" s="249">
        <v>1</v>
      </c>
      <c r="X125" s="249">
        <v>1</v>
      </c>
      <c r="Y125" s="249">
        <v>1</v>
      </c>
      <c r="Z125" s="249">
        <v>1</v>
      </c>
      <c r="AA125" s="249">
        <v>1</v>
      </c>
      <c r="AB125" s="249">
        <v>1</v>
      </c>
      <c r="AC125" s="249">
        <v>1</v>
      </c>
      <c r="AD125" s="249">
        <v>1</v>
      </c>
      <c r="AE125" s="249">
        <v>1</v>
      </c>
      <c r="AF125" s="249">
        <v>1</v>
      </c>
      <c r="AG125" s="249">
        <v>1</v>
      </c>
    </row>
    <row r="126" spans="1:33" x14ac:dyDescent="0.3">
      <c r="A126" s="249">
        <v>523420</v>
      </c>
      <c r="B126" s="305" t="s">
        <v>2063</v>
      </c>
      <c r="C126" s="249">
        <v>1</v>
      </c>
      <c r="D126" s="249">
        <v>1</v>
      </c>
      <c r="E126" s="249">
        <v>1</v>
      </c>
      <c r="F126" s="249">
        <v>1</v>
      </c>
      <c r="G126" s="249">
        <v>1</v>
      </c>
      <c r="H126" s="249">
        <v>1</v>
      </c>
      <c r="I126" s="249">
        <v>1</v>
      </c>
      <c r="J126" s="249">
        <v>1</v>
      </c>
      <c r="K126" s="249">
        <v>1</v>
      </c>
      <c r="L126" s="249">
        <v>1</v>
      </c>
      <c r="M126" s="249">
        <v>1</v>
      </c>
      <c r="N126" s="249">
        <v>1</v>
      </c>
      <c r="O126" s="249">
        <v>1</v>
      </c>
      <c r="P126" s="249">
        <v>1</v>
      </c>
      <c r="Q126" s="249">
        <v>1</v>
      </c>
      <c r="R126" s="249">
        <v>1</v>
      </c>
      <c r="S126" s="249">
        <v>1</v>
      </c>
      <c r="T126" s="249">
        <v>1</v>
      </c>
      <c r="U126" s="249">
        <v>1</v>
      </c>
      <c r="V126" s="249">
        <v>1</v>
      </c>
      <c r="W126" s="249">
        <v>1</v>
      </c>
      <c r="X126" s="249">
        <v>1</v>
      </c>
      <c r="Y126" s="249">
        <v>1</v>
      </c>
      <c r="Z126" s="249">
        <v>1</v>
      </c>
      <c r="AA126" s="249">
        <v>1</v>
      </c>
      <c r="AB126" s="249">
        <v>1</v>
      </c>
      <c r="AC126" s="249">
        <v>1</v>
      </c>
      <c r="AD126" s="249">
        <v>1</v>
      </c>
      <c r="AE126" s="249">
        <v>1</v>
      </c>
      <c r="AF126" s="249">
        <v>1</v>
      </c>
      <c r="AG126" s="249">
        <v>1</v>
      </c>
    </row>
    <row r="127" spans="1:33" x14ac:dyDescent="0.3">
      <c r="A127" s="249">
        <v>523438</v>
      </c>
      <c r="B127" s="305" t="s">
        <v>2063</v>
      </c>
      <c r="C127" s="249">
        <v>1</v>
      </c>
      <c r="D127" s="249">
        <v>1</v>
      </c>
      <c r="E127" s="249">
        <v>1</v>
      </c>
      <c r="F127" s="249">
        <v>1</v>
      </c>
      <c r="G127" s="249">
        <v>1</v>
      </c>
      <c r="H127" s="249">
        <v>1</v>
      </c>
      <c r="I127" s="249">
        <v>1</v>
      </c>
      <c r="J127" s="249">
        <v>1</v>
      </c>
      <c r="K127" s="249">
        <v>1</v>
      </c>
      <c r="L127" s="249">
        <v>1</v>
      </c>
      <c r="M127" s="249">
        <v>1</v>
      </c>
      <c r="N127" s="249">
        <v>1</v>
      </c>
      <c r="O127" s="249">
        <v>1</v>
      </c>
      <c r="P127" s="249">
        <v>1</v>
      </c>
      <c r="Q127" s="249">
        <v>1</v>
      </c>
      <c r="R127" s="249">
        <v>1</v>
      </c>
      <c r="S127" s="249">
        <v>1</v>
      </c>
      <c r="T127" s="249">
        <v>1</v>
      </c>
      <c r="U127" s="249">
        <v>1</v>
      </c>
      <c r="V127" s="249">
        <v>1</v>
      </c>
      <c r="W127" s="249">
        <v>1</v>
      </c>
      <c r="X127" s="249">
        <v>1</v>
      </c>
      <c r="Y127" s="249">
        <v>1</v>
      </c>
      <c r="Z127" s="249">
        <v>1</v>
      </c>
      <c r="AA127" s="249">
        <v>1</v>
      </c>
      <c r="AB127" s="249">
        <v>1</v>
      </c>
      <c r="AC127" s="249">
        <v>1</v>
      </c>
      <c r="AD127" s="249">
        <v>1</v>
      </c>
      <c r="AE127" s="249">
        <v>1</v>
      </c>
      <c r="AF127" s="249">
        <v>1</v>
      </c>
      <c r="AG127" s="249">
        <v>1</v>
      </c>
    </row>
    <row r="128" spans="1:33" x14ac:dyDescent="0.3">
      <c r="A128" s="249">
        <v>523444</v>
      </c>
      <c r="B128" s="305" t="s">
        <v>2063</v>
      </c>
      <c r="C128" s="249">
        <v>1</v>
      </c>
      <c r="D128" s="249">
        <v>1</v>
      </c>
      <c r="E128" s="249">
        <v>1</v>
      </c>
      <c r="F128" s="249">
        <v>1</v>
      </c>
      <c r="G128" s="249">
        <v>1</v>
      </c>
      <c r="H128" s="249">
        <v>1</v>
      </c>
      <c r="I128" s="249">
        <v>1</v>
      </c>
      <c r="J128" s="249">
        <v>1</v>
      </c>
      <c r="K128" s="249">
        <v>1</v>
      </c>
      <c r="L128" s="249">
        <v>1</v>
      </c>
      <c r="M128" s="249">
        <v>1</v>
      </c>
      <c r="N128" s="249">
        <v>1</v>
      </c>
      <c r="O128" s="249">
        <v>1</v>
      </c>
      <c r="P128" s="249">
        <v>1</v>
      </c>
      <c r="Q128" s="249">
        <v>1</v>
      </c>
      <c r="R128" s="249">
        <v>1</v>
      </c>
      <c r="S128" s="249">
        <v>1</v>
      </c>
      <c r="T128" s="249">
        <v>1</v>
      </c>
      <c r="U128" s="249">
        <v>1</v>
      </c>
      <c r="V128" s="249">
        <v>1</v>
      </c>
      <c r="W128" s="249">
        <v>1</v>
      </c>
      <c r="X128" s="249">
        <v>1</v>
      </c>
      <c r="Y128" s="249">
        <v>1</v>
      </c>
      <c r="Z128" s="249">
        <v>1</v>
      </c>
      <c r="AA128" s="249">
        <v>1</v>
      </c>
      <c r="AB128" s="249">
        <v>1</v>
      </c>
      <c r="AC128" s="249">
        <v>1</v>
      </c>
      <c r="AD128" s="249">
        <v>1</v>
      </c>
      <c r="AE128" s="249">
        <v>1</v>
      </c>
      <c r="AF128" s="249">
        <v>1</v>
      </c>
      <c r="AG128" s="249">
        <v>1</v>
      </c>
    </row>
    <row r="129" spans="1:33" x14ac:dyDescent="0.3">
      <c r="A129" s="249">
        <v>523450</v>
      </c>
      <c r="B129" s="305" t="s">
        <v>2063</v>
      </c>
      <c r="C129" s="249">
        <v>1</v>
      </c>
      <c r="D129" s="249">
        <v>1</v>
      </c>
      <c r="E129" s="249">
        <v>1</v>
      </c>
      <c r="F129" s="249">
        <v>1</v>
      </c>
      <c r="G129" s="249">
        <v>1</v>
      </c>
      <c r="H129" s="249">
        <v>1</v>
      </c>
      <c r="I129" s="249">
        <v>1</v>
      </c>
      <c r="J129" s="249">
        <v>1</v>
      </c>
      <c r="K129" s="249">
        <v>1</v>
      </c>
      <c r="L129" s="249">
        <v>1</v>
      </c>
      <c r="M129" s="249">
        <v>1</v>
      </c>
      <c r="N129" s="249">
        <v>1</v>
      </c>
      <c r="O129" s="249">
        <v>1</v>
      </c>
      <c r="P129" s="249">
        <v>1</v>
      </c>
      <c r="Q129" s="249">
        <v>1</v>
      </c>
      <c r="R129" s="249">
        <v>1</v>
      </c>
      <c r="S129" s="249">
        <v>1</v>
      </c>
      <c r="T129" s="249">
        <v>1</v>
      </c>
      <c r="U129" s="249">
        <v>1</v>
      </c>
      <c r="V129" s="249">
        <v>1</v>
      </c>
      <c r="W129" s="249">
        <v>1</v>
      </c>
      <c r="X129" s="249">
        <v>1</v>
      </c>
      <c r="Y129" s="249">
        <v>1</v>
      </c>
      <c r="Z129" s="249">
        <v>1</v>
      </c>
      <c r="AA129" s="249">
        <v>1</v>
      </c>
      <c r="AB129" s="249">
        <v>1</v>
      </c>
      <c r="AC129" s="249">
        <v>1</v>
      </c>
      <c r="AD129" s="249">
        <v>1</v>
      </c>
      <c r="AE129" s="249">
        <v>1</v>
      </c>
      <c r="AF129" s="249">
        <v>1</v>
      </c>
      <c r="AG129" s="249">
        <v>1</v>
      </c>
    </row>
    <row r="130" spans="1:33" x14ac:dyDescent="0.3">
      <c r="A130" s="249">
        <v>523507</v>
      </c>
      <c r="B130" s="305" t="s">
        <v>2063</v>
      </c>
      <c r="C130" s="249">
        <v>1</v>
      </c>
      <c r="D130" s="249">
        <v>1</v>
      </c>
      <c r="E130" s="249">
        <v>1</v>
      </c>
      <c r="F130" s="249">
        <v>1</v>
      </c>
      <c r="G130" s="249">
        <v>1</v>
      </c>
      <c r="H130" s="249">
        <v>1</v>
      </c>
      <c r="I130" s="249">
        <v>1</v>
      </c>
      <c r="J130" s="249">
        <v>1</v>
      </c>
      <c r="K130" s="249">
        <v>1</v>
      </c>
      <c r="L130" s="249">
        <v>1</v>
      </c>
      <c r="M130" s="249">
        <v>1</v>
      </c>
      <c r="N130" s="249">
        <v>1</v>
      </c>
      <c r="O130" s="249">
        <v>1</v>
      </c>
      <c r="P130" s="249">
        <v>1</v>
      </c>
      <c r="Q130" s="249">
        <v>1</v>
      </c>
      <c r="R130" s="249">
        <v>1</v>
      </c>
      <c r="S130" s="249">
        <v>1</v>
      </c>
      <c r="T130" s="249">
        <v>1</v>
      </c>
      <c r="U130" s="249">
        <v>1</v>
      </c>
      <c r="V130" s="249">
        <v>1</v>
      </c>
      <c r="W130" s="249">
        <v>1</v>
      </c>
      <c r="X130" s="249">
        <v>1</v>
      </c>
      <c r="Y130" s="249">
        <v>1</v>
      </c>
      <c r="Z130" s="249">
        <v>1</v>
      </c>
      <c r="AA130" s="249">
        <v>1</v>
      </c>
      <c r="AB130" s="249">
        <v>1</v>
      </c>
      <c r="AC130" s="249">
        <v>1</v>
      </c>
      <c r="AD130" s="249">
        <v>1</v>
      </c>
      <c r="AE130" s="249">
        <v>1</v>
      </c>
      <c r="AF130" s="249">
        <v>1</v>
      </c>
      <c r="AG130" s="249">
        <v>1</v>
      </c>
    </row>
    <row r="131" spans="1:33" x14ac:dyDescent="0.3">
      <c r="A131" s="249">
        <v>523508</v>
      </c>
      <c r="B131" s="305" t="s">
        <v>2063</v>
      </c>
      <c r="C131" s="249">
        <v>1</v>
      </c>
      <c r="D131" s="249">
        <v>1</v>
      </c>
      <c r="E131" s="249">
        <v>1</v>
      </c>
      <c r="F131" s="249">
        <v>1</v>
      </c>
      <c r="G131" s="249">
        <v>1</v>
      </c>
      <c r="H131" s="249">
        <v>1</v>
      </c>
      <c r="I131" s="249">
        <v>1</v>
      </c>
      <c r="J131" s="249">
        <v>1</v>
      </c>
      <c r="K131" s="249">
        <v>1</v>
      </c>
      <c r="L131" s="249">
        <v>1</v>
      </c>
      <c r="M131" s="249">
        <v>1</v>
      </c>
      <c r="N131" s="249">
        <v>1</v>
      </c>
      <c r="O131" s="249">
        <v>1</v>
      </c>
      <c r="P131" s="249">
        <v>1</v>
      </c>
      <c r="Q131" s="249">
        <v>1</v>
      </c>
      <c r="R131" s="249">
        <v>1</v>
      </c>
      <c r="S131" s="249">
        <v>1</v>
      </c>
      <c r="T131" s="249">
        <v>1</v>
      </c>
      <c r="U131" s="249">
        <v>1</v>
      </c>
      <c r="V131" s="249">
        <v>1</v>
      </c>
      <c r="W131" s="249">
        <v>1</v>
      </c>
      <c r="X131" s="249">
        <v>1</v>
      </c>
      <c r="Y131" s="249">
        <v>1</v>
      </c>
      <c r="Z131" s="249">
        <v>1</v>
      </c>
      <c r="AA131" s="249">
        <v>1</v>
      </c>
      <c r="AB131" s="249">
        <v>1</v>
      </c>
      <c r="AC131" s="249">
        <v>1</v>
      </c>
      <c r="AD131" s="249">
        <v>1</v>
      </c>
      <c r="AE131" s="249">
        <v>1</v>
      </c>
      <c r="AF131" s="249">
        <v>1</v>
      </c>
      <c r="AG131" s="249">
        <v>1</v>
      </c>
    </row>
    <row r="132" spans="1:33" x14ac:dyDescent="0.3">
      <c r="A132" s="249">
        <v>523509</v>
      </c>
      <c r="B132" s="305" t="s">
        <v>2063</v>
      </c>
      <c r="C132" s="249">
        <v>1</v>
      </c>
      <c r="D132" s="249">
        <v>1</v>
      </c>
      <c r="E132" s="249">
        <v>1</v>
      </c>
      <c r="F132" s="249">
        <v>1</v>
      </c>
      <c r="G132" s="249">
        <v>1</v>
      </c>
      <c r="H132" s="249">
        <v>1</v>
      </c>
      <c r="I132" s="249">
        <v>1</v>
      </c>
      <c r="J132" s="249">
        <v>1</v>
      </c>
      <c r="K132" s="249">
        <v>1</v>
      </c>
      <c r="L132" s="249">
        <v>1</v>
      </c>
      <c r="M132" s="249">
        <v>1</v>
      </c>
      <c r="N132" s="249">
        <v>1</v>
      </c>
      <c r="O132" s="249">
        <v>1</v>
      </c>
      <c r="P132" s="249">
        <v>1</v>
      </c>
      <c r="Q132" s="249">
        <v>1</v>
      </c>
      <c r="R132" s="249">
        <v>1</v>
      </c>
      <c r="S132" s="249">
        <v>1</v>
      </c>
      <c r="T132" s="249">
        <v>1</v>
      </c>
      <c r="U132" s="249">
        <v>1</v>
      </c>
      <c r="V132" s="249">
        <v>1</v>
      </c>
      <c r="W132" s="249">
        <v>1</v>
      </c>
      <c r="X132" s="249">
        <v>1</v>
      </c>
      <c r="Y132" s="249">
        <v>1</v>
      </c>
      <c r="Z132" s="249">
        <v>1</v>
      </c>
      <c r="AA132" s="249">
        <v>1</v>
      </c>
      <c r="AB132" s="249">
        <v>1</v>
      </c>
      <c r="AC132" s="249">
        <v>1</v>
      </c>
      <c r="AD132" s="249">
        <v>1</v>
      </c>
      <c r="AE132" s="249">
        <v>1</v>
      </c>
      <c r="AF132" s="249">
        <v>1</v>
      </c>
      <c r="AG132" s="249">
        <v>1</v>
      </c>
    </row>
    <row r="133" spans="1:33" x14ac:dyDescent="0.3">
      <c r="A133" s="249">
        <v>523550</v>
      </c>
      <c r="B133" s="305" t="s">
        <v>2063</v>
      </c>
      <c r="C133" s="249">
        <v>1</v>
      </c>
      <c r="D133" s="249">
        <v>1</v>
      </c>
      <c r="E133" s="249">
        <v>1</v>
      </c>
      <c r="F133" s="249">
        <v>1</v>
      </c>
      <c r="G133" s="249">
        <v>1</v>
      </c>
      <c r="H133" s="249">
        <v>1</v>
      </c>
      <c r="I133" s="249">
        <v>1</v>
      </c>
      <c r="J133" s="249">
        <v>1</v>
      </c>
      <c r="K133" s="249">
        <v>1</v>
      </c>
      <c r="L133" s="249">
        <v>1</v>
      </c>
      <c r="M133" s="249">
        <v>1</v>
      </c>
      <c r="N133" s="249">
        <v>1</v>
      </c>
      <c r="O133" s="249">
        <v>1</v>
      </c>
      <c r="P133" s="249">
        <v>1</v>
      </c>
      <c r="Q133" s="249">
        <v>1</v>
      </c>
      <c r="R133" s="249">
        <v>1</v>
      </c>
      <c r="S133" s="249">
        <v>1</v>
      </c>
      <c r="T133" s="249">
        <v>1</v>
      </c>
      <c r="U133" s="249">
        <v>1</v>
      </c>
      <c r="V133" s="249">
        <v>1</v>
      </c>
      <c r="W133" s="249">
        <v>1</v>
      </c>
      <c r="X133" s="249">
        <v>1</v>
      </c>
      <c r="Y133" s="249">
        <v>1</v>
      </c>
      <c r="Z133" s="249">
        <v>1</v>
      </c>
      <c r="AA133" s="249">
        <v>1</v>
      </c>
      <c r="AB133" s="249">
        <v>1</v>
      </c>
      <c r="AC133" s="249">
        <v>1</v>
      </c>
      <c r="AD133" s="249">
        <v>1</v>
      </c>
      <c r="AE133" s="249">
        <v>1</v>
      </c>
      <c r="AF133" s="249">
        <v>1</v>
      </c>
      <c r="AG133" s="249">
        <v>1</v>
      </c>
    </row>
    <row r="134" spans="1:33" x14ac:dyDescent="0.3">
      <c r="A134" s="249">
        <v>523578</v>
      </c>
      <c r="B134" s="305" t="s">
        <v>2063</v>
      </c>
      <c r="C134" s="249">
        <v>1</v>
      </c>
      <c r="D134" s="249">
        <v>1</v>
      </c>
      <c r="E134" s="249">
        <v>1</v>
      </c>
      <c r="F134" s="249">
        <v>1</v>
      </c>
      <c r="G134" s="249">
        <v>1</v>
      </c>
      <c r="H134" s="249">
        <v>1</v>
      </c>
      <c r="I134" s="249">
        <v>1</v>
      </c>
      <c r="J134" s="249">
        <v>1</v>
      </c>
      <c r="K134" s="249">
        <v>1</v>
      </c>
      <c r="L134" s="249">
        <v>1</v>
      </c>
      <c r="M134" s="249">
        <v>1</v>
      </c>
      <c r="N134" s="249">
        <v>1</v>
      </c>
      <c r="O134" s="249">
        <v>1</v>
      </c>
      <c r="P134" s="249">
        <v>1</v>
      </c>
      <c r="Q134" s="249">
        <v>1</v>
      </c>
      <c r="R134" s="249">
        <v>1</v>
      </c>
      <c r="S134" s="249">
        <v>1</v>
      </c>
      <c r="T134" s="249">
        <v>1</v>
      </c>
      <c r="U134" s="249">
        <v>1</v>
      </c>
      <c r="V134" s="249">
        <v>1</v>
      </c>
      <c r="W134" s="249">
        <v>1</v>
      </c>
      <c r="X134" s="249">
        <v>1</v>
      </c>
      <c r="Y134" s="249">
        <v>1</v>
      </c>
      <c r="Z134" s="249">
        <v>1</v>
      </c>
      <c r="AA134" s="249">
        <v>1</v>
      </c>
      <c r="AB134" s="249">
        <v>1</v>
      </c>
      <c r="AC134" s="249">
        <v>1</v>
      </c>
      <c r="AD134" s="249">
        <v>1</v>
      </c>
      <c r="AE134" s="249">
        <v>1</v>
      </c>
      <c r="AF134" s="249">
        <v>1</v>
      </c>
      <c r="AG134" s="249">
        <v>1</v>
      </c>
    </row>
    <row r="135" spans="1:33" x14ac:dyDescent="0.3">
      <c r="A135" s="249">
        <v>523587</v>
      </c>
      <c r="B135" s="305" t="s">
        <v>2063</v>
      </c>
      <c r="C135" s="249">
        <v>1</v>
      </c>
      <c r="D135" s="249">
        <v>1</v>
      </c>
      <c r="E135" s="249">
        <v>1</v>
      </c>
      <c r="F135" s="249">
        <v>1</v>
      </c>
      <c r="G135" s="249">
        <v>1</v>
      </c>
      <c r="H135" s="249">
        <v>1</v>
      </c>
      <c r="I135" s="249">
        <v>1</v>
      </c>
      <c r="J135" s="249">
        <v>1</v>
      </c>
      <c r="K135" s="249">
        <v>1</v>
      </c>
      <c r="L135" s="249">
        <v>1</v>
      </c>
      <c r="M135" s="249">
        <v>1</v>
      </c>
      <c r="N135" s="249">
        <v>1</v>
      </c>
      <c r="O135" s="249">
        <v>1</v>
      </c>
      <c r="P135" s="249">
        <v>1</v>
      </c>
      <c r="Q135" s="249">
        <v>1</v>
      </c>
      <c r="R135" s="249">
        <v>1</v>
      </c>
      <c r="S135" s="249">
        <v>1</v>
      </c>
      <c r="T135" s="249">
        <v>1</v>
      </c>
      <c r="U135" s="249">
        <v>1</v>
      </c>
      <c r="V135" s="249">
        <v>1</v>
      </c>
      <c r="W135" s="249">
        <v>1</v>
      </c>
      <c r="X135" s="249">
        <v>1</v>
      </c>
      <c r="Y135" s="249">
        <v>1</v>
      </c>
      <c r="Z135" s="249">
        <v>1</v>
      </c>
      <c r="AA135" s="249">
        <v>1</v>
      </c>
      <c r="AB135" s="249">
        <v>1</v>
      </c>
      <c r="AC135" s="249">
        <v>1</v>
      </c>
      <c r="AD135" s="249">
        <v>1</v>
      </c>
      <c r="AE135" s="249">
        <v>1</v>
      </c>
      <c r="AF135" s="249">
        <v>1</v>
      </c>
      <c r="AG135" s="249">
        <v>1</v>
      </c>
    </row>
    <row r="136" spans="1:33" x14ac:dyDescent="0.3">
      <c r="A136" s="249">
        <v>523593</v>
      </c>
      <c r="B136" s="305" t="s">
        <v>2063</v>
      </c>
      <c r="C136" s="249">
        <v>1</v>
      </c>
      <c r="D136" s="249">
        <v>1</v>
      </c>
      <c r="E136" s="249">
        <v>1</v>
      </c>
      <c r="F136" s="249">
        <v>1</v>
      </c>
      <c r="G136" s="249">
        <v>1</v>
      </c>
      <c r="H136" s="249">
        <v>1</v>
      </c>
      <c r="I136" s="249">
        <v>1</v>
      </c>
      <c r="J136" s="249">
        <v>1</v>
      </c>
      <c r="K136" s="249">
        <v>1</v>
      </c>
      <c r="L136" s="249">
        <v>1</v>
      </c>
      <c r="M136" s="249">
        <v>1</v>
      </c>
      <c r="N136" s="249">
        <v>1</v>
      </c>
      <c r="O136" s="249">
        <v>1</v>
      </c>
      <c r="P136" s="249">
        <v>1</v>
      </c>
      <c r="Q136" s="249">
        <v>1</v>
      </c>
      <c r="R136" s="249">
        <v>1</v>
      </c>
      <c r="S136" s="249">
        <v>1</v>
      </c>
      <c r="T136" s="249">
        <v>1</v>
      </c>
      <c r="U136" s="249">
        <v>1</v>
      </c>
      <c r="V136" s="249">
        <v>1</v>
      </c>
      <c r="W136" s="249">
        <v>1</v>
      </c>
      <c r="X136" s="249">
        <v>1</v>
      </c>
      <c r="Y136" s="249">
        <v>1</v>
      </c>
      <c r="Z136" s="249">
        <v>1</v>
      </c>
      <c r="AA136" s="249">
        <v>1</v>
      </c>
      <c r="AB136" s="249">
        <v>1</v>
      </c>
      <c r="AC136" s="249">
        <v>1</v>
      </c>
      <c r="AD136" s="249">
        <v>1</v>
      </c>
      <c r="AE136" s="249">
        <v>1</v>
      </c>
      <c r="AF136" s="249">
        <v>1</v>
      </c>
      <c r="AG136" s="249">
        <v>1</v>
      </c>
    </row>
    <row r="137" spans="1:33" x14ac:dyDescent="0.3">
      <c r="A137" s="249">
        <v>523599</v>
      </c>
      <c r="B137" s="305" t="s">
        <v>2063</v>
      </c>
      <c r="C137" s="249">
        <v>1</v>
      </c>
      <c r="D137" s="249">
        <v>1</v>
      </c>
      <c r="E137" s="249">
        <v>1</v>
      </c>
      <c r="F137" s="249">
        <v>1</v>
      </c>
      <c r="G137" s="249">
        <v>1</v>
      </c>
      <c r="H137" s="249">
        <v>1</v>
      </c>
      <c r="I137" s="249">
        <v>1</v>
      </c>
      <c r="J137" s="249">
        <v>1</v>
      </c>
      <c r="K137" s="249">
        <v>1</v>
      </c>
      <c r="L137" s="249">
        <v>1</v>
      </c>
      <c r="M137" s="249">
        <v>1</v>
      </c>
      <c r="N137" s="249">
        <v>1</v>
      </c>
      <c r="O137" s="249">
        <v>1</v>
      </c>
      <c r="P137" s="249">
        <v>1</v>
      </c>
      <c r="Q137" s="249">
        <v>1</v>
      </c>
      <c r="R137" s="249">
        <v>1</v>
      </c>
      <c r="S137" s="249">
        <v>1</v>
      </c>
      <c r="T137" s="249">
        <v>1</v>
      </c>
      <c r="U137" s="249">
        <v>1</v>
      </c>
      <c r="V137" s="249">
        <v>1</v>
      </c>
      <c r="W137" s="249">
        <v>1</v>
      </c>
      <c r="X137" s="249">
        <v>1</v>
      </c>
      <c r="Y137" s="249">
        <v>1</v>
      </c>
      <c r="Z137" s="249">
        <v>1</v>
      </c>
      <c r="AA137" s="249">
        <v>1</v>
      </c>
      <c r="AB137" s="249">
        <v>1</v>
      </c>
      <c r="AC137" s="249">
        <v>1</v>
      </c>
      <c r="AD137" s="249">
        <v>1</v>
      </c>
      <c r="AE137" s="249">
        <v>1</v>
      </c>
      <c r="AF137" s="249">
        <v>1</v>
      </c>
      <c r="AG137" s="249">
        <v>1</v>
      </c>
    </row>
    <row r="138" spans="1:33" x14ac:dyDescent="0.3">
      <c r="A138" s="249">
        <v>523610</v>
      </c>
      <c r="B138" s="305" t="s">
        <v>2063</v>
      </c>
      <c r="C138" s="249">
        <v>1</v>
      </c>
      <c r="D138" s="249">
        <v>1</v>
      </c>
      <c r="E138" s="249">
        <v>1</v>
      </c>
      <c r="F138" s="249">
        <v>1</v>
      </c>
      <c r="G138" s="249">
        <v>1</v>
      </c>
      <c r="H138" s="249">
        <v>1</v>
      </c>
      <c r="I138" s="249">
        <v>1</v>
      </c>
      <c r="J138" s="249">
        <v>1</v>
      </c>
      <c r="K138" s="249">
        <v>1</v>
      </c>
      <c r="L138" s="249">
        <v>1</v>
      </c>
      <c r="M138" s="249">
        <v>1</v>
      </c>
      <c r="N138" s="249">
        <v>1</v>
      </c>
      <c r="O138" s="249">
        <v>1</v>
      </c>
      <c r="P138" s="249">
        <v>1</v>
      </c>
      <c r="Q138" s="249">
        <v>1</v>
      </c>
      <c r="R138" s="249">
        <v>1</v>
      </c>
      <c r="S138" s="249">
        <v>1</v>
      </c>
      <c r="T138" s="249">
        <v>1</v>
      </c>
      <c r="U138" s="249">
        <v>1</v>
      </c>
      <c r="V138" s="249">
        <v>1</v>
      </c>
      <c r="W138" s="249">
        <v>1</v>
      </c>
      <c r="X138" s="249">
        <v>1</v>
      </c>
      <c r="Y138" s="249">
        <v>1</v>
      </c>
      <c r="Z138" s="249">
        <v>1</v>
      </c>
      <c r="AA138" s="249">
        <v>1</v>
      </c>
      <c r="AB138" s="249">
        <v>1</v>
      </c>
      <c r="AC138" s="249">
        <v>1</v>
      </c>
      <c r="AD138" s="249">
        <v>1</v>
      </c>
      <c r="AE138" s="249">
        <v>1</v>
      </c>
      <c r="AF138" s="249">
        <v>1</v>
      </c>
      <c r="AG138" s="249">
        <v>1</v>
      </c>
    </row>
    <row r="139" spans="1:33" x14ac:dyDescent="0.3">
      <c r="A139" s="249">
        <v>523631</v>
      </c>
      <c r="B139" s="305" t="s">
        <v>2063</v>
      </c>
      <c r="C139" s="249">
        <v>1</v>
      </c>
      <c r="D139" s="249">
        <v>1</v>
      </c>
      <c r="E139" s="249">
        <v>1</v>
      </c>
      <c r="F139" s="249">
        <v>1</v>
      </c>
      <c r="G139" s="249">
        <v>1</v>
      </c>
      <c r="H139" s="249">
        <v>1</v>
      </c>
      <c r="I139" s="249">
        <v>1</v>
      </c>
      <c r="J139" s="249">
        <v>1</v>
      </c>
      <c r="K139" s="249">
        <v>1</v>
      </c>
      <c r="L139" s="249">
        <v>1</v>
      </c>
      <c r="M139" s="249">
        <v>1</v>
      </c>
      <c r="N139" s="249">
        <v>1</v>
      </c>
      <c r="O139" s="249">
        <v>1</v>
      </c>
      <c r="P139" s="249">
        <v>1</v>
      </c>
      <c r="Q139" s="249">
        <v>1</v>
      </c>
      <c r="R139" s="249">
        <v>1</v>
      </c>
      <c r="S139" s="249">
        <v>1</v>
      </c>
      <c r="T139" s="249">
        <v>1</v>
      </c>
      <c r="U139" s="249">
        <v>1</v>
      </c>
      <c r="V139" s="249">
        <v>1</v>
      </c>
      <c r="W139" s="249">
        <v>1</v>
      </c>
      <c r="X139" s="249">
        <v>1</v>
      </c>
      <c r="Y139" s="249">
        <v>1</v>
      </c>
      <c r="Z139" s="249">
        <v>1</v>
      </c>
      <c r="AA139" s="249">
        <v>1</v>
      </c>
      <c r="AB139" s="249">
        <v>1</v>
      </c>
      <c r="AC139" s="249">
        <v>1</v>
      </c>
      <c r="AD139" s="249">
        <v>1</v>
      </c>
      <c r="AE139" s="249">
        <v>1</v>
      </c>
      <c r="AF139" s="249">
        <v>1</v>
      </c>
      <c r="AG139" s="249">
        <v>1</v>
      </c>
    </row>
    <row r="140" spans="1:33" x14ac:dyDescent="0.3">
      <c r="A140" s="249">
        <v>523688</v>
      </c>
      <c r="B140" s="305" t="s">
        <v>2063</v>
      </c>
      <c r="C140" s="249">
        <v>1</v>
      </c>
      <c r="D140" s="249">
        <v>1</v>
      </c>
      <c r="E140" s="249">
        <v>1</v>
      </c>
      <c r="F140" s="249">
        <v>1</v>
      </c>
      <c r="G140" s="249">
        <v>1</v>
      </c>
      <c r="H140" s="249">
        <v>1</v>
      </c>
      <c r="I140" s="249">
        <v>1</v>
      </c>
      <c r="J140" s="249">
        <v>1</v>
      </c>
      <c r="K140" s="249">
        <v>1</v>
      </c>
      <c r="L140" s="249">
        <v>1</v>
      </c>
      <c r="M140" s="249">
        <v>1</v>
      </c>
      <c r="N140" s="249">
        <v>1</v>
      </c>
      <c r="O140" s="249">
        <v>1</v>
      </c>
      <c r="P140" s="249">
        <v>1</v>
      </c>
      <c r="Q140" s="249">
        <v>1</v>
      </c>
      <c r="R140" s="249">
        <v>1</v>
      </c>
      <c r="S140" s="249">
        <v>1</v>
      </c>
      <c r="T140" s="249">
        <v>1</v>
      </c>
      <c r="U140" s="249">
        <v>1</v>
      </c>
      <c r="V140" s="249">
        <v>1</v>
      </c>
      <c r="W140" s="249">
        <v>1</v>
      </c>
      <c r="X140" s="249">
        <v>1</v>
      </c>
      <c r="Y140" s="249">
        <v>1</v>
      </c>
      <c r="Z140" s="249">
        <v>1</v>
      </c>
      <c r="AA140" s="249">
        <v>1</v>
      </c>
      <c r="AB140" s="249">
        <v>1</v>
      </c>
      <c r="AC140" s="249">
        <v>1</v>
      </c>
      <c r="AD140" s="249">
        <v>1</v>
      </c>
      <c r="AE140" s="249">
        <v>1</v>
      </c>
      <c r="AF140" s="249">
        <v>1</v>
      </c>
      <c r="AG140" s="249">
        <v>1</v>
      </c>
    </row>
    <row r="141" spans="1:33" x14ac:dyDescent="0.3">
      <c r="A141" s="249">
        <v>523690</v>
      </c>
      <c r="B141" s="305" t="s">
        <v>2063</v>
      </c>
      <c r="C141" s="249">
        <v>1</v>
      </c>
      <c r="D141" s="249">
        <v>1</v>
      </c>
      <c r="E141" s="249">
        <v>1</v>
      </c>
      <c r="F141" s="249">
        <v>1</v>
      </c>
      <c r="G141" s="249">
        <v>1</v>
      </c>
      <c r="H141" s="249">
        <v>1</v>
      </c>
      <c r="I141" s="249">
        <v>1</v>
      </c>
      <c r="J141" s="249">
        <v>1</v>
      </c>
      <c r="K141" s="249">
        <v>1</v>
      </c>
      <c r="L141" s="249">
        <v>1</v>
      </c>
      <c r="M141" s="249">
        <v>1</v>
      </c>
      <c r="N141" s="249">
        <v>1</v>
      </c>
      <c r="O141" s="249">
        <v>1</v>
      </c>
      <c r="P141" s="249">
        <v>1</v>
      </c>
      <c r="Q141" s="249">
        <v>1</v>
      </c>
      <c r="R141" s="249">
        <v>1</v>
      </c>
      <c r="S141" s="249">
        <v>1</v>
      </c>
      <c r="T141" s="249">
        <v>1</v>
      </c>
      <c r="U141" s="249">
        <v>1</v>
      </c>
      <c r="V141" s="249">
        <v>1</v>
      </c>
      <c r="W141" s="249">
        <v>1</v>
      </c>
      <c r="X141" s="249">
        <v>1</v>
      </c>
      <c r="Y141" s="249">
        <v>1</v>
      </c>
      <c r="Z141" s="249">
        <v>1</v>
      </c>
      <c r="AA141" s="249">
        <v>1</v>
      </c>
      <c r="AB141" s="249">
        <v>1</v>
      </c>
      <c r="AC141" s="249">
        <v>1</v>
      </c>
      <c r="AD141" s="249">
        <v>1</v>
      </c>
      <c r="AE141" s="249">
        <v>1</v>
      </c>
      <c r="AF141" s="249">
        <v>1</v>
      </c>
      <c r="AG141" s="249">
        <v>1</v>
      </c>
    </row>
    <row r="142" spans="1:33" x14ac:dyDescent="0.3">
      <c r="A142" s="249">
        <v>523697</v>
      </c>
      <c r="B142" s="305" t="s">
        <v>2063</v>
      </c>
      <c r="C142" s="249">
        <v>1</v>
      </c>
      <c r="D142" s="249">
        <v>1</v>
      </c>
      <c r="E142" s="249">
        <v>1</v>
      </c>
      <c r="F142" s="249">
        <v>1</v>
      </c>
      <c r="G142" s="249">
        <v>1</v>
      </c>
      <c r="H142" s="249">
        <v>1</v>
      </c>
      <c r="I142" s="249">
        <v>1</v>
      </c>
      <c r="J142" s="249">
        <v>1</v>
      </c>
      <c r="K142" s="249">
        <v>1</v>
      </c>
      <c r="L142" s="249">
        <v>1</v>
      </c>
      <c r="M142" s="249">
        <v>1</v>
      </c>
      <c r="N142" s="249">
        <v>1</v>
      </c>
      <c r="O142" s="249">
        <v>1</v>
      </c>
      <c r="P142" s="249">
        <v>1</v>
      </c>
      <c r="Q142" s="249">
        <v>1</v>
      </c>
      <c r="R142" s="249">
        <v>1</v>
      </c>
      <c r="S142" s="249">
        <v>1</v>
      </c>
      <c r="T142" s="249">
        <v>1</v>
      </c>
      <c r="U142" s="249">
        <v>1</v>
      </c>
      <c r="V142" s="249">
        <v>1</v>
      </c>
      <c r="W142" s="249">
        <v>1</v>
      </c>
      <c r="X142" s="249">
        <v>1</v>
      </c>
      <c r="Y142" s="249">
        <v>1</v>
      </c>
      <c r="Z142" s="249">
        <v>1</v>
      </c>
      <c r="AA142" s="249">
        <v>1</v>
      </c>
      <c r="AB142" s="249">
        <v>1</v>
      </c>
      <c r="AC142" s="249">
        <v>1</v>
      </c>
      <c r="AD142" s="249">
        <v>1</v>
      </c>
      <c r="AE142" s="249">
        <v>1</v>
      </c>
      <c r="AF142" s="249">
        <v>1</v>
      </c>
      <c r="AG142" s="249">
        <v>1</v>
      </c>
    </row>
    <row r="143" spans="1:33" x14ac:dyDescent="0.3">
      <c r="A143" s="249">
        <v>523703</v>
      </c>
      <c r="B143" s="305" t="s">
        <v>2063</v>
      </c>
      <c r="C143" s="249">
        <v>1</v>
      </c>
      <c r="D143" s="249">
        <v>1</v>
      </c>
      <c r="E143" s="249">
        <v>1</v>
      </c>
      <c r="F143" s="249">
        <v>1</v>
      </c>
      <c r="G143" s="249">
        <v>1</v>
      </c>
      <c r="H143" s="249">
        <v>1</v>
      </c>
      <c r="I143" s="249">
        <v>1</v>
      </c>
      <c r="J143" s="249">
        <v>1</v>
      </c>
      <c r="K143" s="249">
        <v>1</v>
      </c>
      <c r="L143" s="249">
        <v>1</v>
      </c>
      <c r="M143" s="249">
        <v>1</v>
      </c>
      <c r="N143" s="249">
        <v>1</v>
      </c>
      <c r="O143" s="249">
        <v>1</v>
      </c>
      <c r="P143" s="249">
        <v>1</v>
      </c>
      <c r="Q143" s="249">
        <v>1</v>
      </c>
      <c r="R143" s="249">
        <v>1</v>
      </c>
      <c r="S143" s="249">
        <v>1</v>
      </c>
      <c r="T143" s="249">
        <v>1</v>
      </c>
      <c r="U143" s="249">
        <v>1</v>
      </c>
      <c r="V143" s="249">
        <v>1</v>
      </c>
      <c r="W143" s="249">
        <v>1</v>
      </c>
      <c r="X143" s="249">
        <v>1</v>
      </c>
      <c r="Y143" s="249">
        <v>1</v>
      </c>
      <c r="Z143" s="249">
        <v>1</v>
      </c>
      <c r="AA143" s="249">
        <v>1</v>
      </c>
      <c r="AB143" s="249">
        <v>1</v>
      </c>
      <c r="AC143" s="249">
        <v>1</v>
      </c>
      <c r="AD143" s="249">
        <v>1</v>
      </c>
      <c r="AE143" s="249">
        <v>1</v>
      </c>
      <c r="AF143" s="249">
        <v>1</v>
      </c>
      <c r="AG143" s="249">
        <v>1</v>
      </c>
    </row>
    <row r="144" spans="1:33" x14ac:dyDescent="0.3">
      <c r="A144" s="249">
        <v>523719</v>
      </c>
      <c r="B144" s="305" t="s">
        <v>2063</v>
      </c>
      <c r="C144" s="249">
        <v>1</v>
      </c>
      <c r="D144" s="249">
        <v>1</v>
      </c>
      <c r="E144" s="249">
        <v>1</v>
      </c>
      <c r="F144" s="249">
        <v>1</v>
      </c>
      <c r="G144" s="249">
        <v>1</v>
      </c>
      <c r="H144" s="249">
        <v>1</v>
      </c>
      <c r="I144" s="249">
        <v>1</v>
      </c>
      <c r="J144" s="249">
        <v>1</v>
      </c>
      <c r="K144" s="249">
        <v>1</v>
      </c>
      <c r="L144" s="249">
        <v>1</v>
      </c>
      <c r="M144" s="249">
        <v>1</v>
      </c>
      <c r="N144" s="249">
        <v>1</v>
      </c>
      <c r="O144" s="249">
        <v>1</v>
      </c>
      <c r="P144" s="249">
        <v>1</v>
      </c>
      <c r="Q144" s="249">
        <v>1</v>
      </c>
      <c r="R144" s="249">
        <v>1</v>
      </c>
      <c r="S144" s="249">
        <v>1</v>
      </c>
      <c r="T144" s="249">
        <v>1</v>
      </c>
      <c r="U144" s="249">
        <v>1</v>
      </c>
      <c r="V144" s="249">
        <v>1</v>
      </c>
      <c r="W144" s="249">
        <v>1</v>
      </c>
      <c r="X144" s="249">
        <v>1</v>
      </c>
      <c r="Y144" s="249">
        <v>1</v>
      </c>
      <c r="Z144" s="249">
        <v>1</v>
      </c>
      <c r="AA144" s="249">
        <v>1</v>
      </c>
      <c r="AB144" s="249">
        <v>1</v>
      </c>
      <c r="AC144" s="249">
        <v>1</v>
      </c>
      <c r="AD144" s="249">
        <v>1</v>
      </c>
      <c r="AE144" s="249">
        <v>1</v>
      </c>
      <c r="AF144" s="249">
        <v>1</v>
      </c>
      <c r="AG144" s="249">
        <v>1</v>
      </c>
    </row>
    <row r="145" spans="1:33" x14ac:dyDescent="0.3">
      <c r="A145" s="249">
        <v>523720</v>
      </c>
      <c r="B145" s="305" t="s">
        <v>2063</v>
      </c>
      <c r="C145" s="249">
        <v>1</v>
      </c>
      <c r="D145" s="249">
        <v>1</v>
      </c>
      <c r="E145" s="249">
        <v>1</v>
      </c>
      <c r="F145" s="249">
        <v>1</v>
      </c>
      <c r="G145" s="249">
        <v>1</v>
      </c>
      <c r="H145" s="249">
        <v>1</v>
      </c>
      <c r="I145" s="249">
        <v>1</v>
      </c>
      <c r="J145" s="249">
        <v>1</v>
      </c>
      <c r="K145" s="249">
        <v>1</v>
      </c>
      <c r="L145" s="249">
        <v>1</v>
      </c>
      <c r="M145" s="249">
        <v>1</v>
      </c>
      <c r="N145" s="249">
        <v>1</v>
      </c>
      <c r="O145" s="249">
        <v>1</v>
      </c>
      <c r="P145" s="249">
        <v>1</v>
      </c>
      <c r="Q145" s="249">
        <v>1</v>
      </c>
      <c r="R145" s="249">
        <v>1</v>
      </c>
      <c r="S145" s="249">
        <v>1</v>
      </c>
      <c r="T145" s="249">
        <v>1</v>
      </c>
      <c r="U145" s="249">
        <v>1</v>
      </c>
      <c r="V145" s="249">
        <v>1</v>
      </c>
      <c r="W145" s="249">
        <v>1</v>
      </c>
      <c r="X145" s="249">
        <v>1</v>
      </c>
      <c r="Y145" s="249">
        <v>1</v>
      </c>
      <c r="Z145" s="249">
        <v>1</v>
      </c>
      <c r="AA145" s="249">
        <v>1</v>
      </c>
      <c r="AB145" s="249">
        <v>1</v>
      </c>
      <c r="AC145" s="249">
        <v>1</v>
      </c>
      <c r="AD145" s="249">
        <v>1</v>
      </c>
      <c r="AE145" s="249">
        <v>1</v>
      </c>
      <c r="AF145" s="249">
        <v>1</v>
      </c>
      <c r="AG145" s="249">
        <v>1</v>
      </c>
    </row>
    <row r="146" spans="1:33" x14ac:dyDescent="0.3">
      <c r="A146" s="249">
        <v>523731</v>
      </c>
      <c r="B146" s="305" t="s">
        <v>2063</v>
      </c>
      <c r="C146" s="249">
        <v>1</v>
      </c>
      <c r="D146" s="249">
        <v>1</v>
      </c>
      <c r="E146" s="249">
        <v>1</v>
      </c>
      <c r="F146" s="249">
        <v>1</v>
      </c>
      <c r="G146" s="249">
        <v>1</v>
      </c>
      <c r="H146" s="249">
        <v>1</v>
      </c>
      <c r="I146" s="249">
        <v>1</v>
      </c>
      <c r="J146" s="249">
        <v>1</v>
      </c>
      <c r="K146" s="249">
        <v>1</v>
      </c>
      <c r="L146" s="249">
        <v>1</v>
      </c>
      <c r="M146" s="249">
        <v>1</v>
      </c>
      <c r="N146" s="249">
        <v>1</v>
      </c>
      <c r="O146" s="249">
        <v>1</v>
      </c>
      <c r="P146" s="249">
        <v>1</v>
      </c>
      <c r="Q146" s="249">
        <v>1</v>
      </c>
      <c r="R146" s="249">
        <v>1</v>
      </c>
      <c r="S146" s="249">
        <v>1</v>
      </c>
      <c r="T146" s="249">
        <v>1</v>
      </c>
      <c r="U146" s="249">
        <v>1</v>
      </c>
      <c r="V146" s="249">
        <v>1</v>
      </c>
      <c r="W146" s="249">
        <v>1</v>
      </c>
      <c r="X146" s="249">
        <v>1</v>
      </c>
      <c r="Y146" s="249">
        <v>1</v>
      </c>
      <c r="Z146" s="249">
        <v>1</v>
      </c>
      <c r="AA146" s="249">
        <v>1</v>
      </c>
      <c r="AB146" s="249">
        <v>1</v>
      </c>
      <c r="AC146" s="249">
        <v>1</v>
      </c>
      <c r="AD146" s="249">
        <v>1</v>
      </c>
      <c r="AE146" s="249">
        <v>1</v>
      </c>
      <c r="AF146" s="249">
        <v>1</v>
      </c>
      <c r="AG146" s="249">
        <v>1</v>
      </c>
    </row>
    <row r="147" spans="1:33" x14ac:dyDescent="0.3">
      <c r="A147" s="249">
        <v>523738</v>
      </c>
      <c r="B147" s="305" t="s">
        <v>2063</v>
      </c>
      <c r="C147" s="249">
        <v>1</v>
      </c>
      <c r="D147" s="249">
        <v>1</v>
      </c>
      <c r="E147" s="249">
        <v>1</v>
      </c>
      <c r="F147" s="249">
        <v>1</v>
      </c>
      <c r="G147" s="249">
        <v>1</v>
      </c>
      <c r="H147" s="249">
        <v>1</v>
      </c>
      <c r="I147" s="249">
        <v>1</v>
      </c>
      <c r="J147" s="249">
        <v>1</v>
      </c>
      <c r="K147" s="249">
        <v>1</v>
      </c>
      <c r="L147" s="249">
        <v>1</v>
      </c>
      <c r="M147" s="249">
        <v>1</v>
      </c>
      <c r="N147" s="249">
        <v>1</v>
      </c>
      <c r="O147" s="249">
        <v>1</v>
      </c>
      <c r="P147" s="249">
        <v>1</v>
      </c>
      <c r="Q147" s="249">
        <v>1</v>
      </c>
      <c r="R147" s="249">
        <v>1</v>
      </c>
      <c r="S147" s="249">
        <v>1</v>
      </c>
      <c r="T147" s="249">
        <v>1</v>
      </c>
      <c r="U147" s="249">
        <v>1</v>
      </c>
      <c r="V147" s="249">
        <v>1</v>
      </c>
      <c r="W147" s="249">
        <v>1</v>
      </c>
      <c r="X147" s="249">
        <v>1</v>
      </c>
      <c r="Y147" s="249">
        <v>1</v>
      </c>
      <c r="Z147" s="249">
        <v>1</v>
      </c>
      <c r="AA147" s="249">
        <v>1</v>
      </c>
      <c r="AB147" s="249">
        <v>1</v>
      </c>
      <c r="AC147" s="249">
        <v>1</v>
      </c>
      <c r="AD147" s="249">
        <v>1</v>
      </c>
      <c r="AE147" s="249">
        <v>1</v>
      </c>
      <c r="AF147" s="249">
        <v>1</v>
      </c>
      <c r="AG147" s="249">
        <v>1</v>
      </c>
    </row>
    <row r="148" spans="1:33" x14ac:dyDescent="0.3">
      <c r="A148" s="249">
        <v>523747</v>
      </c>
      <c r="B148" s="305" t="s">
        <v>2063</v>
      </c>
      <c r="C148" s="249">
        <v>1</v>
      </c>
      <c r="D148" s="249">
        <v>1</v>
      </c>
      <c r="E148" s="249">
        <v>1</v>
      </c>
      <c r="F148" s="249">
        <v>1</v>
      </c>
      <c r="G148" s="249">
        <v>1</v>
      </c>
      <c r="H148" s="249">
        <v>1</v>
      </c>
      <c r="I148" s="249">
        <v>1</v>
      </c>
      <c r="J148" s="249">
        <v>1</v>
      </c>
      <c r="K148" s="249">
        <v>1</v>
      </c>
      <c r="L148" s="249">
        <v>1</v>
      </c>
      <c r="M148" s="249">
        <v>1</v>
      </c>
      <c r="N148" s="249">
        <v>1</v>
      </c>
      <c r="O148" s="249">
        <v>1</v>
      </c>
      <c r="P148" s="249">
        <v>1</v>
      </c>
      <c r="Q148" s="249">
        <v>1</v>
      </c>
      <c r="R148" s="249">
        <v>1</v>
      </c>
      <c r="S148" s="249">
        <v>1</v>
      </c>
      <c r="T148" s="249">
        <v>1</v>
      </c>
      <c r="U148" s="249">
        <v>1</v>
      </c>
      <c r="V148" s="249">
        <v>1</v>
      </c>
      <c r="W148" s="249">
        <v>1</v>
      </c>
      <c r="X148" s="249">
        <v>1</v>
      </c>
      <c r="Y148" s="249">
        <v>1</v>
      </c>
      <c r="Z148" s="249">
        <v>1</v>
      </c>
      <c r="AA148" s="249">
        <v>1</v>
      </c>
      <c r="AB148" s="249">
        <v>1</v>
      </c>
      <c r="AC148" s="249">
        <v>1</v>
      </c>
      <c r="AD148" s="249">
        <v>1</v>
      </c>
      <c r="AE148" s="249">
        <v>1</v>
      </c>
      <c r="AF148" s="249">
        <v>1</v>
      </c>
      <c r="AG148" s="249">
        <v>1</v>
      </c>
    </row>
    <row r="149" spans="1:33" x14ac:dyDescent="0.3">
      <c r="A149" s="249">
        <v>523768</v>
      </c>
      <c r="B149" s="305" t="s">
        <v>2063</v>
      </c>
      <c r="C149" s="249">
        <v>1</v>
      </c>
      <c r="D149" s="249">
        <v>1</v>
      </c>
      <c r="E149" s="249">
        <v>1</v>
      </c>
      <c r="F149" s="249">
        <v>1</v>
      </c>
      <c r="G149" s="249">
        <v>1</v>
      </c>
      <c r="H149" s="249">
        <v>1</v>
      </c>
      <c r="I149" s="249">
        <v>1</v>
      </c>
      <c r="J149" s="249">
        <v>1</v>
      </c>
      <c r="K149" s="249">
        <v>1</v>
      </c>
      <c r="L149" s="249">
        <v>1</v>
      </c>
      <c r="M149" s="249">
        <v>1</v>
      </c>
      <c r="N149" s="249">
        <v>1</v>
      </c>
      <c r="O149" s="249">
        <v>1</v>
      </c>
      <c r="P149" s="249">
        <v>1</v>
      </c>
      <c r="Q149" s="249">
        <v>1</v>
      </c>
      <c r="R149" s="249">
        <v>1</v>
      </c>
      <c r="S149" s="249">
        <v>1</v>
      </c>
      <c r="T149" s="249">
        <v>1</v>
      </c>
      <c r="U149" s="249">
        <v>1</v>
      </c>
      <c r="V149" s="249">
        <v>1</v>
      </c>
      <c r="W149" s="249">
        <v>1</v>
      </c>
      <c r="X149" s="249">
        <v>1</v>
      </c>
      <c r="Y149" s="249">
        <v>1</v>
      </c>
      <c r="Z149" s="249">
        <v>1</v>
      </c>
      <c r="AA149" s="249">
        <v>1</v>
      </c>
      <c r="AB149" s="249">
        <v>1</v>
      </c>
      <c r="AC149" s="249">
        <v>1</v>
      </c>
      <c r="AD149" s="249">
        <v>1</v>
      </c>
      <c r="AE149" s="249">
        <v>1</v>
      </c>
      <c r="AF149" s="249">
        <v>1</v>
      </c>
      <c r="AG149" s="249">
        <v>1</v>
      </c>
    </row>
    <row r="150" spans="1:33" x14ac:dyDescent="0.3">
      <c r="A150" s="249">
        <v>523787</v>
      </c>
      <c r="B150" s="305" t="s">
        <v>2063</v>
      </c>
      <c r="C150" s="249">
        <v>1</v>
      </c>
      <c r="D150" s="249">
        <v>1</v>
      </c>
      <c r="E150" s="249">
        <v>1</v>
      </c>
      <c r="F150" s="249">
        <v>1</v>
      </c>
      <c r="G150" s="249">
        <v>1</v>
      </c>
      <c r="H150" s="249">
        <v>1</v>
      </c>
      <c r="I150" s="249">
        <v>1</v>
      </c>
      <c r="J150" s="249">
        <v>1</v>
      </c>
      <c r="K150" s="249">
        <v>1</v>
      </c>
      <c r="L150" s="249">
        <v>1</v>
      </c>
      <c r="M150" s="249">
        <v>1</v>
      </c>
      <c r="N150" s="249">
        <v>1</v>
      </c>
      <c r="O150" s="249">
        <v>1</v>
      </c>
      <c r="P150" s="249">
        <v>1</v>
      </c>
      <c r="Q150" s="249">
        <v>1</v>
      </c>
      <c r="R150" s="249">
        <v>1</v>
      </c>
      <c r="S150" s="249">
        <v>1</v>
      </c>
      <c r="T150" s="249">
        <v>1</v>
      </c>
      <c r="U150" s="249">
        <v>1</v>
      </c>
      <c r="V150" s="249">
        <v>1</v>
      </c>
      <c r="W150" s="249">
        <v>1</v>
      </c>
      <c r="X150" s="249">
        <v>1</v>
      </c>
      <c r="Y150" s="249">
        <v>1</v>
      </c>
      <c r="Z150" s="249">
        <v>1</v>
      </c>
      <c r="AA150" s="249">
        <v>1</v>
      </c>
      <c r="AB150" s="249">
        <v>1</v>
      </c>
      <c r="AC150" s="249">
        <v>1</v>
      </c>
      <c r="AD150" s="249">
        <v>1</v>
      </c>
      <c r="AE150" s="249">
        <v>1</v>
      </c>
      <c r="AF150" s="249">
        <v>1</v>
      </c>
      <c r="AG150" s="249">
        <v>1</v>
      </c>
    </row>
    <row r="151" spans="1:33" x14ac:dyDescent="0.3">
      <c r="A151" s="249">
        <v>523797</v>
      </c>
      <c r="B151" s="305" t="s">
        <v>2063</v>
      </c>
      <c r="C151" s="249">
        <v>1</v>
      </c>
      <c r="D151" s="249">
        <v>1</v>
      </c>
      <c r="E151" s="249">
        <v>1</v>
      </c>
      <c r="F151" s="249">
        <v>1</v>
      </c>
      <c r="G151" s="249">
        <v>1</v>
      </c>
      <c r="H151" s="249">
        <v>1</v>
      </c>
      <c r="I151" s="249">
        <v>1</v>
      </c>
      <c r="J151" s="249">
        <v>1</v>
      </c>
      <c r="K151" s="249">
        <v>1</v>
      </c>
      <c r="L151" s="249">
        <v>1</v>
      </c>
      <c r="M151" s="249">
        <v>1</v>
      </c>
      <c r="N151" s="249">
        <v>1</v>
      </c>
      <c r="O151" s="249">
        <v>1</v>
      </c>
      <c r="P151" s="249">
        <v>1</v>
      </c>
      <c r="Q151" s="249">
        <v>1</v>
      </c>
      <c r="R151" s="249">
        <v>1</v>
      </c>
      <c r="S151" s="249">
        <v>1</v>
      </c>
      <c r="T151" s="249">
        <v>1</v>
      </c>
      <c r="U151" s="249">
        <v>1</v>
      </c>
      <c r="V151" s="249">
        <v>1</v>
      </c>
      <c r="W151" s="249">
        <v>1</v>
      </c>
      <c r="X151" s="249">
        <v>1</v>
      </c>
      <c r="Y151" s="249">
        <v>1</v>
      </c>
      <c r="Z151" s="249">
        <v>1</v>
      </c>
      <c r="AA151" s="249">
        <v>1</v>
      </c>
      <c r="AB151" s="249">
        <v>1</v>
      </c>
      <c r="AC151" s="249">
        <v>1</v>
      </c>
      <c r="AD151" s="249">
        <v>1</v>
      </c>
      <c r="AE151" s="249">
        <v>1</v>
      </c>
      <c r="AF151" s="249">
        <v>1</v>
      </c>
      <c r="AG151" s="249">
        <v>1</v>
      </c>
    </row>
    <row r="152" spans="1:33" x14ac:dyDescent="0.3">
      <c r="A152" s="249">
        <v>523812</v>
      </c>
      <c r="B152" s="305" t="s">
        <v>2063</v>
      </c>
      <c r="C152" s="249">
        <v>1</v>
      </c>
      <c r="D152" s="249">
        <v>1</v>
      </c>
      <c r="E152" s="249">
        <v>1</v>
      </c>
      <c r="F152" s="249">
        <v>1</v>
      </c>
      <c r="G152" s="249">
        <v>1</v>
      </c>
      <c r="H152" s="249">
        <v>1</v>
      </c>
      <c r="I152" s="249">
        <v>1</v>
      </c>
      <c r="J152" s="249">
        <v>1</v>
      </c>
      <c r="K152" s="249">
        <v>1</v>
      </c>
      <c r="L152" s="249">
        <v>1</v>
      </c>
      <c r="M152" s="249">
        <v>1</v>
      </c>
      <c r="N152" s="249">
        <v>1</v>
      </c>
      <c r="O152" s="249">
        <v>1</v>
      </c>
      <c r="P152" s="249">
        <v>1</v>
      </c>
      <c r="Q152" s="249">
        <v>1</v>
      </c>
      <c r="R152" s="249">
        <v>1</v>
      </c>
      <c r="S152" s="249">
        <v>1</v>
      </c>
      <c r="T152" s="249">
        <v>1</v>
      </c>
      <c r="U152" s="249">
        <v>1</v>
      </c>
      <c r="V152" s="249">
        <v>1</v>
      </c>
      <c r="W152" s="249">
        <v>1</v>
      </c>
      <c r="X152" s="249">
        <v>1</v>
      </c>
      <c r="Y152" s="249">
        <v>1</v>
      </c>
      <c r="Z152" s="249">
        <v>1</v>
      </c>
      <c r="AA152" s="249">
        <v>1</v>
      </c>
      <c r="AB152" s="249">
        <v>1</v>
      </c>
      <c r="AC152" s="249">
        <v>1</v>
      </c>
      <c r="AD152" s="249">
        <v>1</v>
      </c>
      <c r="AE152" s="249">
        <v>1</v>
      </c>
      <c r="AF152" s="249">
        <v>1</v>
      </c>
      <c r="AG152" s="249">
        <v>1</v>
      </c>
    </row>
    <row r="153" spans="1:33" x14ac:dyDescent="0.3">
      <c r="A153" s="249">
        <v>523818</v>
      </c>
      <c r="B153" s="305" t="s">
        <v>2063</v>
      </c>
      <c r="C153" s="249">
        <v>1</v>
      </c>
      <c r="D153" s="249">
        <v>1</v>
      </c>
      <c r="E153" s="249">
        <v>1</v>
      </c>
      <c r="F153" s="249">
        <v>1</v>
      </c>
      <c r="G153" s="249">
        <v>1</v>
      </c>
      <c r="H153" s="249">
        <v>1</v>
      </c>
      <c r="I153" s="249">
        <v>1</v>
      </c>
      <c r="J153" s="249">
        <v>1</v>
      </c>
      <c r="K153" s="249">
        <v>1</v>
      </c>
      <c r="L153" s="249">
        <v>1</v>
      </c>
      <c r="M153" s="249">
        <v>1</v>
      </c>
      <c r="N153" s="249">
        <v>1</v>
      </c>
      <c r="O153" s="249">
        <v>1</v>
      </c>
      <c r="P153" s="249">
        <v>1</v>
      </c>
      <c r="Q153" s="249">
        <v>1</v>
      </c>
      <c r="R153" s="249">
        <v>1</v>
      </c>
      <c r="S153" s="249">
        <v>1</v>
      </c>
      <c r="T153" s="249">
        <v>1</v>
      </c>
      <c r="U153" s="249">
        <v>1</v>
      </c>
      <c r="V153" s="249">
        <v>1</v>
      </c>
      <c r="W153" s="249">
        <v>1</v>
      </c>
      <c r="X153" s="249">
        <v>1</v>
      </c>
      <c r="Y153" s="249">
        <v>1</v>
      </c>
      <c r="Z153" s="249">
        <v>1</v>
      </c>
      <c r="AA153" s="249">
        <v>1</v>
      </c>
      <c r="AB153" s="249">
        <v>1</v>
      </c>
      <c r="AC153" s="249">
        <v>1</v>
      </c>
      <c r="AD153" s="249">
        <v>1</v>
      </c>
      <c r="AE153" s="249">
        <v>1</v>
      </c>
      <c r="AF153" s="249">
        <v>1</v>
      </c>
      <c r="AG153" s="249">
        <v>1</v>
      </c>
    </row>
    <row r="154" spans="1:33" x14ac:dyDescent="0.3">
      <c r="A154" s="249">
        <v>523827</v>
      </c>
      <c r="B154" s="305" t="s">
        <v>2063</v>
      </c>
      <c r="C154" s="249">
        <v>1</v>
      </c>
      <c r="D154" s="249">
        <v>1</v>
      </c>
      <c r="E154" s="249">
        <v>1</v>
      </c>
      <c r="F154" s="249">
        <v>1</v>
      </c>
      <c r="G154" s="249">
        <v>1</v>
      </c>
      <c r="H154" s="249">
        <v>1</v>
      </c>
      <c r="I154" s="249">
        <v>1</v>
      </c>
      <c r="J154" s="249">
        <v>1</v>
      </c>
      <c r="K154" s="249">
        <v>1</v>
      </c>
      <c r="L154" s="249">
        <v>1</v>
      </c>
      <c r="M154" s="249">
        <v>1</v>
      </c>
      <c r="N154" s="249">
        <v>1</v>
      </c>
      <c r="O154" s="249">
        <v>1</v>
      </c>
      <c r="P154" s="249">
        <v>1</v>
      </c>
      <c r="Q154" s="249">
        <v>1</v>
      </c>
      <c r="R154" s="249">
        <v>1</v>
      </c>
      <c r="S154" s="249">
        <v>1</v>
      </c>
      <c r="T154" s="249">
        <v>1</v>
      </c>
      <c r="U154" s="249">
        <v>1</v>
      </c>
      <c r="V154" s="249">
        <v>1</v>
      </c>
      <c r="W154" s="249">
        <v>1</v>
      </c>
      <c r="X154" s="249">
        <v>1</v>
      </c>
      <c r="Y154" s="249">
        <v>1</v>
      </c>
      <c r="Z154" s="249">
        <v>1</v>
      </c>
      <c r="AA154" s="249">
        <v>1</v>
      </c>
      <c r="AB154" s="249">
        <v>1</v>
      </c>
      <c r="AC154" s="249">
        <v>1</v>
      </c>
      <c r="AD154" s="249">
        <v>1</v>
      </c>
      <c r="AE154" s="249">
        <v>1</v>
      </c>
      <c r="AF154" s="249">
        <v>1</v>
      </c>
      <c r="AG154" s="249">
        <v>1</v>
      </c>
    </row>
    <row r="155" spans="1:33" x14ac:dyDescent="0.3">
      <c r="A155" s="249">
        <v>523848</v>
      </c>
      <c r="B155" s="305" t="s">
        <v>2063</v>
      </c>
      <c r="C155" s="249">
        <v>1</v>
      </c>
      <c r="D155" s="249">
        <v>1</v>
      </c>
      <c r="E155" s="249">
        <v>1</v>
      </c>
      <c r="F155" s="249">
        <v>1</v>
      </c>
      <c r="G155" s="249">
        <v>1</v>
      </c>
      <c r="H155" s="249">
        <v>1</v>
      </c>
      <c r="I155" s="249">
        <v>1</v>
      </c>
      <c r="J155" s="249">
        <v>1</v>
      </c>
      <c r="K155" s="249">
        <v>1</v>
      </c>
      <c r="L155" s="249">
        <v>1</v>
      </c>
      <c r="M155" s="249">
        <v>1</v>
      </c>
      <c r="N155" s="249">
        <v>1</v>
      </c>
      <c r="O155" s="249">
        <v>1</v>
      </c>
      <c r="P155" s="249">
        <v>1</v>
      </c>
      <c r="Q155" s="249">
        <v>1</v>
      </c>
      <c r="R155" s="249">
        <v>1</v>
      </c>
      <c r="S155" s="249">
        <v>1</v>
      </c>
      <c r="T155" s="249">
        <v>1</v>
      </c>
      <c r="U155" s="249">
        <v>1</v>
      </c>
      <c r="V155" s="249">
        <v>1</v>
      </c>
      <c r="W155" s="249">
        <v>1</v>
      </c>
      <c r="X155" s="249">
        <v>1</v>
      </c>
      <c r="Y155" s="249">
        <v>1</v>
      </c>
      <c r="Z155" s="249">
        <v>1</v>
      </c>
      <c r="AA155" s="249">
        <v>1</v>
      </c>
      <c r="AB155" s="249">
        <v>1</v>
      </c>
      <c r="AC155" s="249">
        <v>1</v>
      </c>
      <c r="AD155" s="249">
        <v>1</v>
      </c>
      <c r="AE155" s="249">
        <v>1</v>
      </c>
      <c r="AF155" s="249">
        <v>1</v>
      </c>
      <c r="AG155" s="249">
        <v>1</v>
      </c>
    </row>
    <row r="156" spans="1:33" x14ac:dyDescent="0.3">
      <c r="A156" s="249">
        <v>523849</v>
      </c>
      <c r="B156" s="305" t="s">
        <v>2063</v>
      </c>
      <c r="C156" s="249">
        <v>1</v>
      </c>
      <c r="D156" s="249">
        <v>1</v>
      </c>
      <c r="E156" s="249">
        <v>1</v>
      </c>
      <c r="F156" s="249">
        <v>1</v>
      </c>
      <c r="G156" s="249">
        <v>1</v>
      </c>
      <c r="H156" s="249">
        <v>1</v>
      </c>
      <c r="I156" s="249">
        <v>1</v>
      </c>
      <c r="J156" s="249">
        <v>1</v>
      </c>
      <c r="K156" s="249">
        <v>1</v>
      </c>
      <c r="L156" s="249">
        <v>1</v>
      </c>
      <c r="M156" s="249">
        <v>1</v>
      </c>
      <c r="N156" s="249">
        <v>1</v>
      </c>
      <c r="O156" s="249">
        <v>1</v>
      </c>
      <c r="P156" s="249">
        <v>1</v>
      </c>
      <c r="Q156" s="249">
        <v>1</v>
      </c>
      <c r="R156" s="249">
        <v>1</v>
      </c>
      <c r="S156" s="249">
        <v>1</v>
      </c>
      <c r="T156" s="249">
        <v>1</v>
      </c>
      <c r="U156" s="249">
        <v>1</v>
      </c>
      <c r="V156" s="249">
        <v>1</v>
      </c>
      <c r="W156" s="249">
        <v>1</v>
      </c>
      <c r="X156" s="249">
        <v>1</v>
      </c>
      <c r="Y156" s="249">
        <v>1</v>
      </c>
      <c r="Z156" s="249">
        <v>1</v>
      </c>
      <c r="AA156" s="249">
        <v>1</v>
      </c>
      <c r="AB156" s="249">
        <v>1</v>
      </c>
      <c r="AC156" s="249">
        <v>1</v>
      </c>
      <c r="AD156" s="249">
        <v>1</v>
      </c>
      <c r="AE156" s="249">
        <v>1</v>
      </c>
      <c r="AF156" s="249">
        <v>1</v>
      </c>
      <c r="AG156" s="249">
        <v>1</v>
      </c>
    </row>
    <row r="157" spans="1:33" x14ac:dyDescent="0.3">
      <c r="A157" s="249">
        <v>523868</v>
      </c>
      <c r="B157" s="305" t="s">
        <v>2063</v>
      </c>
      <c r="C157" s="249">
        <v>1</v>
      </c>
      <c r="D157" s="249">
        <v>1</v>
      </c>
      <c r="E157" s="249">
        <v>1</v>
      </c>
      <c r="F157" s="249">
        <v>1</v>
      </c>
      <c r="G157" s="249">
        <v>1</v>
      </c>
      <c r="H157" s="249">
        <v>1</v>
      </c>
      <c r="I157" s="249">
        <v>1</v>
      </c>
      <c r="J157" s="249">
        <v>1</v>
      </c>
      <c r="K157" s="249">
        <v>1</v>
      </c>
      <c r="L157" s="249">
        <v>1</v>
      </c>
      <c r="M157" s="249">
        <v>1</v>
      </c>
      <c r="N157" s="249">
        <v>1</v>
      </c>
      <c r="O157" s="249">
        <v>1</v>
      </c>
      <c r="P157" s="249">
        <v>1</v>
      </c>
      <c r="Q157" s="249">
        <v>1</v>
      </c>
      <c r="R157" s="249">
        <v>1</v>
      </c>
      <c r="S157" s="249">
        <v>1</v>
      </c>
      <c r="T157" s="249">
        <v>1</v>
      </c>
      <c r="U157" s="249">
        <v>1</v>
      </c>
      <c r="V157" s="249">
        <v>1</v>
      </c>
      <c r="W157" s="249">
        <v>1</v>
      </c>
      <c r="X157" s="249">
        <v>1</v>
      </c>
      <c r="Y157" s="249">
        <v>1</v>
      </c>
      <c r="Z157" s="249">
        <v>1</v>
      </c>
      <c r="AA157" s="249">
        <v>1</v>
      </c>
      <c r="AB157" s="249">
        <v>1</v>
      </c>
      <c r="AC157" s="249">
        <v>1</v>
      </c>
      <c r="AD157" s="249">
        <v>1</v>
      </c>
      <c r="AE157" s="249">
        <v>1</v>
      </c>
      <c r="AF157" s="249">
        <v>1</v>
      </c>
      <c r="AG157" s="249">
        <v>1</v>
      </c>
    </row>
    <row r="158" spans="1:33" x14ac:dyDescent="0.3">
      <c r="A158" s="249">
        <v>523882</v>
      </c>
      <c r="B158" s="305" t="s">
        <v>2063</v>
      </c>
      <c r="C158" s="249">
        <v>1</v>
      </c>
      <c r="D158" s="249">
        <v>1</v>
      </c>
      <c r="E158" s="249">
        <v>1</v>
      </c>
      <c r="F158" s="249">
        <v>1</v>
      </c>
      <c r="G158" s="249">
        <v>1</v>
      </c>
      <c r="H158" s="249">
        <v>1</v>
      </c>
      <c r="I158" s="249">
        <v>1</v>
      </c>
      <c r="J158" s="249">
        <v>1</v>
      </c>
      <c r="K158" s="249">
        <v>1</v>
      </c>
      <c r="L158" s="249">
        <v>1</v>
      </c>
      <c r="M158" s="249">
        <v>1</v>
      </c>
      <c r="N158" s="249">
        <v>1</v>
      </c>
      <c r="O158" s="249">
        <v>1</v>
      </c>
      <c r="P158" s="249">
        <v>1</v>
      </c>
      <c r="Q158" s="249">
        <v>1</v>
      </c>
      <c r="R158" s="249">
        <v>1</v>
      </c>
      <c r="S158" s="249">
        <v>1</v>
      </c>
      <c r="T158" s="249">
        <v>1</v>
      </c>
      <c r="U158" s="249">
        <v>1</v>
      </c>
      <c r="V158" s="249">
        <v>1</v>
      </c>
      <c r="W158" s="249">
        <v>1</v>
      </c>
      <c r="X158" s="249">
        <v>1</v>
      </c>
      <c r="Y158" s="249">
        <v>1</v>
      </c>
      <c r="Z158" s="249">
        <v>1</v>
      </c>
      <c r="AA158" s="249">
        <v>1</v>
      </c>
      <c r="AB158" s="249">
        <v>1</v>
      </c>
      <c r="AC158" s="249">
        <v>1</v>
      </c>
      <c r="AD158" s="249">
        <v>1</v>
      </c>
      <c r="AE158" s="249">
        <v>1</v>
      </c>
      <c r="AF158" s="249">
        <v>1</v>
      </c>
      <c r="AG158" s="249">
        <v>1</v>
      </c>
    </row>
    <row r="159" spans="1:33" x14ac:dyDescent="0.3">
      <c r="A159" s="249">
        <v>523918</v>
      </c>
      <c r="B159" s="305" t="s">
        <v>2063</v>
      </c>
      <c r="C159" s="249">
        <v>1</v>
      </c>
      <c r="D159" s="249">
        <v>1</v>
      </c>
      <c r="E159" s="249">
        <v>1</v>
      </c>
      <c r="F159" s="249">
        <v>1</v>
      </c>
      <c r="G159" s="249">
        <v>1</v>
      </c>
      <c r="H159" s="249">
        <v>1</v>
      </c>
      <c r="I159" s="249">
        <v>1</v>
      </c>
      <c r="J159" s="249">
        <v>1</v>
      </c>
      <c r="K159" s="249">
        <v>1</v>
      </c>
      <c r="L159" s="249">
        <v>1</v>
      </c>
      <c r="M159" s="249">
        <v>1</v>
      </c>
      <c r="N159" s="249">
        <v>1</v>
      </c>
      <c r="O159" s="249">
        <v>1</v>
      </c>
      <c r="P159" s="249">
        <v>1</v>
      </c>
      <c r="Q159" s="249">
        <v>1</v>
      </c>
      <c r="R159" s="249">
        <v>1</v>
      </c>
      <c r="S159" s="249">
        <v>1</v>
      </c>
      <c r="T159" s="249">
        <v>1</v>
      </c>
      <c r="U159" s="249">
        <v>1</v>
      </c>
      <c r="V159" s="249">
        <v>1</v>
      </c>
      <c r="W159" s="249">
        <v>1</v>
      </c>
      <c r="X159" s="249">
        <v>1</v>
      </c>
      <c r="Y159" s="249">
        <v>1</v>
      </c>
      <c r="Z159" s="249">
        <v>1</v>
      </c>
      <c r="AA159" s="249">
        <v>1</v>
      </c>
      <c r="AB159" s="249">
        <v>1</v>
      </c>
      <c r="AC159" s="249">
        <v>1</v>
      </c>
      <c r="AD159" s="249">
        <v>1</v>
      </c>
      <c r="AE159" s="249">
        <v>1</v>
      </c>
      <c r="AF159" s="249">
        <v>1</v>
      </c>
      <c r="AG159" s="249">
        <v>1</v>
      </c>
    </row>
    <row r="160" spans="1:33" x14ac:dyDescent="0.3">
      <c r="A160" s="249">
        <v>523925</v>
      </c>
      <c r="B160" s="305" t="s">
        <v>2063</v>
      </c>
      <c r="C160" s="249">
        <v>1</v>
      </c>
      <c r="D160" s="249">
        <v>1</v>
      </c>
      <c r="E160" s="249">
        <v>1</v>
      </c>
      <c r="F160" s="249">
        <v>1</v>
      </c>
      <c r="G160" s="249">
        <v>1</v>
      </c>
      <c r="H160" s="249">
        <v>1</v>
      </c>
      <c r="I160" s="249">
        <v>1</v>
      </c>
      <c r="J160" s="249">
        <v>1</v>
      </c>
      <c r="K160" s="249">
        <v>1</v>
      </c>
      <c r="L160" s="249">
        <v>1</v>
      </c>
      <c r="M160" s="249">
        <v>1</v>
      </c>
      <c r="N160" s="249">
        <v>1</v>
      </c>
      <c r="O160" s="249">
        <v>1</v>
      </c>
      <c r="P160" s="249">
        <v>1</v>
      </c>
      <c r="Q160" s="249">
        <v>1</v>
      </c>
      <c r="R160" s="249">
        <v>1</v>
      </c>
      <c r="S160" s="249">
        <v>1</v>
      </c>
      <c r="T160" s="249">
        <v>1</v>
      </c>
      <c r="U160" s="249">
        <v>1</v>
      </c>
      <c r="V160" s="249">
        <v>1</v>
      </c>
      <c r="W160" s="249">
        <v>1</v>
      </c>
      <c r="X160" s="249">
        <v>1</v>
      </c>
      <c r="Y160" s="249">
        <v>1</v>
      </c>
      <c r="Z160" s="249">
        <v>1</v>
      </c>
      <c r="AA160" s="249">
        <v>1</v>
      </c>
      <c r="AB160" s="249">
        <v>1</v>
      </c>
      <c r="AC160" s="249">
        <v>1</v>
      </c>
      <c r="AD160" s="249">
        <v>1</v>
      </c>
      <c r="AE160" s="249">
        <v>1</v>
      </c>
      <c r="AF160" s="249">
        <v>1</v>
      </c>
      <c r="AG160" s="249">
        <v>1</v>
      </c>
    </row>
    <row r="161" spans="1:33" x14ac:dyDescent="0.3">
      <c r="A161" s="249">
        <v>523951</v>
      </c>
      <c r="B161" s="305" t="s">
        <v>2063</v>
      </c>
      <c r="C161" s="249">
        <v>1</v>
      </c>
      <c r="D161" s="249">
        <v>1</v>
      </c>
      <c r="E161" s="249">
        <v>1</v>
      </c>
      <c r="F161" s="249">
        <v>1</v>
      </c>
      <c r="G161" s="249">
        <v>1</v>
      </c>
      <c r="H161" s="249">
        <v>1</v>
      </c>
      <c r="I161" s="249">
        <v>1</v>
      </c>
      <c r="J161" s="249">
        <v>1</v>
      </c>
      <c r="K161" s="249">
        <v>1</v>
      </c>
      <c r="L161" s="249">
        <v>1</v>
      </c>
      <c r="M161" s="249">
        <v>1</v>
      </c>
      <c r="N161" s="249">
        <v>1</v>
      </c>
      <c r="O161" s="249">
        <v>1</v>
      </c>
      <c r="P161" s="249">
        <v>1</v>
      </c>
      <c r="Q161" s="249">
        <v>1</v>
      </c>
      <c r="R161" s="249">
        <v>1</v>
      </c>
      <c r="S161" s="249">
        <v>1</v>
      </c>
      <c r="T161" s="249">
        <v>1</v>
      </c>
      <c r="U161" s="249">
        <v>1</v>
      </c>
      <c r="V161" s="249">
        <v>1</v>
      </c>
      <c r="W161" s="249">
        <v>1</v>
      </c>
      <c r="X161" s="249">
        <v>1</v>
      </c>
      <c r="Y161" s="249">
        <v>1</v>
      </c>
      <c r="Z161" s="249">
        <v>1</v>
      </c>
      <c r="AA161" s="249">
        <v>1</v>
      </c>
      <c r="AB161" s="249">
        <v>1</v>
      </c>
      <c r="AC161" s="249">
        <v>1</v>
      </c>
      <c r="AD161" s="249">
        <v>1</v>
      </c>
      <c r="AE161" s="249">
        <v>1</v>
      </c>
      <c r="AF161" s="249">
        <v>1</v>
      </c>
      <c r="AG161" s="249">
        <v>1</v>
      </c>
    </row>
    <row r="162" spans="1:33" x14ac:dyDescent="0.3">
      <c r="A162" s="249">
        <v>523994</v>
      </c>
      <c r="B162" s="305" t="s">
        <v>2063</v>
      </c>
      <c r="C162" s="249">
        <v>1</v>
      </c>
      <c r="D162" s="249">
        <v>1</v>
      </c>
      <c r="E162" s="249">
        <v>1</v>
      </c>
      <c r="F162" s="249">
        <v>1</v>
      </c>
      <c r="G162" s="249">
        <v>1</v>
      </c>
      <c r="H162" s="249">
        <v>1</v>
      </c>
      <c r="I162" s="249">
        <v>1</v>
      </c>
      <c r="J162" s="249">
        <v>1</v>
      </c>
      <c r="K162" s="249">
        <v>1</v>
      </c>
      <c r="L162" s="249">
        <v>1</v>
      </c>
      <c r="M162" s="249">
        <v>1</v>
      </c>
      <c r="N162" s="249">
        <v>1</v>
      </c>
      <c r="O162" s="249">
        <v>1</v>
      </c>
      <c r="P162" s="249">
        <v>1</v>
      </c>
      <c r="Q162" s="249">
        <v>1</v>
      </c>
      <c r="R162" s="249">
        <v>1</v>
      </c>
      <c r="S162" s="249">
        <v>1</v>
      </c>
      <c r="T162" s="249">
        <v>1</v>
      </c>
      <c r="U162" s="249">
        <v>1</v>
      </c>
      <c r="V162" s="249">
        <v>1</v>
      </c>
      <c r="W162" s="249">
        <v>1</v>
      </c>
      <c r="X162" s="249">
        <v>1</v>
      </c>
      <c r="Y162" s="249">
        <v>1</v>
      </c>
      <c r="Z162" s="249">
        <v>1</v>
      </c>
      <c r="AA162" s="249">
        <v>1</v>
      </c>
      <c r="AB162" s="249">
        <v>1</v>
      </c>
      <c r="AC162" s="249">
        <v>1</v>
      </c>
      <c r="AD162" s="249">
        <v>1</v>
      </c>
      <c r="AE162" s="249">
        <v>1</v>
      </c>
      <c r="AF162" s="249">
        <v>1</v>
      </c>
      <c r="AG162" s="249">
        <v>1</v>
      </c>
    </row>
    <row r="163" spans="1:33" x14ac:dyDescent="0.3">
      <c r="A163" s="249">
        <v>524002</v>
      </c>
      <c r="B163" s="305" t="s">
        <v>2063</v>
      </c>
      <c r="C163" s="249">
        <v>1</v>
      </c>
      <c r="D163" s="249">
        <v>1</v>
      </c>
      <c r="E163" s="249">
        <v>1</v>
      </c>
      <c r="F163" s="249">
        <v>1</v>
      </c>
      <c r="G163" s="249">
        <v>1</v>
      </c>
      <c r="H163" s="249">
        <v>1</v>
      </c>
      <c r="I163" s="249">
        <v>1</v>
      </c>
      <c r="J163" s="249">
        <v>1</v>
      </c>
      <c r="K163" s="249">
        <v>1</v>
      </c>
      <c r="L163" s="249">
        <v>1</v>
      </c>
      <c r="M163" s="249">
        <v>1</v>
      </c>
      <c r="N163" s="249">
        <v>1</v>
      </c>
      <c r="O163" s="249">
        <v>1</v>
      </c>
      <c r="P163" s="249">
        <v>1</v>
      </c>
      <c r="Q163" s="249">
        <v>1</v>
      </c>
      <c r="R163" s="249">
        <v>1</v>
      </c>
      <c r="S163" s="249">
        <v>1</v>
      </c>
      <c r="T163" s="249">
        <v>1</v>
      </c>
      <c r="U163" s="249">
        <v>1</v>
      </c>
      <c r="V163" s="249">
        <v>1</v>
      </c>
      <c r="W163" s="249">
        <v>1</v>
      </c>
      <c r="X163" s="249">
        <v>1</v>
      </c>
      <c r="Y163" s="249">
        <v>1</v>
      </c>
      <c r="Z163" s="249">
        <v>1</v>
      </c>
      <c r="AA163" s="249">
        <v>1</v>
      </c>
      <c r="AB163" s="249">
        <v>1</v>
      </c>
      <c r="AC163" s="249">
        <v>1</v>
      </c>
      <c r="AD163" s="249">
        <v>1</v>
      </c>
      <c r="AE163" s="249">
        <v>1</v>
      </c>
      <c r="AF163" s="249">
        <v>1</v>
      </c>
      <c r="AG163" s="249">
        <v>1</v>
      </c>
    </row>
    <row r="164" spans="1:33" x14ac:dyDescent="0.3">
      <c r="A164" s="249">
        <v>524011</v>
      </c>
      <c r="B164" s="305" t="s">
        <v>2063</v>
      </c>
      <c r="C164" s="249">
        <v>1</v>
      </c>
      <c r="D164" s="249">
        <v>1</v>
      </c>
      <c r="E164" s="249">
        <v>1</v>
      </c>
      <c r="F164" s="249">
        <v>1</v>
      </c>
      <c r="G164" s="249">
        <v>1</v>
      </c>
      <c r="H164" s="249">
        <v>1</v>
      </c>
      <c r="I164" s="249">
        <v>1</v>
      </c>
      <c r="J164" s="249">
        <v>1</v>
      </c>
      <c r="K164" s="249">
        <v>1</v>
      </c>
      <c r="L164" s="249">
        <v>1</v>
      </c>
      <c r="M164" s="249">
        <v>1</v>
      </c>
      <c r="N164" s="249">
        <v>1</v>
      </c>
      <c r="O164" s="249">
        <v>1</v>
      </c>
      <c r="P164" s="249">
        <v>1</v>
      </c>
      <c r="Q164" s="249">
        <v>1</v>
      </c>
      <c r="R164" s="249">
        <v>1</v>
      </c>
      <c r="S164" s="249">
        <v>1</v>
      </c>
      <c r="T164" s="249">
        <v>1</v>
      </c>
      <c r="U164" s="249">
        <v>1</v>
      </c>
      <c r="V164" s="249">
        <v>1</v>
      </c>
      <c r="W164" s="249">
        <v>1</v>
      </c>
      <c r="X164" s="249">
        <v>1</v>
      </c>
      <c r="Y164" s="249">
        <v>1</v>
      </c>
      <c r="Z164" s="249">
        <v>1</v>
      </c>
      <c r="AA164" s="249">
        <v>1</v>
      </c>
      <c r="AB164" s="249">
        <v>1</v>
      </c>
      <c r="AC164" s="249">
        <v>1</v>
      </c>
      <c r="AD164" s="249">
        <v>1</v>
      </c>
      <c r="AE164" s="249">
        <v>1</v>
      </c>
      <c r="AF164" s="249">
        <v>1</v>
      </c>
      <c r="AG164" s="249">
        <v>1</v>
      </c>
    </row>
    <row r="165" spans="1:33" x14ac:dyDescent="0.3">
      <c r="A165" s="249">
        <v>524012</v>
      </c>
      <c r="B165" s="305" t="s">
        <v>2063</v>
      </c>
      <c r="C165" s="249">
        <v>1</v>
      </c>
      <c r="D165" s="249">
        <v>1</v>
      </c>
      <c r="E165" s="249">
        <v>1</v>
      </c>
      <c r="F165" s="249">
        <v>1</v>
      </c>
      <c r="G165" s="249">
        <v>1</v>
      </c>
      <c r="H165" s="249">
        <v>1</v>
      </c>
      <c r="I165" s="249">
        <v>1</v>
      </c>
      <c r="J165" s="249">
        <v>1</v>
      </c>
      <c r="K165" s="249">
        <v>1</v>
      </c>
      <c r="L165" s="249">
        <v>1</v>
      </c>
      <c r="M165" s="249">
        <v>1</v>
      </c>
      <c r="N165" s="249">
        <v>1</v>
      </c>
      <c r="O165" s="249">
        <v>1</v>
      </c>
      <c r="P165" s="249">
        <v>1</v>
      </c>
      <c r="Q165" s="249">
        <v>1</v>
      </c>
      <c r="R165" s="249">
        <v>1</v>
      </c>
      <c r="S165" s="249">
        <v>1</v>
      </c>
      <c r="T165" s="249">
        <v>1</v>
      </c>
      <c r="U165" s="249">
        <v>1</v>
      </c>
      <c r="V165" s="249">
        <v>1</v>
      </c>
      <c r="W165" s="249">
        <v>1</v>
      </c>
      <c r="X165" s="249">
        <v>1</v>
      </c>
      <c r="Y165" s="249">
        <v>1</v>
      </c>
      <c r="Z165" s="249">
        <v>1</v>
      </c>
      <c r="AA165" s="249">
        <v>1</v>
      </c>
      <c r="AB165" s="249">
        <v>1</v>
      </c>
      <c r="AC165" s="249">
        <v>1</v>
      </c>
      <c r="AD165" s="249">
        <v>1</v>
      </c>
      <c r="AE165" s="249">
        <v>1</v>
      </c>
      <c r="AF165" s="249">
        <v>1</v>
      </c>
      <c r="AG165" s="249">
        <v>1</v>
      </c>
    </row>
    <row r="166" spans="1:33" x14ac:dyDescent="0.3">
      <c r="A166" s="249">
        <v>524017</v>
      </c>
      <c r="B166" s="305" t="s">
        <v>2063</v>
      </c>
      <c r="C166" s="249">
        <v>1</v>
      </c>
      <c r="D166" s="249">
        <v>1</v>
      </c>
      <c r="E166" s="249">
        <v>1</v>
      </c>
      <c r="F166" s="249">
        <v>1</v>
      </c>
      <c r="G166" s="249">
        <v>1</v>
      </c>
      <c r="H166" s="249">
        <v>1</v>
      </c>
      <c r="I166" s="249">
        <v>1</v>
      </c>
      <c r="J166" s="249">
        <v>1</v>
      </c>
      <c r="K166" s="249">
        <v>1</v>
      </c>
      <c r="L166" s="249">
        <v>1</v>
      </c>
      <c r="M166" s="249">
        <v>1</v>
      </c>
      <c r="N166" s="249">
        <v>1</v>
      </c>
      <c r="O166" s="249">
        <v>1</v>
      </c>
      <c r="P166" s="249">
        <v>1</v>
      </c>
      <c r="Q166" s="249">
        <v>1</v>
      </c>
      <c r="R166" s="249">
        <v>1</v>
      </c>
      <c r="S166" s="249">
        <v>1</v>
      </c>
      <c r="T166" s="249">
        <v>1</v>
      </c>
      <c r="U166" s="249">
        <v>1</v>
      </c>
      <c r="V166" s="249">
        <v>1</v>
      </c>
      <c r="W166" s="249">
        <v>1</v>
      </c>
      <c r="X166" s="249">
        <v>1</v>
      </c>
      <c r="Y166" s="249">
        <v>1</v>
      </c>
      <c r="Z166" s="249">
        <v>1</v>
      </c>
      <c r="AA166" s="249">
        <v>1</v>
      </c>
      <c r="AB166" s="249">
        <v>1</v>
      </c>
      <c r="AC166" s="249">
        <v>1</v>
      </c>
      <c r="AD166" s="249">
        <v>1</v>
      </c>
      <c r="AE166" s="249">
        <v>1</v>
      </c>
      <c r="AF166" s="249">
        <v>1</v>
      </c>
      <c r="AG166" s="249">
        <v>1</v>
      </c>
    </row>
    <row r="167" spans="1:33" x14ac:dyDescent="0.3">
      <c r="A167" s="249">
        <v>524052</v>
      </c>
      <c r="B167" s="305" t="s">
        <v>2063</v>
      </c>
      <c r="C167" s="249">
        <v>1</v>
      </c>
      <c r="D167" s="249">
        <v>1</v>
      </c>
      <c r="E167" s="249">
        <v>1</v>
      </c>
      <c r="F167" s="249">
        <v>1</v>
      </c>
      <c r="G167" s="249">
        <v>1</v>
      </c>
      <c r="H167" s="249">
        <v>1</v>
      </c>
      <c r="I167" s="249">
        <v>1</v>
      </c>
      <c r="J167" s="249">
        <v>1</v>
      </c>
      <c r="K167" s="249">
        <v>1</v>
      </c>
      <c r="L167" s="249">
        <v>1</v>
      </c>
      <c r="M167" s="249">
        <v>1</v>
      </c>
      <c r="N167" s="249">
        <v>1</v>
      </c>
      <c r="O167" s="249">
        <v>1</v>
      </c>
      <c r="P167" s="249">
        <v>1</v>
      </c>
      <c r="Q167" s="249">
        <v>1</v>
      </c>
      <c r="R167" s="249">
        <v>1</v>
      </c>
      <c r="S167" s="249">
        <v>1</v>
      </c>
      <c r="T167" s="249">
        <v>1</v>
      </c>
      <c r="U167" s="249">
        <v>1</v>
      </c>
      <c r="V167" s="249">
        <v>1</v>
      </c>
      <c r="W167" s="249">
        <v>1</v>
      </c>
      <c r="X167" s="249">
        <v>1</v>
      </c>
      <c r="Y167" s="249">
        <v>1</v>
      </c>
      <c r="Z167" s="249">
        <v>1</v>
      </c>
      <c r="AA167" s="249">
        <v>1</v>
      </c>
      <c r="AB167" s="249">
        <v>1</v>
      </c>
      <c r="AC167" s="249">
        <v>1</v>
      </c>
      <c r="AD167" s="249">
        <v>1</v>
      </c>
      <c r="AE167" s="249">
        <v>1</v>
      </c>
      <c r="AF167" s="249">
        <v>1</v>
      </c>
      <c r="AG167" s="249">
        <v>1</v>
      </c>
    </row>
    <row r="168" spans="1:33" x14ac:dyDescent="0.3">
      <c r="A168" s="249">
        <v>524073</v>
      </c>
      <c r="B168" s="305" t="s">
        <v>2063</v>
      </c>
      <c r="C168" s="249">
        <v>1</v>
      </c>
      <c r="D168" s="249">
        <v>1</v>
      </c>
      <c r="E168" s="249">
        <v>1</v>
      </c>
      <c r="F168" s="249">
        <v>1</v>
      </c>
      <c r="G168" s="249">
        <v>1</v>
      </c>
      <c r="H168" s="249">
        <v>1</v>
      </c>
      <c r="I168" s="249">
        <v>1</v>
      </c>
      <c r="J168" s="249">
        <v>1</v>
      </c>
      <c r="K168" s="249">
        <v>1</v>
      </c>
      <c r="L168" s="249">
        <v>1</v>
      </c>
      <c r="M168" s="249">
        <v>1</v>
      </c>
      <c r="N168" s="249">
        <v>1</v>
      </c>
      <c r="O168" s="249">
        <v>1</v>
      </c>
      <c r="P168" s="249">
        <v>1</v>
      </c>
      <c r="Q168" s="249">
        <v>1</v>
      </c>
      <c r="R168" s="249">
        <v>1</v>
      </c>
      <c r="S168" s="249">
        <v>1</v>
      </c>
      <c r="T168" s="249">
        <v>1</v>
      </c>
      <c r="U168" s="249">
        <v>1</v>
      </c>
      <c r="V168" s="249">
        <v>1</v>
      </c>
      <c r="W168" s="249">
        <v>1</v>
      </c>
      <c r="X168" s="249">
        <v>1</v>
      </c>
      <c r="Y168" s="249">
        <v>1</v>
      </c>
      <c r="Z168" s="249">
        <v>1</v>
      </c>
      <c r="AA168" s="249">
        <v>1</v>
      </c>
      <c r="AB168" s="249">
        <v>1</v>
      </c>
      <c r="AC168" s="249">
        <v>1</v>
      </c>
      <c r="AD168" s="249">
        <v>1</v>
      </c>
      <c r="AE168" s="249">
        <v>1</v>
      </c>
      <c r="AF168" s="249">
        <v>1</v>
      </c>
      <c r="AG168" s="249">
        <v>1</v>
      </c>
    </row>
    <row r="169" spans="1:33" x14ac:dyDescent="0.3">
      <c r="A169" s="249">
        <v>524083</v>
      </c>
      <c r="B169" s="305" t="s">
        <v>2063</v>
      </c>
      <c r="C169" s="249">
        <v>1</v>
      </c>
      <c r="D169" s="249">
        <v>1</v>
      </c>
      <c r="E169" s="249">
        <v>1</v>
      </c>
      <c r="F169" s="249">
        <v>1</v>
      </c>
      <c r="G169" s="249">
        <v>1</v>
      </c>
      <c r="H169" s="249">
        <v>1</v>
      </c>
      <c r="I169" s="249">
        <v>1</v>
      </c>
      <c r="J169" s="249">
        <v>1</v>
      </c>
      <c r="K169" s="249">
        <v>1</v>
      </c>
      <c r="L169" s="249">
        <v>1</v>
      </c>
      <c r="M169" s="249">
        <v>1</v>
      </c>
      <c r="N169" s="249">
        <v>1</v>
      </c>
      <c r="O169" s="249">
        <v>1</v>
      </c>
      <c r="P169" s="249">
        <v>1</v>
      </c>
      <c r="Q169" s="249">
        <v>1</v>
      </c>
      <c r="R169" s="249">
        <v>1</v>
      </c>
      <c r="S169" s="249">
        <v>1</v>
      </c>
      <c r="T169" s="249">
        <v>1</v>
      </c>
      <c r="U169" s="249">
        <v>1</v>
      </c>
      <c r="V169" s="249">
        <v>1</v>
      </c>
      <c r="W169" s="249">
        <v>1</v>
      </c>
      <c r="X169" s="249">
        <v>1</v>
      </c>
      <c r="Y169" s="249">
        <v>1</v>
      </c>
      <c r="Z169" s="249">
        <v>1</v>
      </c>
      <c r="AA169" s="249">
        <v>1</v>
      </c>
      <c r="AB169" s="249">
        <v>1</v>
      </c>
      <c r="AC169" s="249">
        <v>1</v>
      </c>
      <c r="AD169" s="249">
        <v>1</v>
      </c>
      <c r="AE169" s="249">
        <v>1</v>
      </c>
      <c r="AF169" s="249">
        <v>1</v>
      </c>
      <c r="AG169" s="249">
        <v>1</v>
      </c>
    </row>
    <row r="170" spans="1:33" x14ac:dyDescent="0.3">
      <c r="A170" s="249">
        <v>524086</v>
      </c>
      <c r="B170" s="305" t="s">
        <v>2063</v>
      </c>
      <c r="C170" s="249">
        <v>1</v>
      </c>
      <c r="D170" s="249">
        <v>1</v>
      </c>
      <c r="E170" s="249">
        <v>1</v>
      </c>
      <c r="F170" s="249">
        <v>1</v>
      </c>
      <c r="G170" s="249">
        <v>1</v>
      </c>
      <c r="H170" s="249">
        <v>1</v>
      </c>
      <c r="I170" s="249">
        <v>1</v>
      </c>
      <c r="J170" s="249">
        <v>1</v>
      </c>
      <c r="K170" s="249">
        <v>1</v>
      </c>
      <c r="L170" s="249">
        <v>1</v>
      </c>
      <c r="M170" s="249">
        <v>1</v>
      </c>
      <c r="N170" s="249">
        <v>1</v>
      </c>
      <c r="O170" s="249">
        <v>1</v>
      </c>
      <c r="P170" s="249">
        <v>1</v>
      </c>
      <c r="Q170" s="249">
        <v>1</v>
      </c>
      <c r="R170" s="249">
        <v>1</v>
      </c>
      <c r="S170" s="249">
        <v>1</v>
      </c>
      <c r="T170" s="249">
        <v>1</v>
      </c>
      <c r="U170" s="249">
        <v>1</v>
      </c>
      <c r="V170" s="249">
        <v>1</v>
      </c>
      <c r="W170" s="249">
        <v>1</v>
      </c>
      <c r="X170" s="249">
        <v>1</v>
      </c>
      <c r="Y170" s="249">
        <v>1</v>
      </c>
      <c r="Z170" s="249">
        <v>1</v>
      </c>
      <c r="AA170" s="249">
        <v>1</v>
      </c>
      <c r="AB170" s="249">
        <v>1</v>
      </c>
      <c r="AC170" s="249">
        <v>1</v>
      </c>
      <c r="AD170" s="249">
        <v>1</v>
      </c>
      <c r="AE170" s="249">
        <v>1</v>
      </c>
      <c r="AF170" s="249">
        <v>1</v>
      </c>
      <c r="AG170" s="249">
        <v>1</v>
      </c>
    </row>
    <row r="171" spans="1:33" x14ac:dyDescent="0.3">
      <c r="A171" s="249">
        <v>524090</v>
      </c>
      <c r="B171" s="305" t="s">
        <v>2063</v>
      </c>
      <c r="C171" s="249">
        <v>1</v>
      </c>
      <c r="D171" s="249">
        <v>1</v>
      </c>
      <c r="E171" s="249">
        <v>1</v>
      </c>
      <c r="F171" s="249">
        <v>1</v>
      </c>
      <c r="G171" s="249">
        <v>1</v>
      </c>
      <c r="H171" s="249">
        <v>1</v>
      </c>
      <c r="I171" s="249">
        <v>1</v>
      </c>
      <c r="J171" s="249">
        <v>1</v>
      </c>
      <c r="K171" s="249">
        <v>1</v>
      </c>
      <c r="L171" s="249">
        <v>1</v>
      </c>
      <c r="M171" s="249">
        <v>1</v>
      </c>
      <c r="N171" s="249">
        <v>1</v>
      </c>
      <c r="O171" s="249">
        <v>1</v>
      </c>
      <c r="P171" s="249">
        <v>1</v>
      </c>
      <c r="Q171" s="249">
        <v>1</v>
      </c>
      <c r="R171" s="249">
        <v>1</v>
      </c>
      <c r="S171" s="249">
        <v>1</v>
      </c>
      <c r="T171" s="249">
        <v>1</v>
      </c>
      <c r="U171" s="249">
        <v>1</v>
      </c>
      <c r="V171" s="249">
        <v>1</v>
      </c>
      <c r="W171" s="249">
        <v>1</v>
      </c>
      <c r="X171" s="249">
        <v>1</v>
      </c>
      <c r="Y171" s="249">
        <v>1</v>
      </c>
      <c r="Z171" s="249">
        <v>1</v>
      </c>
      <c r="AA171" s="249">
        <v>1</v>
      </c>
      <c r="AB171" s="249">
        <v>1</v>
      </c>
      <c r="AC171" s="249">
        <v>1</v>
      </c>
      <c r="AD171" s="249">
        <v>1</v>
      </c>
      <c r="AE171" s="249">
        <v>1</v>
      </c>
      <c r="AF171" s="249">
        <v>1</v>
      </c>
      <c r="AG171" s="249">
        <v>1</v>
      </c>
    </row>
    <row r="172" spans="1:33" x14ac:dyDescent="0.3">
      <c r="A172" s="249">
        <v>524094</v>
      </c>
      <c r="B172" s="305" t="s">
        <v>2063</v>
      </c>
      <c r="C172" s="249">
        <v>1</v>
      </c>
      <c r="D172" s="249">
        <v>1</v>
      </c>
      <c r="E172" s="249">
        <v>1</v>
      </c>
      <c r="F172" s="249">
        <v>1</v>
      </c>
      <c r="G172" s="249">
        <v>1</v>
      </c>
      <c r="H172" s="249">
        <v>1</v>
      </c>
      <c r="I172" s="249">
        <v>1</v>
      </c>
      <c r="J172" s="249">
        <v>1</v>
      </c>
      <c r="K172" s="249">
        <v>1</v>
      </c>
      <c r="L172" s="249">
        <v>1</v>
      </c>
      <c r="M172" s="249">
        <v>1</v>
      </c>
      <c r="N172" s="249">
        <v>1</v>
      </c>
      <c r="O172" s="249">
        <v>1</v>
      </c>
      <c r="P172" s="249">
        <v>1</v>
      </c>
      <c r="Q172" s="249">
        <v>1</v>
      </c>
      <c r="R172" s="249">
        <v>1</v>
      </c>
      <c r="S172" s="249">
        <v>1</v>
      </c>
      <c r="T172" s="249">
        <v>1</v>
      </c>
      <c r="U172" s="249">
        <v>1</v>
      </c>
      <c r="V172" s="249">
        <v>1</v>
      </c>
      <c r="W172" s="249">
        <v>1</v>
      </c>
      <c r="X172" s="249">
        <v>1</v>
      </c>
      <c r="Y172" s="249">
        <v>1</v>
      </c>
      <c r="Z172" s="249">
        <v>1</v>
      </c>
      <c r="AA172" s="249">
        <v>1</v>
      </c>
      <c r="AB172" s="249">
        <v>1</v>
      </c>
      <c r="AC172" s="249">
        <v>1</v>
      </c>
      <c r="AD172" s="249">
        <v>1</v>
      </c>
      <c r="AE172" s="249">
        <v>1</v>
      </c>
      <c r="AF172" s="249">
        <v>1</v>
      </c>
      <c r="AG172" s="249">
        <v>1</v>
      </c>
    </row>
    <row r="173" spans="1:33" x14ac:dyDescent="0.3">
      <c r="A173" s="249">
        <v>524104</v>
      </c>
      <c r="B173" s="305" t="s">
        <v>2063</v>
      </c>
      <c r="C173" s="249">
        <v>1</v>
      </c>
      <c r="D173" s="249">
        <v>1</v>
      </c>
      <c r="E173" s="249">
        <v>1</v>
      </c>
      <c r="F173" s="249">
        <v>1</v>
      </c>
      <c r="G173" s="249">
        <v>1</v>
      </c>
      <c r="H173" s="249">
        <v>1</v>
      </c>
      <c r="I173" s="249">
        <v>1</v>
      </c>
      <c r="J173" s="249">
        <v>1</v>
      </c>
      <c r="K173" s="249">
        <v>1</v>
      </c>
      <c r="L173" s="249">
        <v>1</v>
      </c>
      <c r="M173" s="249">
        <v>1</v>
      </c>
      <c r="N173" s="249">
        <v>1</v>
      </c>
      <c r="O173" s="249">
        <v>1</v>
      </c>
      <c r="P173" s="249">
        <v>1</v>
      </c>
      <c r="Q173" s="249">
        <v>1</v>
      </c>
      <c r="R173" s="249">
        <v>1</v>
      </c>
      <c r="S173" s="249">
        <v>1</v>
      </c>
      <c r="T173" s="249">
        <v>1</v>
      </c>
      <c r="U173" s="249">
        <v>1</v>
      </c>
      <c r="V173" s="249">
        <v>1</v>
      </c>
      <c r="W173" s="249">
        <v>1</v>
      </c>
      <c r="X173" s="249">
        <v>1</v>
      </c>
      <c r="Y173" s="249">
        <v>1</v>
      </c>
      <c r="Z173" s="249">
        <v>1</v>
      </c>
      <c r="AA173" s="249">
        <v>1</v>
      </c>
      <c r="AB173" s="249">
        <v>1</v>
      </c>
      <c r="AC173" s="249">
        <v>1</v>
      </c>
      <c r="AD173" s="249">
        <v>1</v>
      </c>
      <c r="AE173" s="249">
        <v>1</v>
      </c>
      <c r="AF173" s="249">
        <v>1</v>
      </c>
      <c r="AG173" s="249">
        <v>1</v>
      </c>
    </row>
    <row r="174" spans="1:33" x14ac:dyDescent="0.3">
      <c r="A174" s="249">
        <v>524120</v>
      </c>
      <c r="B174" s="305" t="s">
        <v>2063</v>
      </c>
      <c r="C174" s="249">
        <v>1</v>
      </c>
      <c r="D174" s="249">
        <v>1</v>
      </c>
      <c r="E174" s="249">
        <v>1</v>
      </c>
      <c r="F174" s="249">
        <v>1</v>
      </c>
      <c r="G174" s="249">
        <v>1</v>
      </c>
      <c r="H174" s="249">
        <v>1</v>
      </c>
      <c r="I174" s="249">
        <v>1</v>
      </c>
      <c r="J174" s="249">
        <v>1</v>
      </c>
      <c r="K174" s="249">
        <v>1</v>
      </c>
      <c r="L174" s="249">
        <v>1</v>
      </c>
      <c r="M174" s="249">
        <v>1</v>
      </c>
      <c r="N174" s="249">
        <v>1</v>
      </c>
      <c r="O174" s="249">
        <v>1</v>
      </c>
      <c r="P174" s="249">
        <v>1</v>
      </c>
      <c r="Q174" s="249">
        <v>1</v>
      </c>
      <c r="R174" s="249">
        <v>1</v>
      </c>
      <c r="S174" s="249">
        <v>1</v>
      </c>
      <c r="T174" s="249">
        <v>1</v>
      </c>
      <c r="U174" s="249">
        <v>1</v>
      </c>
      <c r="V174" s="249">
        <v>1</v>
      </c>
      <c r="W174" s="249">
        <v>1</v>
      </c>
      <c r="X174" s="249">
        <v>1</v>
      </c>
      <c r="Y174" s="249">
        <v>1</v>
      </c>
      <c r="Z174" s="249">
        <v>1</v>
      </c>
      <c r="AA174" s="249">
        <v>1</v>
      </c>
      <c r="AB174" s="249">
        <v>1</v>
      </c>
      <c r="AC174" s="249">
        <v>1</v>
      </c>
      <c r="AD174" s="249">
        <v>1</v>
      </c>
      <c r="AE174" s="249">
        <v>1</v>
      </c>
      <c r="AF174" s="249">
        <v>1</v>
      </c>
      <c r="AG174" s="249">
        <v>1</v>
      </c>
    </row>
    <row r="175" spans="1:33" x14ac:dyDescent="0.3">
      <c r="A175" s="249">
        <v>524121</v>
      </c>
      <c r="B175" s="305" t="s">
        <v>2063</v>
      </c>
      <c r="C175" s="249">
        <v>1</v>
      </c>
      <c r="D175" s="249">
        <v>1</v>
      </c>
      <c r="E175" s="249">
        <v>1</v>
      </c>
      <c r="F175" s="249">
        <v>1</v>
      </c>
      <c r="G175" s="249">
        <v>1</v>
      </c>
      <c r="H175" s="249">
        <v>1</v>
      </c>
      <c r="I175" s="249">
        <v>1</v>
      </c>
      <c r="J175" s="249">
        <v>1</v>
      </c>
      <c r="K175" s="249">
        <v>1</v>
      </c>
      <c r="L175" s="249">
        <v>1</v>
      </c>
      <c r="M175" s="249">
        <v>1</v>
      </c>
      <c r="N175" s="249">
        <v>1</v>
      </c>
      <c r="O175" s="249">
        <v>1</v>
      </c>
      <c r="P175" s="249">
        <v>1</v>
      </c>
      <c r="Q175" s="249">
        <v>1</v>
      </c>
      <c r="R175" s="249">
        <v>1</v>
      </c>
      <c r="S175" s="249">
        <v>1</v>
      </c>
      <c r="T175" s="249">
        <v>1</v>
      </c>
      <c r="U175" s="249">
        <v>1</v>
      </c>
      <c r="V175" s="249">
        <v>1</v>
      </c>
      <c r="W175" s="249">
        <v>1</v>
      </c>
      <c r="X175" s="249">
        <v>1</v>
      </c>
      <c r="Y175" s="249">
        <v>1</v>
      </c>
      <c r="Z175" s="249">
        <v>1</v>
      </c>
      <c r="AA175" s="249">
        <v>1</v>
      </c>
      <c r="AB175" s="249">
        <v>1</v>
      </c>
      <c r="AC175" s="249">
        <v>1</v>
      </c>
      <c r="AD175" s="249">
        <v>1</v>
      </c>
      <c r="AE175" s="249">
        <v>1</v>
      </c>
      <c r="AF175" s="249">
        <v>1</v>
      </c>
      <c r="AG175" s="249">
        <v>1</v>
      </c>
    </row>
    <row r="176" spans="1:33" x14ac:dyDescent="0.3">
      <c r="A176" s="249">
        <v>524126</v>
      </c>
      <c r="B176" s="305" t="s">
        <v>2063</v>
      </c>
      <c r="C176" s="249">
        <v>1</v>
      </c>
      <c r="D176" s="249">
        <v>1</v>
      </c>
      <c r="E176" s="249">
        <v>1</v>
      </c>
      <c r="F176" s="249">
        <v>1</v>
      </c>
      <c r="G176" s="249">
        <v>1</v>
      </c>
      <c r="H176" s="249">
        <v>1</v>
      </c>
      <c r="I176" s="249">
        <v>1</v>
      </c>
      <c r="J176" s="249">
        <v>1</v>
      </c>
      <c r="K176" s="249">
        <v>1</v>
      </c>
      <c r="L176" s="249">
        <v>1</v>
      </c>
      <c r="M176" s="249">
        <v>1</v>
      </c>
      <c r="N176" s="249">
        <v>1</v>
      </c>
      <c r="O176" s="249">
        <v>1</v>
      </c>
      <c r="P176" s="249">
        <v>1</v>
      </c>
      <c r="Q176" s="249">
        <v>1</v>
      </c>
      <c r="R176" s="249">
        <v>1</v>
      </c>
      <c r="S176" s="249">
        <v>1</v>
      </c>
      <c r="T176" s="249">
        <v>1</v>
      </c>
      <c r="U176" s="249">
        <v>1</v>
      </c>
      <c r="V176" s="249">
        <v>1</v>
      </c>
      <c r="W176" s="249">
        <v>1</v>
      </c>
      <c r="X176" s="249">
        <v>1</v>
      </c>
      <c r="Y176" s="249">
        <v>1</v>
      </c>
      <c r="Z176" s="249">
        <v>1</v>
      </c>
      <c r="AA176" s="249">
        <v>1</v>
      </c>
      <c r="AB176" s="249">
        <v>1</v>
      </c>
      <c r="AC176" s="249">
        <v>1</v>
      </c>
      <c r="AD176" s="249">
        <v>1</v>
      </c>
      <c r="AE176" s="249">
        <v>1</v>
      </c>
      <c r="AF176" s="249">
        <v>1</v>
      </c>
      <c r="AG176" s="249">
        <v>1</v>
      </c>
    </row>
    <row r="177" spans="1:33" x14ac:dyDescent="0.3">
      <c r="A177" s="249">
        <v>524129</v>
      </c>
      <c r="B177" s="305" t="s">
        <v>2063</v>
      </c>
      <c r="C177" s="249">
        <v>1</v>
      </c>
      <c r="D177" s="249">
        <v>1</v>
      </c>
      <c r="E177" s="249">
        <v>1</v>
      </c>
      <c r="F177" s="249">
        <v>1</v>
      </c>
      <c r="G177" s="249">
        <v>1</v>
      </c>
      <c r="H177" s="249">
        <v>1</v>
      </c>
      <c r="I177" s="249">
        <v>1</v>
      </c>
      <c r="J177" s="249">
        <v>1</v>
      </c>
      <c r="K177" s="249">
        <v>1</v>
      </c>
      <c r="L177" s="249">
        <v>1</v>
      </c>
      <c r="M177" s="249">
        <v>1</v>
      </c>
      <c r="N177" s="249">
        <v>1</v>
      </c>
      <c r="O177" s="249">
        <v>1</v>
      </c>
      <c r="P177" s="249">
        <v>1</v>
      </c>
      <c r="Q177" s="249">
        <v>1</v>
      </c>
      <c r="R177" s="249">
        <v>1</v>
      </c>
      <c r="S177" s="249">
        <v>1</v>
      </c>
      <c r="T177" s="249">
        <v>1</v>
      </c>
      <c r="U177" s="249">
        <v>1</v>
      </c>
      <c r="V177" s="249">
        <v>1</v>
      </c>
      <c r="W177" s="249">
        <v>1</v>
      </c>
      <c r="X177" s="249">
        <v>1</v>
      </c>
      <c r="Y177" s="249">
        <v>1</v>
      </c>
      <c r="Z177" s="249">
        <v>1</v>
      </c>
      <c r="AA177" s="249">
        <v>1</v>
      </c>
      <c r="AB177" s="249">
        <v>1</v>
      </c>
      <c r="AC177" s="249">
        <v>1</v>
      </c>
      <c r="AD177" s="249">
        <v>1</v>
      </c>
      <c r="AE177" s="249">
        <v>1</v>
      </c>
      <c r="AF177" s="249">
        <v>1</v>
      </c>
      <c r="AG177" s="249">
        <v>1</v>
      </c>
    </row>
    <row r="178" spans="1:33" x14ac:dyDescent="0.3">
      <c r="A178" s="249">
        <v>524138</v>
      </c>
      <c r="B178" s="305" t="s">
        <v>2063</v>
      </c>
      <c r="C178" s="249">
        <v>1</v>
      </c>
      <c r="D178" s="249">
        <v>1</v>
      </c>
      <c r="E178" s="249">
        <v>1</v>
      </c>
      <c r="F178" s="249">
        <v>1</v>
      </c>
      <c r="G178" s="249">
        <v>1</v>
      </c>
      <c r="H178" s="249">
        <v>1</v>
      </c>
      <c r="I178" s="249">
        <v>1</v>
      </c>
      <c r="J178" s="249">
        <v>1</v>
      </c>
      <c r="K178" s="249">
        <v>1</v>
      </c>
      <c r="L178" s="249">
        <v>1</v>
      </c>
      <c r="M178" s="249">
        <v>1</v>
      </c>
      <c r="N178" s="249">
        <v>1</v>
      </c>
      <c r="O178" s="249">
        <v>1</v>
      </c>
      <c r="P178" s="249">
        <v>1</v>
      </c>
      <c r="Q178" s="249">
        <v>1</v>
      </c>
      <c r="R178" s="249">
        <v>1</v>
      </c>
      <c r="S178" s="249">
        <v>1</v>
      </c>
      <c r="T178" s="249">
        <v>1</v>
      </c>
      <c r="U178" s="249">
        <v>1</v>
      </c>
      <c r="V178" s="249">
        <v>1</v>
      </c>
      <c r="W178" s="249">
        <v>1</v>
      </c>
      <c r="X178" s="249">
        <v>1</v>
      </c>
      <c r="Y178" s="249">
        <v>1</v>
      </c>
      <c r="Z178" s="249">
        <v>1</v>
      </c>
      <c r="AA178" s="249">
        <v>1</v>
      </c>
      <c r="AB178" s="249">
        <v>1</v>
      </c>
      <c r="AC178" s="249">
        <v>1</v>
      </c>
      <c r="AD178" s="249">
        <v>1</v>
      </c>
      <c r="AE178" s="249">
        <v>1</v>
      </c>
      <c r="AF178" s="249">
        <v>1</v>
      </c>
      <c r="AG178" s="249">
        <v>1</v>
      </c>
    </row>
    <row r="179" spans="1:33" x14ac:dyDescent="0.3">
      <c r="A179" s="249">
        <v>524142</v>
      </c>
      <c r="B179" s="305" t="s">
        <v>2063</v>
      </c>
      <c r="C179" s="249">
        <v>1</v>
      </c>
      <c r="D179" s="249">
        <v>1</v>
      </c>
      <c r="E179" s="249">
        <v>1</v>
      </c>
      <c r="F179" s="249">
        <v>1</v>
      </c>
      <c r="G179" s="249">
        <v>1</v>
      </c>
      <c r="H179" s="249">
        <v>1</v>
      </c>
      <c r="I179" s="249">
        <v>1</v>
      </c>
      <c r="J179" s="249">
        <v>1</v>
      </c>
      <c r="K179" s="249">
        <v>1</v>
      </c>
      <c r="L179" s="249">
        <v>1</v>
      </c>
      <c r="M179" s="249">
        <v>1</v>
      </c>
      <c r="N179" s="249">
        <v>1</v>
      </c>
      <c r="O179" s="249">
        <v>1</v>
      </c>
      <c r="P179" s="249">
        <v>1</v>
      </c>
      <c r="Q179" s="249">
        <v>1</v>
      </c>
      <c r="R179" s="249">
        <v>1</v>
      </c>
      <c r="S179" s="249">
        <v>1</v>
      </c>
      <c r="T179" s="249">
        <v>1</v>
      </c>
      <c r="U179" s="249">
        <v>1</v>
      </c>
      <c r="V179" s="249">
        <v>1</v>
      </c>
      <c r="W179" s="249">
        <v>1</v>
      </c>
      <c r="X179" s="249">
        <v>1</v>
      </c>
      <c r="Y179" s="249">
        <v>1</v>
      </c>
      <c r="Z179" s="249">
        <v>1</v>
      </c>
      <c r="AA179" s="249">
        <v>1</v>
      </c>
      <c r="AB179" s="249">
        <v>1</v>
      </c>
      <c r="AC179" s="249">
        <v>1</v>
      </c>
      <c r="AD179" s="249">
        <v>1</v>
      </c>
      <c r="AE179" s="249">
        <v>1</v>
      </c>
      <c r="AF179" s="249">
        <v>1</v>
      </c>
      <c r="AG179" s="249">
        <v>1</v>
      </c>
    </row>
    <row r="180" spans="1:33" x14ac:dyDescent="0.3">
      <c r="A180" s="249">
        <v>524144</v>
      </c>
      <c r="B180" s="305" t="s">
        <v>2063</v>
      </c>
      <c r="C180" s="249">
        <v>1</v>
      </c>
      <c r="D180" s="249">
        <v>1</v>
      </c>
      <c r="E180" s="249">
        <v>1</v>
      </c>
      <c r="F180" s="249">
        <v>1</v>
      </c>
      <c r="G180" s="249">
        <v>1</v>
      </c>
      <c r="H180" s="249">
        <v>1</v>
      </c>
      <c r="I180" s="249">
        <v>1</v>
      </c>
      <c r="J180" s="249">
        <v>1</v>
      </c>
      <c r="K180" s="249">
        <v>1</v>
      </c>
      <c r="L180" s="249">
        <v>1</v>
      </c>
      <c r="M180" s="249">
        <v>1</v>
      </c>
      <c r="N180" s="249">
        <v>1</v>
      </c>
      <c r="O180" s="249">
        <v>1</v>
      </c>
      <c r="P180" s="249">
        <v>1</v>
      </c>
      <c r="Q180" s="249">
        <v>1</v>
      </c>
      <c r="R180" s="249">
        <v>1</v>
      </c>
      <c r="S180" s="249">
        <v>1</v>
      </c>
      <c r="T180" s="249">
        <v>1</v>
      </c>
      <c r="U180" s="249">
        <v>1</v>
      </c>
      <c r="V180" s="249">
        <v>1</v>
      </c>
      <c r="W180" s="249">
        <v>1</v>
      </c>
      <c r="X180" s="249">
        <v>1</v>
      </c>
      <c r="Y180" s="249">
        <v>1</v>
      </c>
      <c r="Z180" s="249">
        <v>1</v>
      </c>
      <c r="AA180" s="249">
        <v>1</v>
      </c>
      <c r="AB180" s="249">
        <v>1</v>
      </c>
      <c r="AC180" s="249">
        <v>1</v>
      </c>
      <c r="AD180" s="249">
        <v>1</v>
      </c>
      <c r="AE180" s="249">
        <v>1</v>
      </c>
      <c r="AF180" s="249">
        <v>1</v>
      </c>
      <c r="AG180" s="249">
        <v>1</v>
      </c>
    </row>
    <row r="181" spans="1:33" x14ac:dyDescent="0.3">
      <c r="A181" s="249">
        <v>524155</v>
      </c>
      <c r="B181" s="305" t="s">
        <v>2063</v>
      </c>
      <c r="C181" s="249">
        <v>1</v>
      </c>
      <c r="D181" s="249">
        <v>1</v>
      </c>
      <c r="E181" s="249">
        <v>1</v>
      </c>
      <c r="F181" s="249">
        <v>1</v>
      </c>
      <c r="G181" s="249">
        <v>1</v>
      </c>
      <c r="H181" s="249">
        <v>1</v>
      </c>
      <c r="I181" s="249">
        <v>1</v>
      </c>
      <c r="J181" s="249">
        <v>1</v>
      </c>
      <c r="K181" s="249">
        <v>1</v>
      </c>
      <c r="L181" s="249">
        <v>1</v>
      </c>
      <c r="M181" s="249">
        <v>1</v>
      </c>
      <c r="N181" s="249">
        <v>1</v>
      </c>
      <c r="O181" s="249">
        <v>1</v>
      </c>
      <c r="P181" s="249">
        <v>1</v>
      </c>
      <c r="Q181" s="249">
        <v>1</v>
      </c>
      <c r="R181" s="249">
        <v>1</v>
      </c>
      <c r="S181" s="249">
        <v>1</v>
      </c>
      <c r="T181" s="249">
        <v>1</v>
      </c>
      <c r="U181" s="249">
        <v>1</v>
      </c>
      <c r="V181" s="249">
        <v>1</v>
      </c>
      <c r="W181" s="249">
        <v>1</v>
      </c>
      <c r="X181" s="249">
        <v>1</v>
      </c>
      <c r="Y181" s="249">
        <v>1</v>
      </c>
      <c r="Z181" s="249">
        <v>1</v>
      </c>
      <c r="AA181" s="249">
        <v>1</v>
      </c>
      <c r="AB181" s="249">
        <v>1</v>
      </c>
      <c r="AC181" s="249">
        <v>1</v>
      </c>
      <c r="AD181" s="249">
        <v>1</v>
      </c>
      <c r="AE181" s="249">
        <v>1</v>
      </c>
      <c r="AF181" s="249">
        <v>1</v>
      </c>
      <c r="AG181" s="249">
        <v>1</v>
      </c>
    </row>
    <row r="182" spans="1:33" x14ac:dyDescent="0.3">
      <c r="A182" s="249">
        <v>524160</v>
      </c>
      <c r="B182" s="305" t="s">
        <v>2063</v>
      </c>
      <c r="C182" s="249">
        <v>1</v>
      </c>
      <c r="D182" s="249">
        <v>1</v>
      </c>
      <c r="E182" s="249">
        <v>1</v>
      </c>
      <c r="F182" s="249">
        <v>1</v>
      </c>
      <c r="G182" s="249">
        <v>1</v>
      </c>
      <c r="H182" s="249">
        <v>1</v>
      </c>
      <c r="I182" s="249">
        <v>1</v>
      </c>
      <c r="J182" s="249">
        <v>1</v>
      </c>
      <c r="K182" s="249">
        <v>1</v>
      </c>
      <c r="L182" s="249">
        <v>1</v>
      </c>
      <c r="M182" s="249">
        <v>1</v>
      </c>
      <c r="N182" s="249">
        <v>1</v>
      </c>
      <c r="O182" s="249">
        <v>1</v>
      </c>
      <c r="P182" s="249">
        <v>1</v>
      </c>
      <c r="Q182" s="249">
        <v>1</v>
      </c>
      <c r="R182" s="249">
        <v>1</v>
      </c>
      <c r="S182" s="249">
        <v>1</v>
      </c>
      <c r="T182" s="249">
        <v>1</v>
      </c>
      <c r="U182" s="249">
        <v>1</v>
      </c>
      <c r="V182" s="249">
        <v>1</v>
      </c>
      <c r="W182" s="249">
        <v>1</v>
      </c>
      <c r="X182" s="249">
        <v>1</v>
      </c>
      <c r="Y182" s="249">
        <v>1</v>
      </c>
      <c r="Z182" s="249">
        <v>1</v>
      </c>
      <c r="AA182" s="249">
        <v>1</v>
      </c>
      <c r="AB182" s="249">
        <v>1</v>
      </c>
      <c r="AC182" s="249">
        <v>1</v>
      </c>
      <c r="AD182" s="249">
        <v>1</v>
      </c>
      <c r="AE182" s="249">
        <v>1</v>
      </c>
      <c r="AF182" s="249">
        <v>1</v>
      </c>
      <c r="AG182" s="249">
        <v>1</v>
      </c>
    </row>
    <row r="183" spans="1:33" x14ac:dyDescent="0.3">
      <c r="A183" s="249">
        <v>524161</v>
      </c>
      <c r="B183" s="305" t="s">
        <v>2063</v>
      </c>
      <c r="C183" s="249">
        <v>1</v>
      </c>
      <c r="D183" s="249">
        <v>1</v>
      </c>
      <c r="E183" s="249">
        <v>1</v>
      </c>
      <c r="F183" s="249">
        <v>1</v>
      </c>
      <c r="G183" s="249">
        <v>1</v>
      </c>
      <c r="H183" s="249">
        <v>1</v>
      </c>
      <c r="I183" s="249">
        <v>1</v>
      </c>
      <c r="J183" s="249">
        <v>1</v>
      </c>
      <c r="K183" s="249">
        <v>1</v>
      </c>
      <c r="L183" s="249">
        <v>1</v>
      </c>
      <c r="M183" s="249">
        <v>1</v>
      </c>
      <c r="N183" s="249">
        <v>1</v>
      </c>
      <c r="O183" s="249">
        <v>1</v>
      </c>
      <c r="P183" s="249">
        <v>1</v>
      </c>
      <c r="Q183" s="249">
        <v>1</v>
      </c>
      <c r="R183" s="249">
        <v>1</v>
      </c>
      <c r="S183" s="249">
        <v>1</v>
      </c>
      <c r="T183" s="249">
        <v>1</v>
      </c>
      <c r="U183" s="249">
        <v>1</v>
      </c>
      <c r="V183" s="249">
        <v>1</v>
      </c>
      <c r="W183" s="249">
        <v>1</v>
      </c>
      <c r="X183" s="249">
        <v>1</v>
      </c>
      <c r="Y183" s="249">
        <v>1</v>
      </c>
      <c r="Z183" s="249">
        <v>1</v>
      </c>
      <c r="AA183" s="249">
        <v>1</v>
      </c>
      <c r="AB183" s="249">
        <v>1</v>
      </c>
      <c r="AC183" s="249">
        <v>1</v>
      </c>
      <c r="AD183" s="249">
        <v>1</v>
      </c>
      <c r="AE183" s="249">
        <v>1</v>
      </c>
      <c r="AF183" s="249">
        <v>1</v>
      </c>
      <c r="AG183" s="249">
        <v>1</v>
      </c>
    </row>
    <row r="184" spans="1:33" x14ac:dyDescent="0.3">
      <c r="A184" s="249">
        <v>524182</v>
      </c>
      <c r="B184" s="305" t="s">
        <v>2063</v>
      </c>
      <c r="C184" s="249">
        <v>1</v>
      </c>
      <c r="D184" s="249">
        <v>1</v>
      </c>
      <c r="E184" s="249">
        <v>1</v>
      </c>
      <c r="F184" s="249">
        <v>1</v>
      </c>
      <c r="G184" s="249">
        <v>1</v>
      </c>
      <c r="H184" s="249">
        <v>1</v>
      </c>
      <c r="I184" s="249">
        <v>1</v>
      </c>
      <c r="J184" s="249">
        <v>1</v>
      </c>
      <c r="K184" s="249">
        <v>1</v>
      </c>
      <c r="L184" s="249">
        <v>1</v>
      </c>
      <c r="M184" s="249">
        <v>1</v>
      </c>
      <c r="N184" s="249">
        <v>1</v>
      </c>
      <c r="O184" s="249">
        <v>1</v>
      </c>
      <c r="P184" s="249">
        <v>1</v>
      </c>
      <c r="Q184" s="249">
        <v>1</v>
      </c>
      <c r="R184" s="249">
        <v>1</v>
      </c>
      <c r="S184" s="249">
        <v>1</v>
      </c>
      <c r="T184" s="249">
        <v>1</v>
      </c>
      <c r="U184" s="249">
        <v>1</v>
      </c>
      <c r="V184" s="249">
        <v>1</v>
      </c>
      <c r="W184" s="249">
        <v>1</v>
      </c>
      <c r="X184" s="249">
        <v>1</v>
      </c>
      <c r="Y184" s="249">
        <v>1</v>
      </c>
      <c r="Z184" s="249">
        <v>1</v>
      </c>
      <c r="AA184" s="249">
        <v>1</v>
      </c>
      <c r="AB184" s="249">
        <v>1</v>
      </c>
      <c r="AC184" s="249">
        <v>1</v>
      </c>
      <c r="AD184" s="249">
        <v>1</v>
      </c>
      <c r="AE184" s="249">
        <v>1</v>
      </c>
      <c r="AF184" s="249">
        <v>1</v>
      </c>
      <c r="AG184" s="249">
        <v>1</v>
      </c>
    </row>
    <row r="185" spans="1:33" x14ac:dyDescent="0.3">
      <c r="A185" s="249">
        <v>524186</v>
      </c>
      <c r="B185" s="305" t="s">
        <v>2063</v>
      </c>
      <c r="C185" s="249">
        <v>1</v>
      </c>
      <c r="D185" s="249">
        <v>1</v>
      </c>
      <c r="E185" s="249">
        <v>1</v>
      </c>
      <c r="F185" s="249">
        <v>1</v>
      </c>
      <c r="G185" s="249">
        <v>1</v>
      </c>
      <c r="H185" s="249">
        <v>1</v>
      </c>
      <c r="I185" s="249">
        <v>1</v>
      </c>
      <c r="J185" s="249">
        <v>1</v>
      </c>
      <c r="K185" s="249">
        <v>1</v>
      </c>
      <c r="L185" s="249">
        <v>1</v>
      </c>
      <c r="M185" s="249">
        <v>1</v>
      </c>
      <c r="N185" s="249">
        <v>1</v>
      </c>
      <c r="O185" s="249">
        <v>1</v>
      </c>
      <c r="P185" s="249">
        <v>1</v>
      </c>
      <c r="Q185" s="249">
        <v>1</v>
      </c>
      <c r="R185" s="249">
        <v>1</v>
      </c>
      <c r="S185" s="249">
        <v>1</v>
      </c>
      <c r="T185" s="249">
        <v>1</v>
      </c>
      <c r="U185" s="249">
        <v>1</v>
      </c>
      <c r="V185" s="249">
        <v>1</v>
      </c>
      <c r="W185" s="249">
        <v>1</v>
      </c>
      <c r="X185" s="249">
        <v>1</v>
      </c>
      <c r="Y185" s="249">
        <v>1</v>
      </c>
      <c r="Z185" s="249">
        <v>1</v>
      </c>
      <c r="AA185" s="249">
        <v>1</v>
      </c>
      <c r="AB185" s="249">
        <v>1</v>
      </c>
      <c r="AC185" s="249">
        <v>1</v>
      </c>
      <c r="AD185" s="249">
        <v>1</v>
      </c>
      <c r="AE185" s="249">
        <v>1</v>
      </c>
      <c r="AF185" s="249">
        <v>1</v>
      </c>
      <c r="AG185" s="249">
        <v>1</v>
      </c>
    </row>
    <row r="186" spans="1:33" x14ac:dyDescent="0.3">
      <c r="A186" s="249">
        <v>524190</v>
      </c>
      <c r="B186" s="305" t="s">
        <v>2063</v>
      </c>
      <c r="C186" s="249">
        <v>1</v>
      </c>
      <c r="D186" s="249">
        <v>1</v>
      </c>
      <c r="E186" s="249">
        <v>1</v>
      </c>
      <c r="F186" s="249">
        <v>1</v>
      </c>
      <c r="G186" s="249">
        <v>1</v>
      </c>
      <c r="H186" s="249">
        <v>1</v>
      </c>
      <c r="I186" s="249">
        <v>1</v>
      </c>
      <c r="J186" s="249">
        <v>1</v>
      </c>
      <c r="K186" s="249">
        <v>1</v>
      </c>
      <c r="L186" s="249">
        <v>1</v>
      </c>
      <c r="M186" s="249">
        <v>1</v>
      </c>
      <c r="N186" s="249">
        <v>1</v>
      </c>
      <c r="O186" s="249">
        <v>1</v>
      </c>
      <c r="P186" s="249">
        <v>1</v>
      </c>
      <c r="Q186" s="249">
        <v>1</v>
      </c>
      <c r="R186" s="249">
        <v>1</v>
      </c>
      <c r="S186" s="249">
        <v>1</v>
      </c>
      <c r="T186" s="249">
        <v>1</v>
      </c>
      <c r="U186" s="249">
        <v>1</v>
      </c>
      <c r="V186" s="249">
        <v>1</v>
      </c>
      <c r="W186" s="249">
        <v>1</v>
      </c>
      <c r="X186" s="249">
        <v>1</v>
      </c>
      <c r="Y186" s="249">
        <v>1</v>
      </c>
      <c r="Z186" s="249">
        <v>1</v>
      </c>
      <c r="AA186" s="249">
        <v>1</v>
      </c>
      <c r="AB186" s="249">
        <v>1</v>
      </c>
      <c r="AC186" s="249">
        <v>1</v>
      </c>
      <c r="AD186" s="249">
        <v>1</v>
      </c>
      <c r="AE186" s="249">
        <v>1</v>
      </c>
      <c r="AF186" s="249">
        <v>1</v>
      </c>
      <c r="AG186" s="249">
        <v>1</v>
      </c>
    </row>
    <row r="187" spans="1:33" x14ac:dyDescent="0.3">
      <c r="A187" s="249">
        <v>524191</v>
      </c>
      <c r="B187" s="305" t="s">
        <v>2063</v>
      </c>
      <c r="C187" s="249">
        <v>1</v>
      </c>
      <c r="D187" s="249">
        <v>1</v>
      </c>
      <c r="E187" s="249">
        <v>1</v>
      </c>
      <c r="F187" s="249">
        <v>1</v>
      </c>
      <c r="G187" s="249">
        <v>1</v>
      </c>
      <c r="H187" s="249">
        <v>1</v>
      </c>
      <c r="I187" s="249">
        <v>1</v>
      </c>
      <c r="J187" s="249">
        <v>1</v>
      </c>
      <c r="K187" s="249">
        <v>1</v>
      </c>
      <c r="L187" s="249">
        <v>1</v>
      </c>
      <c r="M187" s="249">
        <v>1</v>
      </c>
      <c r="N187" s="249">
        <v>1</v>
      </c>
      <c r="O187" s="249">
        <v>1</v>
      </c>
      <c r="P187" s="249">
        <v>1</v>
      </c>
      <c r="Q187" s="249">
        <v>1</v>
      </c>
      <c r="R187" s="249">
        <v>1</v>
      </c>
      <c r="S187" s="249">
        <v>1</v>
      </c>
      <c r="T187" s="249">
        <v>1</v>
      </c>
      <c r="U187" s="249">
        <v>1</v>
      </c>
      <c r="V187" s="249">
        <v>1</v>
      </c>
      <c r="W187" s="249">
        <v>1</v>
      </c>
      <c r="X187" s="249">
        <v>1</v>
      </c>
      <c r="Y187" s="249">
        <v>1</v>
      </c>
      <c r="Z187" s="249">
        <v>1</v>
      </c>
      <c r="AA187" s="249">
        <v>1</v>
      </c>
      <c r="AB187" s="249">
        <v>1</v>
      </c>
      <c r="AC187" s="249">
        <v>1</v>
      </c>
      <c r="AD187" s="249">
        <v>1</v>
      </c>
      <c r="AE187" s="249">
        <v>1</v>
      </c>
      <c r="AF187" s="249">
        <v>1</v>
      </c>
      <c r="AG187" s="249">
        <v>1</v>
      </c>
    </row>
    <row r="188" spans="1:33" x14ac:dyDescent="0.3">
      <c r="A188" s="249">
        <v>524192</v>
      </c>
      <c r="B188" s="305" t="s">
        <v>2063</v>
      </c>
      <c r="C188" s="249">
        <v>1</v>
      </c>
      <c r="D188" s="249">
        <v>1</v>
      </c>
      <c r="E188" s="249">
        <v>1</v>
      </c>
      <c r="F188" s="249">
        <v>1</v>
      </c>
      <c r="G188" s="249">
        <v>1</v>
      </c>
      <c r="H188" s="249">
        <v>1</v>
      </c>
      <c r="I188" s="249">
        <v>1</v>
      </c>
      <c r="J188" s="249">
        <v>1</v>
      </c>
      <c r="K188" s="249">
        <v>1</v>
      </c>
      <c r="L188" s="249">
        <v>1</v>
      </c>
      <c r="M188" s="249">
        <v>1</v>
      </c>
      <c r="N188" s="249">
        <v>1</v>
      </c>
      <c r="O188" s="249">
        <v>1</v>
      </c>
      <c r="P188" s="249">
        <v>1</v>
      </c>
      <c r="Q188" s="249">
        <v>1</v>
      </c>
      <c r="R188" s="249">
        <v>1</v>
      </c>
      <c r="S188" s="249">
        <v>1</v>
      </c>
      <c r="T188" s="249">
        <v>1</v>
      </c>
      <c r="U188" s="249">
        <v>1</v>
      </c>
      <c r="V188" s="249">
        <v>1</v>
      </c>
      <c r="W188" s="249">
        <v>1</v>
      </c>
      <c r="X188" s="249">
        <v>1</v>
      </c>
      <c r="Y188" s="249">
        <v>1</v>
      </c>
      <c r="Z188" s="249">
        <v>1</v>
      </c>
      <c r="AA188" s="249">
        <v>1</v>
      </c>
      <c r="AB188" s="249">
        <v>1</v>
      </c>
      <c r="AC188" s="249">
        <v>1</v>
      </c>
      <c r="AD188" s="249">
        <v>1</v>
      </c>
      <c r="AE188" s="249">
        <v>1</v>
      </c>
      <c r="AF188" s="249">
        <v>1</v>
      </c>
      <c r="AG188" s="249">
        <v>1</v>
      </c>
    </row>
    <row r="189" spans="1:33" x14ac:dyDescent="0.3">
      <c r="A189" s="249">
        <v>524201</v>
      </c>
      <c r="B189" s="305" t="s">
        <v>2063</v>
      </c>
      <c r="C189" s="249">
        <v>1</v>
      </c>
      <c r="D189" s="249">
        <v>1</v>
      </c>
      <c r="E189" s="249">
        <v>1</v>
      </c>
      <c r="F189" s="249">
        <v>1</v>
      </c>
      <c r="G189" s="249">
        <v>1</v>
      </c>
      <c r="H189" s="249">
        <v>1</v>
      </c>
      <c r="I189" s="249">
        <v>1</v>
      </c>
      <c r="J189" s="249">
        <v>1</v>
      </c>
      <c r="K189" s="249">
        <v>1</v>
      </c>
      <c r="L189" s="249">
        <v>1</v>
      </c>
      <c r="M189" s="249">
        <v>1</v>
      </c>
      <c r="N189" s="249">
        <v>1</v>
      </c>
      <c r="O189" s="249">
        <v>1</v>
      </c>
      <c r="P189" s="249">
        <v>1</v>
      </c>
      <c r="Q189" s="249">
        <v>1</v>
      </c>
      <c r="R189" s="249">
        <v>1</v>
      </c>
      <c r="S189" s="249">
        <v>1</v>
      </c>
      <c r="T189" s="249">
        <v>1</v>
      </c>
      <c r="U189" s="249">
        <v>1</v>
      </c>
      <c r="V189" s="249">
        <v>1</v>
      </c>
      <c r="W189" s="249">
        <v>1</v>
      </c>
      <c r="X189" s="249">
        <v>1</v>
      </c>
      <c r="Y189" s="249">
        <v>1</v>
      </c>
      <c r="Z189" s="249">
        <v>1</v>
      </c>
      <c r="AA189" s="249">
        <v>1</v>
      </c>
      <c r="AB189" s="249">
        <v>1</v>
      </c>
      <c r="AC189" s="249">
        <v>1</v>
      </c>
      <c r="AD189" s="249">
        <v>1</v>
      </c>
      <c r="AE189" s="249">
        <v>1</v>
      </c>
      <c r="AF189" s="249">
        <v>1</v>
      </c>
      <c r="AG189" s="249">
        <v>1</v>
      </c>
    </row>
    <row r="190" spans="1:33" x14ac:dyDescent="0.3">
      <c r="A190" s="249">
        <v>524208</v>
      </c>
      <c r="B190" s="305" t="s">
        <v>2063</v>
      </c>
      <c r="C190" s="249">
        <v>1</v>
      </c>
      <c r="D190" s="249">
        <v>1</v>
      </c>
      <c r="E190" s="249">
        <v>1</v>
      </c>
      <c r="F190" s="249">
        <v>1</v>
      </c>
      <c r="G190" s="249">
        <v>1</v>
      </c>
      <c r="H190" s="249">
        <v>1</v>
      </c>
      <c r="I190" s="249">
        <v>1</v>
      </c>
      <c r="J190" s="249">
        <v>1</v>
      </c>
      <c r="K190" s="249">
        <v>1</v>
      </c>
      <c r="L190" s="249">
        <v>1</v>
      </c>
      <c r="M190" s="249">
        <v>1</v>
      </c>
      <c r="N190" s="249">
        <v>1</v>
      </c>
      <c r="O190" s="249">
        <v>1</v>
      </c>
      <c r="P190" s="249">
        <v>1</v>
      </c>
      <c r="Q190" s="249">
        <v>1</v>
      </c>
      <c r="R190" s="249">
        <v>1</v>
      </c>
      <c r="S190" s="249">
        <v>1</v>
      </c>
      <c r="T190" s="249">
        <v>1</v>
      </c>
      <c r="U190" s="249">
        <v>1</v>
      </c>
      <c r="V190" s="249">
        <v>1</v>
      </c>
      <c r="W190" s="249">
        <v>1</v>
      </c>
      <c r="X190" s="249">
        <v>1</v>
      </c>
      <c r="Y190" s="249">
        <v>1</v>
      </c>
      <c r="Z190" s="249">
        <v>1</v>
      </c>
      <c r="AA190" s="249">
        <v>1</v>
      </c>
      <c r="AB190" s="249">
        <v>1</v>
      </c>
      <c r="AC190" s="249">
        <v>1</v>
      </c>
      <c r="AD190" s="249">
        <v>1</v>
      </c>
      <c r="AE190" s="249">
        <v>1</v>
      </c>
      <c r="AF190" s="249">
        <v>1</v>
      </c>
      <c r="AG190" s="249">
        <v>1</v>
      </c>
    </row>
    <row r="191" spans="1:33" x14ac:dyDescent="0.3">
      <c r="A191" s="249">
        <v>524216</v>
      </c>
      <c r="B191" s="305" t="s">
        <v>2063</v>
      </c>
      <c r="C191" s="249">
        <v>1</v>
      </c>
      <c r="D191" s="249">
        <v>1</v>
      </c>
      <c r="E191" s="249">
        <v>1</v>
      </c>
      <c r="F191" s="249">
        <v>1</v>
      </c>
      <c r="G191" s="249">
        <v>1</v>
      </c>
      <c r="H191" s="249">
        <v>1</v>
      </c>
      <c r="I191" s="249">
        <v>1</v>
      </c>
      <c r="J191" s="249">
        <v>1</v>
      </c>
      <c r="K191" s="249">
        <v>1</v>
      </c>
      <c r="L191" s="249">
        <v>1</v>
      </c>
      <c r="M191" s="249">
        <v>1</v>
      </c>
      <c r="N191" s="249">
        <v>1</v>
      </c>
      <c r="O191" s="249">
        <v>1</v>
      </c>
      <c r="P191" s="249">
        <v>1</v>
      </c>
      <c r="Q191" s="249">
        <v>1</v>
      </c>
      <c r="R191" s="249">
        <v>1</v>
      </c>
      <c r="S191" s="249">
        <v>1</v>
      </c>
      <c r="T191" s="249">
        <v>1</v>
      </c>
      <c r="U191" s="249">
        <v>1</v>
      </c>
      <c r="V191" s="249">
        <v>1</v>
      </c>
      <c r="W191" s="249">
        <v>1</v>
      </c>
      <c r="X191" s="249">
        <v>1</v>
      </c>
      <c r="Y191" s="249">
        <v>1</v>
      </c>
      <c r="Z191" s="249">
        <v>1</v>
      </c>
      <c r="AA191" s="249">
        <v>1</v>
      </c>
      <c r="AB191" s="249">
        <v>1</v>
      </c>
      <c r="AC191" s="249">
        <v>1</v>
      </c>
      <c r="AD191" s="249">
        <v>1</v>
      </c>
      <c r="AE191" s="249">
        <v>1</v>
      </c>
      <c r="AF191" s="249">
        <v>1</v>
      </c>
      <c r="AG191" s="249">
        <v>1</v>
      </c>
    </row>
    <row r="192" spans="1:33" x14ac:dyDescent="0.3">
      <c r="A192" s="249">
        <v>524218</v>
      </c>
      <c r="B192" s="305" t="s">
        <v>2063</v>
      </c>
      <c r="C192" s="249">
        <v>1</v>
      </c>
      <c r="D192" s="249">
        <v>1</v>
      </c>
      <c r="E192" s="249">
        <v>1</v>
      </c>
      <c r="F192" s="249">
        <v>1</v>
      </c>
      <c r="G192" s="249">
        <v>1</v>
      </c>
      <c r="H192" s="249">
        <v>1</v>
      </c>
      <c r="I192" s="249">
        <v>1</v>
      </c>
      <c r="J192" s="249">
        <v>1</v>
      </c>
      <c r="K192" s="249">
        <v>1</v>
      </c>
      <c r="L192" s="249">
        <v>1</v>
      </c>
      <c r="M192" s="249">
        <v>1</v>
      </c>
      <c r="N192" s="249">
        <v>1</v>
      </c>
      <c r="O192" s="249">
        <v>1</v>
      </c>
      <c r="P192" s="249">
        <v>1</v>
      </c>
      <c r="Q192" s="249">
        <v>1</v>
      </c>
      <c r="R192" s="249">
        <v>1</v>
      </c>
      <c r="S192" s="249">
        <v>1</v>
      </c>
      <c r="T192" s="249">
        <v>1</v>
      </c>
      <c r="U192" s="249">
        <v>1</v>
      </c>
      <c r="V192" s="249">
        <v>1</v>
      </c>
      <c r="W192" s="249">
        <v>1</v>
      </c>
      <c r="X192" s="249">
        <v>1</v>
      </c>
      <c r="Y192" s="249">
        <v>1</v>
      </c>
      <c r="Z192" s="249">
        <v>1</v>
      </c>
      <c r="AA192" s="249">
        <v>1</v>
      </c>
      <c r="AB192" s="249">
        <v>1</v>
      </c>
      <c r="AC192" s="249">
        <v>1</v>
      </c>
      <c r="AD192" s="249">
        <v>1</v>
      </c>
      <c r="AE192" s="249">
        <v>1</v>
      </c>
      <c r="AF192" s="249">
        <v>1</v>
      </c>
      <c r="AG192" s="249">
        <v>1</v>
      </c>
    </row>
    <row r="193" spans="1:33" x14ac:dyDescent="0.3">
      <c r="A193" s="249">
        <v>524220</v>
      </c>
      <c r="B193" s="305" t="s">
        <v>2063</v>
      </c>
      <c r="C193" s="249">
        <v>1</v>
      </c>
      <c r="D193" s="249">
        <v>1</v>
      </c>
      <c r="E193" s="249">
        <v>1</v>
      </c>
      <c r="F193" s="249">
        <v>1</v>
      </c>
      <c r="G193" s="249">
        <v>1</v>
      </c>
      <c r="H193" s="249">
        <v>1</v>
      </c>
      <c r="I193" s="249">
        <v>1</v>
      </c>
      <c r="J193" s="249">
        <v>1</v>
      </c>
      <c r="K193" s="249">
        <v>1</v>
      </c>
      <c r="L193" s="249">
        <v>1</v>
      </c>
      <c r="M193" s="249">
        <v>1</v>
      </c>
      <c r="N193" s="249">
        <v>1</v>
      </c>
      <c r="O193" s="249">
        <v>1</v>
      </c>
      <c r="P193" s="249">
        <v>1</v>
      </c>
      <c r="Q193" s="249">
        <v>1</v>
      </c>
      <c r="R193" s="249">
        <v>1</v>
      </c>
      <c r="S193" s="249">
        <v>1</v>
      </c>
      <c r="T193" s="249">
        <v>1</v>
      </c>
      <c r="U193" s="249">
        <v>1</v>
      </c>
      <c r="V193" s="249">
        <v>1</v>
      </c>
      <c r="W193" s="249">
        <v>1</v>
      </c>
      <c r="X193" s="249">
        <v>1</v>
      </c>
      <c r="Y193" s="249">
        <v>1</v>
      </c>
      <c r="Z193" s="249">
        <v>1</v>
      </c>
      <c r="AA193" s="249">
        <v>1</v>
      </c>
      <c r="AB193" s="249">
        <v>1</v>
      </c>
      <c r="AC193" s="249">
        <v>1</v>
      </c>
      <c r="AD193" s="249">
        <v>1</v>
      </c>
      <c r="AE193" s="249">
        <v>1</v>
      </c>
      <c r="AF193" s="249">
        <v>1</v>
      </c>
      <c r="AG193" s="249">
        <v>1</v>
      </c>
    </row>
    <row r="194" spans="1:33" x14ac:dyDescent="0.3">
      <c r="A194" s="249">
        <v>524236</v>
      </c>
      <c r="B194" s="305" t="s">
        <v>2063</v>
      </c>
      <c r="C194" s="249">
        <v>1</v>
      </c>
      <c r="D194" s="249">
        <v>1</v>
      </c>
      <c r="E194" s="249">
        <v>1</v>
      </c>
      <c r="F194" s="249">
        <v>1</v>
      </c>
      <c r="G194" s="249">
        <v>1</v>
      </c>
      <c r="H194" s="249">
        <v>1</v>
      </c>
      <c r="I194" s="249">
        <v>1</v>
      </c>
      <c r="J194" s="249">
        <v>1</v>
      </c>
      <c r="K194" s="249">
        <v>1</v>
      </c>
      <c r="L194" s="249">
        <v>1</v>
      </c>
      <c r="M194" s="249">
        <v>1</v>
      </c>
      <c r="N194" s="249">
        <v>1</v>
      </c>
      <c r="O194" s="249">
        <v>1</v>
      </c>
      <c r="P194" s="249">
        <v>1</v>
      </c>
      <c r="Q194" s="249">
        <v>1</v>
      </c>
      <c r="R194" s="249">
        <v>1</v>
      </c>
      <c r="S194" s="249">
        <v>1</v>
      </c>
      <c r="T194" s="249">
        <v>1</v>
      </c>
      <c r="U194" s="249">
        <v>1</v>
      </c>
      <c r="V194" s="249">
        <v>1</v>
      </c>
      <c r="W194" s="249">
        <v>1</v>
      </c>
      <c r="X194" s="249">
        <v>1</v>
      </c>
      <c r="Y194" s="249">
        <v>1</v>
      </c>
      <c r="Z194" s="249">
        <v>1</v>
      </c>
      <c r="AA194" s="249">
        <v>1</v>
      </c>
      <c r="AB194" s="249">
        <v>1</v>
      </c>
      <c r="AC194" s="249">
        <v>1</v>
      </c>
      <c r="AD194" s="249">
        <v>1</v>
      </c>
      <c r="AE194" s="249">
        <v>1</v>
      </c>
      <c r="AF194" s="249">
        <v>1</v>
      </c>
      <c r="AG194" s="249">
        <v>1</v>
      </c>
    </row>
    <row r="195" spans="1:33" x14ac:dyDescent="0.3">
      <c r="A195" s="249">
        <v>524239</v>
      </c>
      <c r="B195" s="305" t="s">
        <v>2063</v>
      </c>
      <c r="C195" s="249">
        <v>1</v>
      </c>
      <c r="D195" s="249">
        <v>1</v>
      </c>
      <c r="E195" s="249">
        <v>1</v>
      </c>
      <c r="F195" s="249">
        <v>1</v>
      </c>
      <c r="G195" s="249">
        <v>1</v>
      </c>
      <c r="H195" s="249">
        <v>1</v>
      </c>
      <c r="I195" s="249">
        <v>1</v>
      </c>
      <c r="J195" s="249">
        <v>1</v>
      </c>
      <c r="K195" s="249">
        <v>1</v>
      </c>
      <c r="L195" s="249">
        <v>1</v>
      </c>
      <c r="M195" s="249">
        <v>1</v>
      </c>
      <c r="N195" s="249">
        <v>1</v>
      </c>
      <c r="O195" s="249">
        <v>1</v>
      </c>
      <c r="P195" s="249">
        <v>1</v>
      </c>
      <c r="Q195" s="249">
        <v>1</v>
      </c>
      <c r="R195" s="249">
        <v>1</v>
      </c>
      <c r="S195" s="249">
        <v>1</v>
      </c>
      <c r="T195" s="249">
        <v>1</v>
      </c>
      <c r="U195" s="249">
        <v>1</v>
      </c>
      <c r="V195" s="249">
        <v>1</v>
      </c>
      <c r="W195" s="249">
        <v>1</v>
      </c>
      <c r="X195" s="249">
        <v>1</v>
      </c>
      <c r="Y195" s="249">
        <v>1</v>
      </c>
      <c r="Z195" s="249">
        <v>1</v>
      </c>
      <c r="AA195" s="249">
        <v>1</v>
      </c>
      <c r="AB195" s="249">
        <v>1</v>
      </c>
      <c r="AC195" s="249">
        <v>1</v>
      </c>
      <c r="AD195" s="249">
        <v>1</v>
      </c>
      <c r="AE195" s="249">
        <v>1</v>
      </c>
      <c r="AF195" s="249">
        <v>1</v>
      </c>
      <c r="AG195" s="249">
        <v>1</v>
      </c>
    </row>
    <row r="196" spans="1:33" x14ac:dyDescent="0.3">
      <c r="A196" s="249">
        <v>524242</v>
      </c>
      <c r="B196" s="305" t="s">
        <v>2063</v>
      </c>
      <c r="C196" s="249">
        <v>1</v>
      </c>
      <c r="D196" s="249">
        <v>1</v>
      </c>
      <c r="E196" s="249">
        <v>1</v>
      </c>
      <c r="F196" s="249">
        <v>1</v>
      </c>
      <c r="G196" s="249">
        <v>1</v>
      </c>
      <c r="H196" s="249">
        <v>1</v>
      </c>
      <c r="I196" s="249">
        <v>1</v>
      </c>
      <c r="J196" s="249">
        <v>1</v>
      </c>
      <c r="K196" s="249">
        <v>1</v>
      </c>
      <c r="L196" s="249">
        <v>1</v>
      </c>
      <c r="M196" s="249">
        <v>1</v>
      </c>
      <c r="N196" s="249">
        <v>1</v>
      </c>
      <c r="O196" s="249">
        <v>1</v>
      </c>
      <c r="P196" s="249">
        <v>1</v>
      </c>
      <c r="Q196" s="249">
        <v>1</v>
      </c>
      <c r="R196" s="249">
        <v>1</v>
      </c>
      <c r="S196" s="249">
        <v>1</v>
      </c>
      <c r="T196" s="249">
        <v>1</v>
      </c>
      <c r="U196" s="249">
        <v>1</v>
      </c>
      <c r="V196" s="249">
        <v>1</v>
      </c>
      <c r="W196" s="249">
        <v>1</v>
      </c>
      <c r="X196" s="249">
        <v>1</v>
      </c>
      <c r="Y196" s="249">
        <v>1</v>
      </c>
      <c r="Z196" s="249">
        <v>1</v>
      </c>
      <c r="AA196" s="249">
        <v>1</v>
      </c>
      <c r="AB196" s="249">
        <v>1</v>
      </c>
      <c r="AC196" s="249">
        <v>1</v>
      </c>
      <c r="AD196" s="249">
        <v>1</v>
      </c>
      <c r="AE196" s="249">
        <v>1</v>
      </c>
      <c r="AF196" s="249">
        <v>1</v>
      </c>
      <c r="AG196" s="249">
        <v>1</v>
      </c>
    </row>
    <row r="197" spans="1:33" x14ac:dyDescent="0.3">
      <c r="A197" s="249">
        <v>524243</v>
      </c>
      <c r="B197" s="305" t="s">
        <v>2063</v>
      </c>
      <c r="C197" s="249">
        <v>1</v>
      </c>
      <c r="D197" s="249">
        <v>1</v>
      </c>
      <c r="E197" s="249">
        <v>1</v>
      </c>
      <c r="F197" s="249">
        <v>1</v>
      </c>
      <c r="G197" s="249">
        <v>1</v>
      </c>
      <c r="H197" s="249">
        <v>1</v>
      </c>
      <c r="I197" s="249">
        <v>1</v>
      </c>
      <c r="J197" s="249">
        <v>1</v>
      </c>
      <c r="K197" s="249">
        <v>1</v>
      </c>
      <c r="L197" s="249">
        <v>1</v>
      </c>
      <c r="M197" s="249">
        <v>1</v>
      </c>
      <c r="N197" s="249">
        <v>1</v>
      </c>
      <c r="O197" s="249">
        <v>1</v>
      </c>
      <c r="P197" s="249">
        <v>1</v>
      </c>
      <c r="Q197" s="249">
        <v>1</v>
      </c>
      <c r="R197" s="249">
        <v>1</v>
      </c>
      <c r="S197" s="249">
        <v>1</v>
      </c>
      <c r="T197" s="249">
        <v>1</v>
      </c>
      <c r="U197" s="249">
        <v>1</v>
      </c>
      <c r="V197" s="249">
        <v>1</v>
      </c>
      <c r="W197" s="249">
        <v>1</v>
      </c>
      <c r="X197" s="249">
        <v>1</v>
      </c>
      <c r="Y197" s="249">
        <v>1</v>
      </c>
      <c r="Z197" s="249">
        <v>1</v>
      </c>
      <c r="AA197" s="249">
        <v>1</v>
      </c>
      <c r="AB197" s="249">
        <v>1</v>
      </c>
      <c r="AC197" s="249">
        <v>1</v>
      </c>
      <c r="AD197" s="249">
        <v>1</v>
      </c>
      <c r="AE197" s="249">
        <v>1</v>
      </c>
      <c r="AF197" s="249">
        <v>1</v>
      </c>
      <c r="AG197" s="249">
        <v>1</v>
      </c>
    </row>
    <row r="198" spans="1:33" x14ac:dyDescent="0.3">
      <c r="A198" s="249">
        <v>524267</v>
      </c>
      <c r="B198" s="305" t="s">
        <v>2063</v>
      </c>
      <c r="C198" s="249">
        <v>1</v>
      </c>
      <c r="D198" s="249">
        <v>1</v>
      </c>
      <c r="E198" s="249">
        <v>1</v>
      </c>
      <c r="F198" s="249">
        <v>1</v>
      </c>
      <c r="G198" s="249">
        <v>1</v>
      </c>
      <c r="H198" s="249">
        <v>1</v>
      </c>
      <c r="I198" s="249">
        <v>1</v>
      </c>
      <c r="J198" s="249">
        <v>1</v>
      </c>
      <c r="K198" s="249">
        <v>1</v>
      </c>
      <c r="L198" s="249">
        <v>1</v>
      </c>
      <c r="M198" s="249">
        <v>1</v>
      </c>
      <c r="N198" s="249">
        <v>1</v>
      </c>
      <c r="O198" s="249">
        <v>1</v>
      </c>
      <c r="P198" s="249">
        <v>1</v>
      </c>
      <c r="Q198" s="249">
        <v>1</v>
      </c>
      <c r="R198" s="249">
        <v>1</v>
      </c>
      <c r="S198" s="249">
        <v>1</v>
      </c>
      <c r="T198" s="249">
        <v>1</v>
      </c>
      <c r="U198" s="249">
        <v>1</v>
      </c>
      <c r="V198" s="249">
        <v>1</v>
      </c>
      <c r="W198" s="249">
        <v>1</v>
      </c>
      <c r="X198" s="249">
        <v>1</v>
      </c>
      <c r="Y198" s="249">
        <v>1</v>
      </c>
      <c r="Z198" s="249">
        <v>1</v>
      </c>
      <c r="AA198" s="249">
        <v>1</v>
      </c>
      <c r="AB198" s="249">
        <v>1</v>
      </c>
      <c r="AC198" s="249">
        <v>1</v>
      </c>
      <c r="AD198" s="249">
        <v>1</v>
      </c>
      <c r="AE198" s="249">
        <v>1</v>
      </c>
      <c r="AF198" s="249">
        <v>1</v>
      </c>
      <c r="AG198" s="249">
        <v>1</v>
      </c>
    </row>
    <row r="199" spans="1:33" x14ac:dyDescent="0.3">
      <c r="A199" s="249">
        <v>524268</v>
      </c>
      <c r="B199" s="305" t="s">
        <v>2063</v>
      </c>
      <c r="C199" s="249">
        <v>1</v>
      </c>
      <c r="D199" s="249">
        <v>1</v>
      </c>
      <c r="E199" s="249">
        <v>1</v>
      </c>
      <c r="F199" s="249">
        <v>1</v>
      </c>
      <c r="G199" s="249">
        <v>1</v>
      </c>
      <c r="H199" s="249">
        <v>1</v>
      </c>
      <c r="I199" s="249">
        <v>1</v>
      </c>
      <c r="J199" s="249">
        <v>1</v>
      </c>
      <c r="K199" s="249">
        <v>1</v>
      </c>
      <c r="L199" s="249">
        <v>1</v>
      </c>
      <c r="M199" s="249">
        <v>1</v>
      </c>
      <c r="N199" s="249">
        <v>1</v>
      </c>
      <c r="O199" s="249">
        <v>1</v>
      </c>
      <c r="P199" s="249">
        <v>1</v>
      </c>
      <c r="Q199" s="249">
        <v>1</v>
      </c>
      <c r="R199" s="249">
        <v>1</v>
      </c>
      <c r="S199" s="249">
        <v>1</v>
      </c>
      <c r="T199" s="249">
        <v>1</v>
      </c>
      <c r="U199" s="249">
        <v>1</v>
      </c>
      <c r="V199" s="249">
        <v>1</v>
      </c>
      <c r="W199" s="249">
        <v>1</v>
      </c>
      <c r="X199" s="249">
        <v>1</v>
      </c>
      <c r="Y199" s="249">
        <v>1</v>
      </c>
      <c r="Z199" s="249">
        <v>1</v>
      </c>
      <c r="AA199" s="249">
        <v>1</v>
      </c>
      <c r="AB199" s="249">
        <v>1</v>
      </c>
      <c r="AC199" s="249">
        <v>1</v>
      </c>
      <c r="AD199" s="249">
        <v>1</v>
      </c>
      <c r="AE199" s="249">
        <v>1</v>
      </c>
      <c r="AF199" s="249">
        <v>1</v>
      </c>
      <c r="AG199" s="249">
        <v>1</v>
      </c>
    </row>
    <row r="200" spans="1:33" x14ac:dyDescent="0.3">
      <c r="A200" s="249">
        <v>524270</v>
      </c>
      <c r="B200" s="305" t="s">
        <v>2063</v>
      </c>
      <c r="C200" s="249">
        <v>1</v>
      </c>
      <c r="D200" s="249">
        <v>1</v>
      </c>
      <c r="E200" s="249">
        <v>1</v>
      </c>
      <c r="F200" s="249">
        <v>1</v>
      </c>
      <c r="G200" s="249">
        <v>1</v>
      </c>
      <c r="H200" s="249">
        <v>1</v>
      </c>
      <c r="I200" s="249">
        <v>1</v>
      </c>
      <c r="J200" s="249">
        <v>1</v>
      </c>
      <c r="K200" s="249">
        <v>1</v>
      </c>
      <c r="L200" s="249">
        <v>1</v>
      </c>
      <c r="M200" s="249">
        <v>1</v>
      </c>
      <c r="N200" s="249">
        <v>1</v>
      </c>
      <c r="O200" s="249">
        <v>1</v>
      </c>
      <c r="P200" s="249">
        <v>1</v>
      </c>
      <c r="Q200" s="249">
        <v>1</v>
      </c>
      <c r="R200" s="249">
        <v>1</v>
      </c>
      <c r="S200" s="249">
        <v>1</v>
      </c>
      <c r="T200" s="249">
        <v>1</v>
      </c>
      <c r="U200" s="249">
        <v>1</v>
      </c>
      <c r="V200" s="249">
        <v>1</v>
      </c>
      <c r="W200" s="249">
        <v>1</v>
      </c>
      <c r="X200" s="249">
        <v>1</v>
      </c>
      <c r="Y200" s="249">
        <v>1</v>
      </c>
      <c r="Z200" s="249">
        <v>1</v>
      </c>
      <c r="AA200" s="249">
        <v>1</v>
      </c>
      <c r="AB200" s="249">
        <v>1</v>
      </c>
      <c r="AC200" s="249">
        <v>1</v>
      </c>
      <c r="AD200" s="249">
        <v>1</v>
      </c>
      <c r="AE200" s="249">
        <v>1</v>
      </c>
      <c r="AF200" s="249">
        <v>1</v>
      </c>
      <c r="AG200" s="249">
        <v>1</v>
      </c>
    </row>
    <row r="201" spans="1:33" x14ac:dyDescent="0.3">
      <c r="A201" s="249">
        <v>524271</v>
      </c>
      <c r="B201" s="305" t="s">
        <v>2063</v>
      </c>
      <c r="C201" s="249">
        <v>1</v>
      </c>
      <c r="D201" s="249">
        <v>1</v>
      </c>
      <c r="E201" s="249">
        <v>1</v>
      </c>
      <c r="F201" s="249">
        <v>1</v>
      </c>
      <c r="G201" s="249">
        <v>1</v>
      </c>
      <c r="H201" s="249">
        <v>1</v>
      </c>
      <c r="I201" s="249">
        <v>1</v>
      </c>
      <c r="J201" s="249">
        <v>1</v>
      </c>
      <c r="K201" s="249">
        <v>1</v>
      </c>
      <c r="L201" s="249">
        <v>1</v>
      </c>
      <c r="M201" s="249">
        <v>1</v>
      </c>
      <c r="N201" s="249">
        <v>1</v>
      </c>
      <c r="O201" s="249">
        <v>1</v>
      </c>
      <c r="P201" s="249">
        <v>1</v>
      </c>
      <c r="Q201" s="249">
        <v>1</v>
      </c>
      <c r="R201" s="249">
        <v>1</v>
      </c>
      <c r="S201" s="249">
        <v>1</v>
      </c>
      <c r="T201" s="249">
        <v>1</v>
      </c>
      <c r="U201" s="249">
        <v>1</v>
      </c>
      <c r="V201" s="249">
        <v>1</v>
      </c>
      <c r="W201" s="249">
        <v>1</v>
      </c>
      <c r="X201" s="249">
        <v>1</v>
      </c>
      <c r="Y201" s="249">
        <v>1</v>
      </c>
      <c r="Z201" s="249">
        <v>1</v>
      </c>
      <c r="AA201" s="249">
        <v>1</v>
      </c>
      <c r="AB201" s="249">
        <v>1</v>
      </c>
      <c r="AC201" s="249">
        <v>1</v>
      </c>
      <c r="AD201" s="249">
        <v>1</v>
      </c>
      <c r="AE201" s="249">
        <v>1</v>
      </c>
      <c r="AF201" s="249">
        <v>1</v>
      </c>
      <c r="AG201" s="249">
        <v>1</v>
      </c>
    </row>
    <row r="202" spans="1:33" x14ac:dyDescent="0.3">
      <c r="A202" s="249">
        <v>524272</v>
      </c>
      <c r="B202" s="305" t="s">
        <v>2063</v>
      </c>
      <c r="C202" s="249">
        <v>1</v>
      </c>
      <c r="D202" s="249">
        <v>1</v>
      </c>
      <c r="E202" s="249">
        <v>1</v>
      </c>
      <c r="F202" s="249">
        <v>1</v>
      </c>
      <c r="G202" s="249">
        <v>1</v>
      </c>
      <c r="H202" s="249">
        <v>1</v>
      </c>
      <c r="I202" s="249">
        <v>1</v>
      </c>
      <c r="J202" s="249">
        <v>1</v>
      </c>
      <c r="K202" s="249">
        <v>1</v>
      </c>
      <c r="L202" s="249">
        <v>1</v>
      </c>
      <c r="M202" s="249">
        <v>1</v>
      </c>
      <c r="N202" s="249">
        <v>1</v>
      </c>
      <c r="O202" s="249">
        <v>1</v>
      </c>
      <c r="P202" s="249">
        <v>1</v>
      </c>
      <c r="Q202" s="249">
        <v>1</v>
      </c>
      <c r="R202" s="249">
        <v>1</v>
      </c>
      <c r="S202" s="249">
        <v>1</v>
      </c>
      <c r="T202" s="249">
        <v>1</v>
      </c>
      <c r="U202" s="249">
        <v>1</v>
      </c>
      <c r="V202" s="249">
        <v>1</v>
      </c>
      <c r="W202" s="249">
        <v>1</v>
      </c>
      <c r="X202" s="249">
        <v>1</v>
      </c>
      <c r="Y202" s="249">
        <v>1</v>
      </c>
      <c r="Z202" s="249">
        <v>1</v>
      </c>
      <c r="AA202" s="249">
        <v>1</v>
      </c>
      <c r="AB202" s="249">
        <v>1</v>
      </c>
      <c r="AC202" s="249">
        <v>1</v>
      </c>
      <c r="AD202" s="249">
        <v>1</v>
      </c>
      <c r="AE202" s="249">
        <v>1</v>
      </c>
      <c r="AF202" s="249">
        <v>1</v>
      </c>
      <c r="AG202" s="249">
        <v>1</v>
      </c>
    </row>
    <row r="203" spans="1:33" x14ac:dyDescent="0.3">
      <c r="A203" s="249">
        <v>524276</v>
      </c>
      <c r="B203" s="305" t="s">
        <v>2063</v>
      </c>
      <c r="C203" s="249">
        <v>1</v>
      </c>
      <c r="D203" s="249">
        <v>1</v>
      </c>
      <c r="E203" s="249">
        <v>1</v>
      </c>
      <c r="F203" s="249">
        <v>1</v>
      </c>
      <c r="G203" s="249">
        <v>1</v>
      </c>
      <c r="H203" s="249">
        <v>1</v>
      </c>
      <c r="I203" s="249">
        <v>1</v>
      </c>
      <c r="J203" s="249">
        <v>1</v>
      </c>
      <c r="K203" s="249">
        <v>1</v>
      </c>
      <c r="L203" s="249">
        <v>1</v>
      </c>
      <c r="M203" s="249">
        <v>1</v>
      </c>
      <c r="N203" s="249">
        <v>1</v>
      </c>
      <c r="O203" s="249">
        <v>1</v>
      </c>
      <c r="P203" s="249">
        <v>1</v>
      </c>
      <c r="Q203" s="249">
        <v>1</v>
      </c>
      <c r="R203" s="249">
        <v>1</v>
      </c>
      <c r="S203" s="249">
        <v>1</v>
      </c>
      <c r="T203" s="249">
        <v>1</v>
      </c>
      <c r="U203" s="249">
        <v>1</v>
      </c>
      <c r="V203" s="249">
        <v>1</v>
      </c>
      <c r="W203" s="249">
        <v>1</v>
      </c>
      <c r="X203" s="249">
        <v>1</v>
      </c>
      <c r="Y203" s="249">
        <v>1</v>
      </c>
      <c r="Z203" s="249">
        <v>1</v>
      </c>
      <c r="AA203" s="249">
        <v>1</v>
      </c>
      <c r="AB203" s="249">
        <v>1</v>
      </c>
      <c r="AC203" s="249">
        <v>1</v>
      </c>
      <c r="AD203" s="249">
        <v>1</v>
      </c>
      <c r="AE203" s="249">
        <v>1</v>
      </c>
      <c r="AF203" s="249">
        <v>1</v>
      </c>
      <c r="AG203" s="249">
        <v>1</v>
      </c>
    </row>
    <row r="204" spans="1:33" x14ac:dyDescent="0.3">
      <c r="A204" s="249">
        <v>524277</v>
      </c>
      <c r="B204" s="305" t="s">
        <v>2063</v>
      </c>
      <c r="C204" s="249">
        <v>1</v>
      </c>
      <c r="D204" s="249">
        <v>1</v>
      </c>
      <c r="E204" s="249">
        <v>1</v>
      </c>
      <c r="F204" s="249">
        <v>1</v>
      </c>
      <c r="G204" s="249">
        <v>1</v>
      </c>
      <c r="H204" s="249">
        <v>1</v>
      </c>
      <c r="I204" s="249">
        <v>1</v>
      </c>
      <c r="J204" s="249">
        <v>1</v>
      </c>
      <c r="K204" s="249">
        <v>1</v>
      </c>
      <c r="L204" s="249">
        <v>1</v>
      </c>
      <c r="M204" s="249">
        <v>1</v>
      </c>
      <c r="N204" s="249">
        <v>1</v>
      </c>
      <c r="O204" s="249">
        <v>1</v>
      </c>
      <c r="P204" s="249">
        <v>1</v>
      </c>
      <c r="Q204" s="249">
        <v>1</v>
      </c>
      <c r="R204" s="249">
        <v>1</v>
      </c>
      <c r="S204" s="249">
        <v>1</v>
      </c>
      <c r="T204" s="249">
        <v>1</v>
      </c>
      <c r="U204" s="249">
        <v>1</v>
      </c>
      <c r="V204" s="249">
        <v>1</v>
      </c>
      <c r="W204" s="249">
        <v>1</v>
      </c>
      <c r="X204" s="249">
        <v>1</v>
      </c>
      <c r="Y204" s="249">
        <v>1</v>
      </c>
      <c r="Z204" s="249">
        <v>1</v>
      </c>
      <c r="AA204" s="249">
        <v>1</v>
      </c>
      <c r="AB204" s="249">
        <v>1</v>
      </c>
      <c r="AC204" s="249">
        <v>1</v>
      </c>
      <c r="AD204" s="249">
        <v>1</v>
      </c>
      <c r="AE204" s="249">
        <v>1</v>
      </c>
      <c r="AF204" s="249">
        <v>1</v>
      </c>
      <c r="AG204" s="249">
        <v>1</v>
      </c>
    </row>
    <row r="205" spans="1:33" x14ac:dyDescent="0.3">
      <c r="A205" s="249">
        <v>524285</v>
      </c>
      <c r="B205" s="305" t="s">
        <v>2063</v>
      </c>
      <c r="C205" s="249">
        <v>1</v>
      </c>
      <c r="D205" s="249">
        <v>1</v>
      </c>
      <c r="E205" s="249">
        <v>1</v>
      </c>
      <c r="F205" s="249">
        <v>1</v>
      </c>
      <c r="G205" s="249">
        <v>1</v>
      </c>
      <c r="H205" s="249">
        <v>1</v>
      </c>
      <c r="I205" s="249">
        <v>1</v>
      </c>
      <c r="J205" s="249">
        <v>1</v>
      </c>
      <c r="K205" s="249">
        <v>1</v>
      </c>
      <c r="L205" s="249">
        <v>1</v>
      </c>
      <c r="M205" s="249">
        <v>1</v>
      </c>
      <c r="N205" s="249">
        <v>1</v>
      </c>
      <c r="O205" s="249">
        <v>1</v>
      </c>
      <c r="P205" s="249">
        <v>1</v>
      </c>
      <c r="Q205" s="249">
        <v>1</v>
      </c>
      <c r="R205" s="249">
        <v>1</v>
      </c>
      <c r="S205" s="249">
        <v>1</v>
      </c>
      <c r="T205" s="249">
        <v>1</v>
      </c>
      <c r="U205" s="249">
        <v>1</v>
      </c>
      <c r="V205" s="249">
        <v>1</v>
      </c>
      <c r="W205" s="249">
        <v>1</v>
      </c>
      <c r="X205" s="249">
        <v>1</v>
      </c>
      <c r="Y205" s="249">
        <v>1</v>
      </c>
      <c r="Z205" s="249">
        <v>1</v>
      </c>
      <c r="AA205" s="249">
        <v>1</v>
      </c>
      <c r="AB205" s="249">
        <v>1</v>
      </c>
      <c r="AC205" s="249">
        <v>1</v>
      </c>
      <c r="AD205" s="249">
        <v>1</v>
      </c>
      <c r="AE205" s="249">
        <v>1</v>
      </c>
      <c r="AF205" s="249">
        <v>1</v>
      </c>
      <c r="AG205" s="249">
        <v>1</v>
      </c>
    </row>
    <row r="206" spans="1:33" x14ac:dyDescent="0.3">
      <c r="A206" s="249">
        <v>524286</v>
      </c>
      <c r="B206" s="305" t="s">
        <v>2063</v>
      </c>
      <c r="C206" s="249">
        <v>1</v>
      </c>
      <c r="D206" s="249">
        <v>1</v>
      </c>
      <c r="E206" s="249">
        <v>1</v>
      </c>
      <c r="F206" s="249">
        <v>1</v>
      </c>
      <c r="G206" s="249">
        <v>1</v>
      </c>
      <c r="H206" s="249">
        <v>1</v>
      </c>
      <c r="I206" s="249">
        <v>1</v>
      </c>
      <c r="J206" s="249">
        <v>1</v>
      </c>
      <c r="K206" s="249">
        <v>1</v>
      </c>
      <c r="L206" s="249">
        <v>1</v>
      </c>
      <c r="M206" s="249">
        <v>1</v>
      </c>
      <c r="N206" s="249">
        <v>1</v>
      </c>
      <c r="O206" s="249">
        <v>1</v>
      </c>
      <c r="P206" s="249">
        <v>1</v>
      </c>
      <c r="Q206" s="249">
        <v>1</v>
      </c>
      <c r="R206" s="249">
        <v>1</v>
      </c>
      <c r="S206" s="249">
        <v>1</v>
      </c>
      <c r="T206" s="249">
        <v>1</v>
      </c>
      <c r="U206" s="249">
        <v>1</v>
      </c>
      <c r="V206" s="249">
        <v>1</v>
      </c>
      <c r="W206" s="249">
        <v>1</v>
      </c>
      <c r="X206" s="249">
        <v>1</v>
      </c>
      <c r="Y206" s="249">
        <v>1</v>
      </c>
      <c r="Z206" s="249">
        <v>1</v>
      </c>
      <c r="AA206" s="249">
        <v>1</v>
      </c>
      <c r="AB206" s="249">
        <v>1</v>
      </c>
      <c r="AC206" s="249">
        <v>1</v>
      </c>
      <c r="AD206" s="249">
        <v>1</v>
      </c>
      <c r="AE206" s="249">
        <v>1</v>
      </c>
      <c r="AF206" s="249">
        <v>1</v>
      </c>
      <c r="AG206" s="249">
        <v>1</v>
      </c>
    </row>
    <row r="207" spans="1:33" x14ac:dyDescent="0.3">
      <c r="A207" s="249">
        <v>524292</v>
      </c>
      <c r="B207" s="305" t="s">
        <v>2063</v>
      </c>
      <c r="C207" s="249">
        <v>1</v>
      </c>
      <c r="D207" s="249">
        <v>1</v>
      </c>
      <c r="E207" s="249">
        <v>1</v>
      </c>
      <c r="F207" s="249">
        <v>1</v>
      </c>
      <c r="G207" s="249">
        <v>1</v>
      </c>
      <c r="H207" s="249">
        <v>1</v>
      </c>
      <c r="I207" s="249">
        <v>1</v>
      </c>
      <c r="J207" s="249">
        <v>1</v>
      </c>
      <c r="K207" s="249">
        <v>1</v>
      </c>
      <c r="L207" s="249">
        <v>1</v>
      </c>
      <c r="M207" s="249">
        <v>1</v>
      </c>
      <c r="N207" s="249">
        <v>1</v>
      </c>
      <c r="O207" s="249">
        <v>1</v>
      </c>
      <c r="P207" s="249">
        <v>1</v>
      </c>
      <c r="Q207" s="249">
        <v>1</v>
      </c>
      <c r="R207" s="249">
        <v>1</v>
      </c>
      <c r="S207" s="249">
        <v>1</v>
      </c>
      <c r="T207" s="249">
        <v>1</v>
      </c>
      <c r="U207" s="249">
        <v>1</v>
      </c>
      <c r="V207" s="249">
        <v>1</v>
      </c>
      <c r="W207" s="249">
        <v>1</v>
      </c>
      <c r="X207" s="249">
        <v>1</v>
      </c>
      <c r="Y207" s="249">
        <v>1</v>
      </c>
      <c r="Z207" s="249">
        <v>1</v>
      </c>
      <c r="AA207" s="249">
        <v>1</v>
      </c>
      <c r="AB207" s="249">
        <v>1</v>
      </c>
      <c r="AC207" s="249">
        <v>1</v>
      </c>
      <c r="AD207" s="249">
        <v>1</v>
      </c>
      <c r="AE207" s="249">
        <v>1</v>
      </c>
      <c r="AF207" s="249">
        <v>1</v>
      </c>
      <c r="AG207" s="249">
        <v>1</v>
      </c>
    </row>
    <row r="208" spans="1:33" x14ac:dyDescent="0.3">
      <c r="A208" s="249">
        <v>524299</v>
      </c>
      <c r="B208" s="305" t="s">
        <v>2063</v>
      </c>
      <c r="C208" s="249">
        <v>1</v>
      </c>
      <c r="D208" s="249">
        <v>1</v>
      </c>
      <c r="E208" s="249">
        <v>1</v>
      </c>
      <c r="F208" s="249">
        <v>1</v>
      </c>
      <c r="G208" s="249">
        <v>1</v>
      </c>
      <c r="H208" s="249">
        <v>1</v>
      </c>
      <c r="I208" s="249">
        <v>1</v>
      </c>
      <c r="J208" s="249">
        <v>1</v>
      </c>
      <c r="K208" s="249">
        <v>1</v>
      </c>
      <c r="L208" s="249">
        <v>1</v>
      </c>
      <c r="M208" s="249">
        <v>1</v>
      </c>
      <c r="N208" s="249">
        <v>1</v>
      </c>
      <c r="O208" s="249">
        <v>1</v>
      </c>
      <c r="P208" s="249">
        <v>1</v>
      </c>
      <c r="Q208" s="249">
        <v>1</v>
      </c>
      <c r="R208" s="249">
        <v>1</v>
      </c>
      <c r="S208" s="249">
        <v>1</v>
      </c>
      <c r="T208" s="249">
        <v>1</v>
      </c>
      <c r="U208" s="249">
        <v>1</v>
      </c>
      <c r="V208" s="249">
        <v>1</v>
      </c>
      <c r="W208" s="249">
        <v>1</v>
      </c>
      <c r="X208" s="249">
        <v>1</v>
      </c>
      <c r="Y208" s="249">
        <v>1</v>
      </c>
      <c r="Z208" s="249">
        <v>1</v>
      </c>
      <c r="AA208" s="249">
        <v>1</v>
      </c>
      <c r="AB208" s="249">
        <v>1</v>
      </c>
      <c r="AC208" s="249">
        <v>1</v>
      </c>
      <c r="AD208" s="249">
        <v>1</v>
      </c>
      <c r="AE208" s="249">
        <v>1</v>
      </c>
      <c r="AF208" s="249">
        <v>1</v>
      </c>
      <c r="AG208" s="249">
        <v>1</v>
      </c>
    </row>
    <row r="209" spans="1:33" x14ac:dyDescent="0.3">
      <c r="A209" s="249">
        <v>524308</v>
      </c>
      <c r="B209" s="305" t="s">
        <v>2063</v>
      </c>
      <c r="C209" s="249">
        <v>1</v>
      </c>
      <c r="D209" s="249">
        <v>1</v>
      </c>
      <c r="E209" s="249">
        <v>1</v>
      </c>
      <c r="F209" s="249">
        <v>1</v>
      </c>
      <c r="G209" s="249">
        <v>1</v>
      </c>
      <c r="H209" s="249">
        <v>1</v>
      </c>
      <c r="I209" s="249">
        <v>1</v>
      </c>
      <c r="J209" s="249">
        <v>1</v>
      </c>
      <c r="K209" s="249">
        <v>1</v>
      </c>
      <c r="L209" s="249">
        <v>1</v>
      </c>
      <c r="M209" s="249">
        <v>1</v>
      </c>
      <c r="N209" s="249">
        <v>1</v>
      </c>
      <c r="O209" s="249">
        <v>1</v>
      </c>
      <c r="P209" s="249">
        <v>1</v>
      </c>
      <c r="Q209" s="249">
        <v>1</v>
      </c>
      <c r="R209" s="249">
        <v>1</v>
      </c>
      <c r="S209" s="249">
        <v>1</v>
      </c>
      <c r="T209" s="249">
        <v>1</v>
      </c>
      <c r="U209" s="249">
        <v>1</v>
      </c>
      <c r="V209" s="249">
        <v>1</v>
      </c>
      <c r="W209" s="249">
        <v>1</v>
      </c>
      <c r="X209" s="249">
        <v>1</v>
      </c>
      <c r="Y209" s="249">
        <v>1</v>
      </c>
      <c r="Z209" s="249">
        <v>1</v>
      </c>
      <c r="AA209" s="249">
        <v>1</v>
      </c>
      <c r="AB209" s="249">
        <v>1</v>
      </c>
      <c r="AC209" s="249">
        <v>1</v>
      </c>
      <c r="AD209" s="249">
        <v>1</v>
      </c>
      <c r="AE209" s="249">
        <v>1</v>
      </c>
      <c r="AF209" s="249">
        <v>1</v>
      </c>
      <c r="AG209" s="249">
        <v>1</v>
      </c>
    </row>
    <row r="210" spans="1:33" x14ac:dyDescent="0.3">
      <c r="A210" s="249">
        <v>524313</v>
      </c>
      <c r="B210" s="305" t="s">
        <v>2063</v>
      </c>
      <c r="C210" s="249">
        <v>1</v>
      </c>
      <c r="D210" s="249">
        <v>1</v>
      </c>
      <c r="E210" s="249">
        <v>1</v>
      </c>
      <c r="F210" s="249">
        <v>1</v>
      </c>
      <c r="G210" s="249">
        <v>1</v>
      </c>
      <c r="H210" s="249">
        <v>1</v>
      </c>
      <c r="I210" s="249">
        <v>1</v>
      </c>
      <c r="J210" s="249">
        <v>1</v>
      </c>
      <c r="K210" s="249">
        <v>1</v>
      </c>
      <c r="L210" s="249">
        <v>1</v>
      </c>
      <c r="M210" s="249">
        <v>1</v>
      </c>
      <c r="N210" s="249">
        <v>1</v>
      </c>
      <c r="O210" s="249">
        <v>1</v>
      </c>
      <c r="P210" s="249">
        <v>1</v>
      </c>
      <c r="Q210" s="249">
        <v>1</v>
      </c>
      <c r="R210" s="249">
        <v>1</v>
      </c>
      <c r="S210" s="249">
        <v>1</v>
      </c>
      <c r="T210" s="249">
        <v>1</v>
      </c>
      <c r="U210" s="249">
        <v>1</v>
      </c>
      <c r="V210" s="249">
        <v>1</v>
      </c>
      <c r="W210" s="249">
        <v>1</v>
      </c>
      <c r="X210" s="249">
        <v>1</v>
      </c>
      <c r="Y210" s="249">
        <v>1</v>
      </c>
      <c r="Z210" s="249">
        <v>1</v>
      </c>
      <c r="AA210" s="249">
        <v>1</v>
      </c>
      <c r="AB210" s="249">
        <v>1</v>
      </c>
      <c r="AC210" s="249">
        <v>1</v>
      </c>
      <c r="AD210" s="249">
        <v>1</v>
      </c>
      <c r="AE210" s="249">
        <v>1</v>
      </c>
      <c r="AF210" s="249">
        <v>1</v>
      </c>
      <c r="AG210" s="249">
        <v>1</v>
      </c>
    </row>
    <row r="211" spans="1:33" x14ac:dyDescent="0.3">
      <c r="A211" s="249">
        <v>524315</v>
      </c>
      <c r="B211" s="305" t="s">
        <v>2063</v>
      </c>
      <c r="C211" s="249">
        <v>1</v>
      </c>
      <c r="D211" s="249">
        <v>1</v>
      </c>
      <c r="E211" s="249">
        <v>1</v>
      </c>
      <c r="F211" s="249">
        <v>1</v>
      </c>
      <c r="G211" s="249">
        <v>1</v>
      </c>
      <c r="H211" s="249">
        <v>1</v>
      </c>
      <c r="I211" s="249">
        <v>1</v>
      </c>
      <c r="J211" s="249">
        <v>1</v>
      </c>
      <c r="K211" s="249">
        <v>1</v>
      </c>
      <c r="L211" s="249">
        <v>1</v>
      </c>
      <c r="M211" s="249">
        <v>1</v>
      </c>
      <c r="N211" s="249">
        <v>1</v>
      </c>
      <c r="O211" s="249">
        <v>1</v>
      </c>
      <c r="P211" s="249">
        <v>1</v>
      </c>
      <c r="Q211" s="249">
        <v>1</v>
      </c>
      <c r="R211" s="249">
        <v>1</v>
      </c>
      <c r="S211" s="249">
        <v>1</v>
      </c>
      <c r="T211" s="249">
        <v>1</v>
      </c>
      <c r="U211" s="249">
        <v>1</v>
      </c>
      <c r="V211" s="249">
        <v>1</v>
      </c>
      <c r="W211" s="249">
        <v>1</v>
      </c>
      <c r="X211" s="249">
        <v>1</v>
      </c>
      <c r="Y211" s="249">
        <v>1</v>
      </c>
      <c r="Z211" s="249">
        <v>1</v>
      </c>
      <c r="AA211" s="249">
        <v>1</v>
      </c>
      <c r="AB211" s="249">
        <v>1</v>
      </c>
      <c r="AC211" s="249">
        <v>1</v>
      </c>
      <c r="AD211" s="249">
        <v>1</v>
      </c>
      <c r="AE211" s="249">
        <v>1</v>
      </c>
      <c r="AF211" s="249">
        <v>1</v>
      </c>
      <c r="AG211" s="249">
        <v>1</v>
      </c>
    </row>
    <row r="212" spans="1:33" x14ac:dyDescent="0.3">
      <c r="A212" s="249">
        <v>524319</v>
      </c>
      <c r="B212" s="305" t="s">
        <v>2063</v>
      </c>
      <c r="C212" s="249">
        <v>1</v>
      </c>
      <c r="D212" s="249">
        <v>1</v>
      </c>
      <c r="E212" s="249">
        <v>1</v>
      </c>
      <c r="F212" s="249">
        <v>1</v>
      </c>
      <c r="G212" s="249">
        <v>1</v>
      </c>
      <c r="H212" s="249">
        <v>1</v>
      </c>
      <c r="I212" s="249">
        <v>1</v>
      </c>
      <c r="J212" s="249">
        <v>1</v>
      </c>
      <c r="K212" s="249">
        <v>1</v>
      </c>
      <c r="L212" s="249">
        <v>1</v>
      </c>
      <c r="M212" s="249">
        <v>1</v>
      </c>
      <c r="N212" s="249">
        <v>1</v>
      </c>
      <c r="O212" s="249">
        <v>1</v>
      </c>
      <c r="P212" s="249">
        <v>1</v>
      </c>
      <c r="Q212" s="249">
        <v>1</v>
      </c>
      <c r="R212" s="249">
        <v>1</v>
      </c>
      <c r="S212" s="249">
        <v>1</v>
      </c>
      <c r="T212" s="249">
        <v>1</v>
      </c>
      <c r="U212" s="249">
        <v>1</v>
      </c>
      <c r="V212" s="249">
        <v>1</v>
      </c>
      <c r="W212" s="249">
        <v>1</v>
      </c>
      <c r="X212" s="249">
        <v>1</v>
      </c>
      <c r="Y212" s="249">
        <v>1</v>
      </c>
      <c r="Z212" s="249">
        <v>1</v>
      </c>
      <c r="AA212" s="249">
        <v>1</v>
      </c>
      <c r="AB212" s="249">
        <v>1</v>
      </c>
      <c r="AC212" s="249">
        <v>1</v>
      </c>
      <c r="AD212" s="249">
        <v>1</v>
      </c>
      <c r="AE212" s="249">
        <v>1</v>
      </c>
      <c r="AF212" s="249">
        <v>1</v>
      </c>
      <c r="AG212" s="249">
        <v>1</v>
      </c>
    </row>
    <row r="213" spans="1:33" x14ac:dyDescent="0.3">
      <c r="A213" s="249">
        <v>524321</v>
      </c>
      <c r="B213" s="305" t="s">
        <v>2063</v>
      </c>
      <c r="C213" s="249">
        <v>1</v>
      </c>
      <c r="D213" s="249">
        <v>1</v>
      </c>
      <c r="E213" s="249">
        <v>1</v>
      </c>
      <c r="F213" s="249">
        <v>1</v>
      </c>
      <c r="G213" s="249">
        <v>1</v>
      </c>
      <c r="H213" s="249">
        <v>1</v>
      </c>
      <c r="I213" s="249">
        <v>1</v>
      </c>
      <c r="J213" s="249">
        <v>1</v>
      </c>
      <c r="K213" s="249">
        <v>1</v>
      </c>
      <c r="L213" s="249">
        <v>1</v>
      </c>
      <c r="M213" s="249">
        <v>1</v>
      </c>
      <c r="N213" s="249">
        <v>1</v>
      </c>
      <c r="O213" s="249">
        <v>1</v>
      </c>
      <c r="P213" s="249">
        <v>1</v>
      </c>
      <c r="Q213" s="249">
        <v>1</v>
      </c>
      <c r="R213" s="249">
        <v>1</v>
      </c>
      <c r="S213" s="249">
        <v>1</v>
      </c>
      <c r="T213" s="249">
        <v>1</v>
      </c>
      <c r="U213" s="249">
        <v>1</v>
      </c>
      <c r="V213" s="249">
        <v>1</v>
      </c>
      <c r="W213" s="249">
        <v>1</v>
      </c>
      <c r="X213" s="249">
        <v>1</v>
      </c>
      <c r="Y213" s="249">
        <v>1</v>
      </c>
      <c r="Z213" s="249">
        <v>1</v>
      </c>
      <c r="AA213" s="249">
        <v>1</v>
      </c>
      <c r="AB213" s="249">
        <v>1</v>
      </c>
      <c r="AC213" s="249">
        <v>1</v>
      </c>
      <c r="AD213" s="249">
        <v>1</v>
      </c>
      <c r="AE213" s="249">
        <v>1</v>
      </c>
      <c r="AF213" s="249">
        <v>1</v>
      </c>
      <c r="AG213" s="249">
        <v>1</v>
      </c>
    </row>
    <row r="214" spans="1:33" x14ac:dyDescent="0.3">
      <c r="A214" s="249">
        <v>524322</v>
      </c>
      <c r="B214" s="305" t="s">
        <v>2063</v>
      </c>
      <c r="C214" s="249">
        <v>1</v>
      </c>
      <c r="D214" s="249">
        <v>1</v>
      </c>
      <c r="E214" s="249">
        <v>1</v>
      </c>
      <c r="F214" s="249">
        <v>1</v>
      </c>
      <c r="G214" s="249">
        <v>1</v>
      </c>
      <c r="H214" s="249">
        <v>1</v>
      </c>
      <c r="I214" s="249">
        <v>1</v>
      </c>
      <c r="J214" s="249">
        <v>1</v>
      </c>
      <c r="K214" s="249">
        <v>1</v>
      </c>
      <c r="L214" s="249">
        <v>1</v>
      </c>
      <c r="M214" s="249">
        <v>1</v>
      </c>
      <c r="N214" s="249">
        <v>1</v>
      </c>
      <c r="O214" s="249">
        <v>1</v>
      </c>
      <c r="P214" s="249">
        <v>1</v>
      </c>
      <c r="Q214" s="249">
        <v>1</v>
      </c>
      <c r="R214" s="249">
        <v>1</v>
      </c>
      <c r="S214" s="249">
        <v>1</v>
      </c>
      <c r="T214" s="249">
        <v>1</v>
      </c>
      <c r="U214" s="249">
        <v>1</v>
      </c>
      <c r="V214" s="249">
        <v>1</v>
      </c>
      <c r="W214" s="249">
        <v>1</v>
      </c>
      <c r="X214" s="249">
        <v>1</v>
      </c>
      <c r="Y214" s="249">
        <v>1</v>
      </c>
      <c r="Z214" s="249">
        <v>1</v>
      </c>
      <c r="AA214" s="249">
        <v>1</v>
      </c>
      <c r="AB214" s="249">
        <v>1</v>
      </c>
      <c r="AC214" s="249">
        <v>1</v>
      </c>
      <c r="AD214" s="249">
        <v>1</v>
      </c>
      <c r="AE214" s="249">
        <v>1</v>
      </c>
      <c r="AF214" s="249">
        <v>1</v>
      </c>
      <c r="AG214" s="249">
        <v>1</v>
      </c>
    </row>
    <row r="215" spans="1:33" x14ac:dyDescent="0.3">
      <c r="A215" s="249">
        <v>524323</v>
      </c>
      <c r="B215" s="305" t="s">
        <v>2063</v>
      </c>
      <c r="C215" s="249">
        <v>1</v>
      </c>
      <c r="D215" s="249">
        <v>1</v>
      </c>
      <c r="E215" s="249">
        <v>1</v>
      </c>
      <c r="F215" s="249">
        <v>1</v>
      </c>
      <c r="G215" s="249">
        <v>1</v>
      </c>
      <c r="H215" s="249">
        <v>1</v>
      </c>
      <c r="I215" s="249">
        <v>1</v>
      </c>
      <c r="J215" s="249">
        <v>1</v>
      </c>
      <c r="K215" s="249">
        <v>1</v>
      </c>
      <c r="L215" s="249">
        <v>1</v>
      </c>
      <c r="M215" s="249">
        <v>1</v>
      </c>
      <c r="N215" s="249">
        <v>1</v>
      </c>
      <c r="O215" s="249">
        <v>1</v>
      </c>
      <c r="P215" s="249">
        <v>1</v>
      </c>
      <c r="Q215" s="249">
        <v>1</v>
      </c>
      <c r="R215" s="249">
        <v>1</v>
      </c>
      <c r="S215" s="249">
        <v>1</v>
      </c>
      <c r="T215" s="249">
        <v>1</v>
      </c>
      <c r="U215" s="249">
        <v>1</v>
      </c>
      <c r="V215" s="249">
        <v>1</v>
      </c>
      <c r="W215" s="249">
        <v>1</v>
      </c>
      <c r="X215" s="249">
        <v>1</v>
      </c>
      <c r="Y215" s="249">
        <v>1</v>
      </c>
      <c r="Z215" s="249">
        <v>1</v>
      </c>
      <c r="AA215" s="249">
        <v>1</v>
      </c>
      <c r="AB215" s="249">
        <v>1</v>
      </c>
      <c r="AC215" s="249">
        <v>1</v>
      </c>
      <c r="AD215" s="249">
        <v>1</v>
      </c>
      <c r="AE215" s="249">
        <v>1</v>
      </c>
      <c r="AF215" s="249">
        <v>1</v>
      </c>
      <c r="AG215" s="249">
        <v>1</v>
      </c>
    </row>
    <row r="216" spans="1:33" x14ac:dyDescent="0.3">
      <c r="A216" s="249">
        <v>524329</v>
      </c>
      <c r="B216" s="305" t="s">
        <v>2063</v>
      </c>
      <c r="C216" s="249">
        <v>1</v>
      </c>
      <c r="D216" s="249">
        <v>1</v>
      </c>
      <c r="E216" s="249">
        <v>1</v>
      </c>
      <c r="F216" s="249">
        <v>1</v>
      </c>
      <c r="G216" s="249">
        <v>1</v>
      </c>
      <c r="H216" s="249">
        <v>1</v>
      </c>
      <c r="I216" s="249">
        <v>1</v>
      </c>
      <c r="J216" s="249">
        <v>1</v>
      </c>
      <c r="K216" s="249">
        <v>1</v>
      </c>
      <c r="L216" s="249">
        <v>1</v>
      </c>
      <c r="M216" s="249">
        <v>1</v>
      </c>
      <c r="N216" s="249">
        <v>1</v>
      </c>
      <c r="O216" s="249">
        <v>1</v>
      </c>
      <c r="P216" s="249">
        <v>1</v>
      </c>
      <c r="Q216" s="249">
        <v>1</v>
      </c>
      <c r="R216" s="249">
        <v>1</v>
      </c>
      <c r="S216" s="249">
        <v>1</v>
      </c>
      <c r="T216" s="249">
        <v>1</v>
      </c>
      <c r="U216" s="249">
        <v>1</v>
      </c>
      <c r="V216" s="249">
        <v>1</v>
      </c>
      <c r="W216" s="249">
        <v>1</v>
      </c>
      <c r="X216" s="249">
        <v>1</v>
      </c>
      <c r="Y216" s="249">
        <v>1</v>
      </c>
      <c r="Z216" s="249">
        <v>1</v>
      </c>
      <c r="AA216" s="249">
        <v>1</v>
      </c>
      <c r="AB216" s="249">
        <v>1</v>
      </c>
      <c r="AC216" s="249">
        <v>1</v>
      </c>
      <c r="AD216" s="249">
        <v>1</v>
      </c>
      <c r="AE216" s="249">
        <v>1</v>
      </c>
      <c r="AF216" s="249">
        <v>1</v>
      </c>
      <c r="AG216" s="249">
        <v>1</v>
      </c>
    </row>
    <row r="217" spans="1:33" x14ac:dyDescent="0.3">
      <c r="A217" s="249">
        <v>524330</v>
      </c>
      <c r="B217" s="305" t="s">
        <v>2063</v>
      </c>
      <c r="C217" s="249">
        <v>1</v>
      </c>
      <c r="D217" s="249">
        <v>1</v>
      </c>
      <c r="E217" s="249">
        <v>1</v>
      </c>
      <c r="F217" s="249">
        <v>1</v>
      </c>
      <c r="G217" s="249">
        <v>1</v>
      </c>
      <c r="H217" s="249">
        <v>1</v>
      </c>
      <c r="I217" s="249">
        <v>1</v>
      </c>
      <c r="J217" s="249">
        <v>1</v>
      </c>
      <c r="K217" s="249">
        <v>1</v>
      </c>
      <c r="L217" s="249">
        <v>1</v>
      </c>
      <c r="M217" s="249">
        <v>1</v>
      </c>
      <c r="N217" s="249">
        <v>1</v>
      </c>
      <c r="O217" s="249">
        <v>1</v>
      </c>
      <c r="P217" s="249">
        <v>1</v>
      </c>
      <c r="Q217" s="249">
        <v>1</v>
      </c>
      <c r="R217" s="249">
        <v>1</v>
      </c>
      <c r="S217" s="249">
        <v>1</v>
      </c>
      <c r="T217" s="249">
        <v>1</v>
      </c>
      <c r="U217" s="249">
        <v>1</v>
      </c>
      <c r="V217" s="249">
        <v>1</v>
      </c>
      <c r="W217" s="249">
        <v>1</v>
      </c>
      <c r="X217" s="249">
        <v>1</v>
      </c>
      <c r="Y217" s="249">
        <v>1</v>
      </c>
      <c r="Z217" s="249">
        <v>1</v>
      </c>
      <c r="AA217" s="249">
        <v>1</v>
      </c>
      <c r="AB217" s="249">
        <v>1</v>
      </c>
      <c r="AC217" s="249">
        <v>1</v>
      </c>
      <c r="AD217" s="249">
        <v>1</v>
      </c>
      <c r="AE217" s="249">
        <v>1</v>
      </c>
      <c r="AF217" s="249">
        <v>1</v>
      </c>
      <c r="AG217" s="249">
        <v>1</v>
      </c>
    </row>
    <row r="218" spans="1:33" x14ac:dyDescent="0.3">
      <c r="A218" s="249">
        <v>524339</v>
      </c>
      <c r="B218" s="305" t="s">
        <v>2063</v>
      </c>
      <c r="C218" s="249">
        <v>1</v>
      </c>
      <c r="D218" s="249">
        <v>1</v>
      </c>
      <c r="E218" s="249">
        <v>1</v>
      </c>
      <c r="F218" s="249">
        <v>1</v>
      </c>
      <c r="G218" s="249">
        <v>1</v>
      </c>
      <c r="H218" s="249">
        <v>1</v>
      </c>
      <c r="I218" s="249">
        <v>1</v>
      </c>
      <c r="J218" s="249">
        <v>1</v>
      </c>
      <c r="K218" s="249">
        <v>1</v>
      </c>
      <c r="L218" s="249">
        <v>1</v>
      </c>
      <c r="M218" s="249">
        <v>1</v>
      </c>
      <c r="N218" s="249">
        <v>1</v>
      </c>
      <c r="O218" s="249">
        <v>1</v>
      </c>
      <c r="P218" s="249">
        <v>1</v>
      </c>
      <c r="Q218" s="249">
        <v>1</v>
      </c>
      <c r="R218" s="249">
        <v>1</v>
      </c>
      <c r="S218" s="249">
        <v>1</v>
      </c>
      <c r="T218" s="249">
        <v>1</v>
      </c>
      <c r="U218" s="249">
        <v>1</v>
      </c>
      <c r="V218" s="249">
        <v>1</v>
      </c>
      <c r="W218" s="249">
        <v>1</v>
      </c>
      <c r="X218" s="249">
        <v>1</v>
      </c>
      <c r="Y218" s="249">
        <v>1</v>
      </c>
      <c r="Z218" s="249">
        <v>1</v>
      </c>
      <c r="AA218" s="249">
        <v>1</v>
      </c>
      <c r="AB218" s="249">
        <v>1</v>
      </c>
      <c r="AC218" s="249">
        <v>1</v>
      </c>
      <c r="AD218" s="249">
        <v>1</v>
      </c>
      <c r="AE218" s="249">
        <v>1</v>
      </c>
      <c r="AF218" s="249">
        <v>1</v>
      </c>
      <c r="AG218" s="249">
        <v>1</v>
      </c>
    </row>
    <row r="219" spans="1:33" x14ac:dyDescent="0.3">
      <c r="A219" s="249">
        <v>524341</v>
      </c>
      <c r="B219" s="305" t="s">
        <v>2063</v>
      </c>
      <c r="C219" s="249">
        <v>1</v>
      </c>
      <c r="D219" s="249">
        <v>1</v>
      </c>
      <c r="E219" s="249">
        <v>1</v>
      </c>
      <c r="F219" s="249">
        <v>1</v>
      </c>
      <c r="G219" s="249">
        <v>1</v>
      </c>
      <c r="H219" s="249">
        <v>1</v>
      </c>
      <c r="I219" s="249">
        <v>1</v>
      </c>
      <c r="J219" s="249">
        <v>1</v>
      </c>
      <c r="K219" s="249">
        <v>1</v>
      </c>
      <c r="L219" s="249">
        <v>1</v>
      </c>
      <c r="M219" s="249">
        <v>1</v>
      </c>
      <c r="N219" s="249">
        <v>1</v>
      </c>
      <c r="O219" s="249">
        <v>1</v>
      </c>
      <c r="P219" s="249">
        <v>1</v>
      </c>
      <c r="Q219" s="249">
        <v>1</v>
      </c>
      <c r="R219" s="249">
        <v>1</v>
      </c>
      <c r="S219" s="249">
        <v>1</v>
      </c>
      <c r="T219" s="249">
        <v>1</v>
      </c>
      <c r="U219" s="249">
        <v>1</v>
      </c>
      <c r="V219" s="249">
        <v>1</v>
      </c>
      <c r="W219" s="249">
        <v>1</v>
      </c>
      <c r="X219" s="249">
        <v>1</v>
      </c>
      <c r="Y219" s="249">
        <v>1</v>
      </c>
      <c r="Z219" s="249">
        <v>1</v>
      </c>
      <c r="AA219" s="249">
        <v>1</v>
      </c>
      <c r="AB219" s="249">
        <v>1</v>
      </c>
      <c r="AC219" s="249">
        <v>1</v>
      </c>
      <c r="AD219" s="249">
        <v>1</v>
      </c>
      <c r="AE219" s="249">
        <v>1</v>
      </c>
      <c r="AF219" s="249">
        <v>1</v>
      </c>
      <c r="AG219" s="249">
        <v>1</v>
      </c>
    </row>
    <row r="220" spans="1:33" x14ac:dyDescent="0.3">
      <c r="A220" s="249">
        <v>524345</v>
      </c>
      <c r="B220" s="305" t="s">
        <v>2063</v>
      </c>
      <c r="C220" s="249">
        <v>1</v>
      </c>
      <c r="D220" s="249">
        <v>1</v>
      </c>
      <c r="E220" s="249">
        <v>1</v>
      </c>
      <c r="F220" s="249">
        <v>1</v>
      </c>
      <c r="G220" s="249">
        <v>1</v>
      </c>
      <c r="H220" s="249">
        <v>1</v>
      </c>
      <c r="I220" s="249">
        <v>1</v>
      </c>
      <c r="J220" s="249">
        <v>1</v>
      </c>
      <c r="K220" s="249">
        <v>1</v>
      </c>
      <c r="L220" s="249">
        <v>1</v>
      </c>
      <c r="M220" s="249">
        <v>1</v>
      </c>
      <c r="N220" s="249">
        <v>1</v>
      </c>
      <c r="O220" s="249">
        <v>1</v>
      </c>
      <c r="P220" s="249">
        <v>1</v>
      </c>
      <c r="Q220" s="249">
        <v>1</v>
      </c>
      <c r="R220" s="249">
        <v>1</v>
      </c>
      <c r="S220" s="249">
        <v>1</v>
      </c>
      <c r="T220" s="249">
        <v>1</v>
      </c>
      <c r="U220" s="249">
        <v>1</v>
      </c>
      <c r="V220" s="249">
        <v>1</v>
      </c>
      <c r="W220" s="249">
        <v>1</v>
      </c>
      <c r="X220" s="249">
        <v>1</v>
      </c>
      <c r="Y220" s="249">
        <v>1</v>
      </c>
      <c r="Z220" s="249">
        <v>1</v>
      </c>
      <c r="AA220" s="249">
        <v>1</v>
      </c>
      <c r="AB220" s="249">
        <v>1</v>
      </c>
      <c r="AC220" s="249">
        <v>1</v>
      </c>
      <c r="AD220" s="249">
        <v>1</v>
      </c>
      <c r="AE220" s="249">
        <v>1</v>
      </c>
      <c r="AF220" s="249">
        <v>1</v>
      </c>
      <c r="AG220" s="249">
        <v>1</v>
      </c>
    </row>
    <row r="221" spans="1:33" x14ac:dyDescent="0.3">
      <c r="A221" s="249">
        <v>524354</v>
      </c>
      <c r="B221" s="305" t="s">
        <v>2063</v>
      </c>
      <c r="C221" s="249">
        <v>1</v>
      </c>
      <c r="D221" s="249">
        <v>1</v>
      </c>
      <c r="E221" s="249">
        <v>1</v>
      </c>
      <c r="F221" s="249">
        <v>1</v>
      </c>
      <c r="G221" s="249">
        <v>1</v>
      </c>
      <c r="H221" s="249">
        <v>1</v>
      </c>
      <c r="I221" s="249">
        <v>1</v>
      </c>
      <c r="J221" s="249">
        <v>1</v>
      </c>
      <c r="K221" s="249">
        <v>1</v>
      </c>
      <c r="L221" s="249">
        <v>1</v>
      </c>
      <c r="M221" s="249">
        <v>1</v>
      </c>
      <c r="N221" s="249">
        <v>1</v>
      </c>
      <c r="O221" s="249">
        <v>1</v>
      </c>
      <c r="P221" s="249">
        <v>1</v>
      </c>
      <c r="Q221" s="249">
        <v>1</v>
      </c>
      <c r="R221" s="249">
        <v>1</v>
      </c>
      <c r="S221" s="249">
        <v>1</v>
      </c>
      <c r="T221" s="249">
        <v>1</v>
      </c>
      <c r="U221" s="249">
        <v>1</v>
      </c>
      <c r="V221" s="249">
        <v>1</v>
      </c>
      <c r="W221" s="249">
        <v>1</v>
      </c>
      <c r="X221" s="249">
        <v>1</v>
      </c>
      <c r="Y221" s="249">
        <v>1</v>
      </c>
      <c r="Z221" s="249">
        <v>1</v>
      </c>
      <c r="AA221" s="249">
        <v>1</v>
      </c>
      <c r="AB221" s="249">
        <v>1</v>
      </c>
      <c r="AC221" s="249">
        <v>1</v>
      </c>
      <c r="AD221" s="249">
        <v>1</v>
      </c>
      <c r="AE221" s="249">
        <v>1</v>
      </c>
      <c r="AF221" s="249">
        <v>1</v>
      </c>
      <c r="AG221" s="249">
        <v>1</v>
      </c>
    </row>
    <row r="222" spans="1:33" x14ac:dyDescent="0.3">
      <c r="A222" s="249">
        <v>524358</v>
      </c>
      <c r="B222" s="305" t="s">
        <v>2063</v>
      </c>
      <c r="C222" s="249">
        <v>1</v>
      </c>
      <c r="D222" s="249">
        <v>1</v>
      </c>
      <c r="E222" s="249">
        <v>1</v>
      </c>
      <c r="F222" s="249">
        <v>1</v>
      </c>
      <c r="G222" s="249">
        <v>1</v>
      </c>
      <c r="H222" s="249">
        <v>1</v>
      </c>
      <c r="I222" s="249">
        <v>1</v>
      </c>
      <c r="J222" s="249">
        <v>1</v>
      </c>
      <c r="K222" s="249">
        <v>1</v>
      </c>
      <c r="L222" s="249">
        <v>1</v>
      </c>
      <c r="M222" s="249">
        <v>1</v>
      </c>
      <c r="N222" s="249">
        <v>1</v>
      </c>
      <c r="O222" s="249">
        <v>1</v>
      </c>
      <c r="P222" s="249">
        <v>1</v>
      </c>
      <c r="Q222" s="249">
        <v>1</v>
      </c>
      <c r="R222" s="249">
        <v>1</v>
      </c>
      <c r="S222" s="249">
        <v>1</v>
      </c>
      <c r="T222" s="249">
        <v>1</v>
      </c>
      <c r="U222" s="249">
        <v>1</v>
      </c>
      <c r="V222" s="249">
        <v>1</v>
      </c>
      <c r="W222" s="249">
        <v>1</v>
      </c>
      <c r="X222" s="249">
        <v>1</v>
      </c>
      <c r="Y222" s="249">
        <v>1</v>
      </c>
      <c r="Z222" s="249">
        <v>1</v>
      </c>
      <c r="AA222" s="249">
        <v>1</v>
      </c>
      <c r="AB222" s="249">
        <v>1</v>
      </c>
      <c r="AC222" s="249">
        <v>1</v>
      </c>
      <c r="AD222" s="249">
        <v>1</v>
      </c>
      <c r="AE222" s="249">
        <v>1</v>
      </c>
      <c r="AF222" s="249">
        <v>1</v>
      </c>
      <c r="AG222" s="249">
        <v>1</v>
      </c>
    </row>
    <row r="223" spans="1:33" x14ac:dyDescent="0.3">
      <c r="A223" s="249">
        <v>524362</v>
      </c>
      <c r="B223" s="305" t="s">
        <v>2063</v>
      </c>
      <c r="C223" s="249">
        <v>1</v>
      </c>
      <c r="D223" s="249">
        <v>1</v>
      </c>
      <c r="E223" s="249">
        <v>1</v>
      </c>
      <c r="F223" s="249">
        <v>1</v>
      </c>
      <c r="G223" s="249">
        <v>1</v>
      </c>
      <c r="H223" s="249">
        <v>1</v>
      </c>
      <c r="I223" s="249">
        <v>1</v>
      </c>
      <c r="J223" s="249">
        <v>1</v>
      </c>
      <c r="K223" s="249">
        <v>1</v>
      </c>
      <c r="L223" s="249">
        <v>1</v>
      </c>
      <c r="M223" s="249">
        <v>1</v>
      </c>
      <c r="N223" s="249">
        <v>1</v>
      </c>
      <c r="O223" s="249">
        <v>1</v>
      </c>
      <c r="P223" s="249">
        <v>1</v>
      </c>
      <c r="Q223" s="249">
        <v>1</v>
      </c>
      <c r="R223" s="249">
        <v>1</v>
      </c>
      <c r="S223" s="249">
        <v>1</v>
      </c>
      <c r="T223" s="249">
        <v>1</v>
      </c>
      <c r="U223" s="249">
        <v>1</v>
      </c>
      <c r="V223" s="249">
        <v>1</v>
      </c>
      <c r="W223" s="249">
        <v>1</v>
      </c>
      <c r="X223" s="249">
        <v>1</v>
      </c>
      <c r="Y223" s="249">
        <v>1</v>
      </c>
      <c r="Z223" s="249">
        <v>1</v>
      </c>
      <c r="AA223" s="249">
        <v>1</v>
      </c>
      <c r="AB223" s="249">
        <v>1</v>
      </c>
      <c r="AC223" s="249">
        <v>1</v>
      </c>
      <c r="AD223" s="249">
        <v>1</v>
      </c>
      <c r="AE223" s="249">
        <v>1</v>
      </c>
      <c r="AF223" s="249">
        <v>1</v>
      </c>
      <c r="AG223" s="249">
        <v>1</v>
      </c>
    </row>
    <row r="224" spans="1:33" x14ac:dyDescent="0.3">
      <c r="A224" s="249">
        <v>524366</v>
      </c>
      <c r="B224" s="305" t="s">
        <v>2063</v>
      </c>
      <c r="C224" s="249">
        <v>1</v>
      </c>
      <c r="D224" s="249">
        <v>1</v>
      </c>
      <c r="E224" s="249">
        <v>1</v>
      </c>
      <c r="F224" s="249">
        <v>1</v>
      </c>
      <c r="G224" s="249">
        <v>1</v>
      </c>
      <c r="H224" s="249">
        <v>1</v>
      </c>
      <c r="I224" s="249">
        <v>1</v>
      </c>
      <c r="J224" s="249">
        <v>1</v>
      </c>
      <c r="K224" s="249">
        <v>1</v>
      </c>
      <c r="L224" s="249">
        <v>1</v>
      </c>
      <c r="M224" s="249">
        <v>1</v>
      </c>
      <c r="N224" s="249">
        <v>1</v>
      </c>
      <c r="O224" s="249">
        <v>1</v>
      </c>
      <c r="P224" s="249">
        <v>1</v>
      </c>
      <c r="Q224" s="249">
        <v>1</v>
      </c>
      <c r="R224" s="249">
        <v>1</v>
      </c>
      <c r="S224" s="249">
        <v>1</v>
      </c>
      <c r="T224" s="249">
        <v>1</v>
      </c>
      <c r="U224" s="249">
        <v>1</v>
      </c>
      <c r="V224" s="249">
        <v>1</v>
      </c>
      <c r="W224" s="249">
        <v>1</v>
      </c>
      <c r="X224" s="249">
        <v>1</v>
      </c>
      <c r="Y224" s="249">
        <v>1</v>
      </c>
      <c r="Z224" s="249">
        <v>1</v>
      </c>
      <c r="AA224" s="249">
        <v>1</v>
      </c>
      <c r="AB224" s="249">
        <v>1</v>
      </c>
      <c r="AC224" s="249">
        <v>1</v>
      </c>
      <c r="AD224" s="249">
        <v>1</v>
      </c>
      <c r="AE224" s="249">
        <v>1</v>
      </c>
      <c r="AF224" s="249">
        <v>1</v>
      </c>
      <c r="AG224" s="249">
        <v>1</v>
      </c>
    </row>
    <row r="225" spans="1:33" x14ac:dyDescent="0.3">
      <c r="A225" s="249">
        <v>524373</v>
      </c>
      <c r="B225" s="305" t="s">
        <v>2063</v>
      </c>
      <c r="C225" s="249">
        <v>1</v>
      </c>
      <c r="D225" s="249">
        <v>1</v>
      </c>
      <c r="E225" s="249">
        <v>1</v>
      </c>
      <c r="F225" s="249">
        <v>1</v>
      </c>
      <c r="G225" s="249">
        <v>1</v>
      </c>
      <c r="H225" s="249">
        <v>1</v>
      </c>
      <c r="I225" s="249">
        <v>1</v>
      </c>
      <c r="J225" s="249">
        <v>1</v>
      </c>
      <c r="K225" s="249">
        <v>1</v>
      </c>
      <c r="L225" s="249">
        <v>1</v>
      </c>
      <c r="M225" s="249">
        <v>1</v>
      </c>
      <c r="N225" s="249">
        <v>1</v>
      </c>
      <c r="O225" s="249">
        <v>1</v>
      </c>
      <c r="P225" s="249">
        <v>1</v>
      </c>
      <c r="Q225" s="249">
        <v>1</v>
      </c>
      <c r="R225" s="249">
        <v>1</v>
      </c>
      <c r="S225" s="249">
        <v>1</v>
      </c>
      <c r="T225" s="249">
        <v>1</v>
      </c>
      <c r="U225" s="249">
        <v>1</v>
      </c>
      <c r="V225" s="249">
        <v>1</v>
      </c>
      <c r="W225" s="249">
        <v>1</v>
      </c>
      <c r="X225" s="249">
        <v>1</v>
      </c>
      <c r="Y225" s="249">
        <v>1</v>
      </c>
      <c r="Z225" s="249">
        <v>1</v>
      </c>
      <c r="AA225" s="249">
        <v>1</v>
      </c>
      <c r="AB225" s="249">
        <v>1</v>
      </c>
      <c r="AC225" s="249">
        <v>1</v>
      </c>
      <c r="AD225" s="249">
        <v>1</v>
      </c>
      <c r="AE225" s="249">
        <v>1</v>
      </c>
      <c r="AF225" s="249">
        <v>1</v>
      </c>
      <c r="AG225" s="249">
        <v>1</v>
      </c>
    </row>
    <row r="226" spans="1:33" x14ac:dyDescent="0.3">
      <c r="A226" s="249">
        <v>524374</v>
      </c>
      <c r="B226" s="305" t="s">
        <v>2063</v>
      </c>
      <c r="C226" s="249">
        <v>1</v>
      </c>
      <c r="D226" s="249">
        <v>1</v>
      </c>
      <c r="E226" s="249">
        <v>1</v>
      </c>
      <c r="F226" s="249">
        <v>1</v>
      </c>
      <c r="G226" s="249">
        <v>1</v>
      </c>
      <c r="H226" s="249">
        <v>1</v>
      </c>
      <c r="I226" s="249">
        <v>1</v>
      </c>
      <c r="J226" s="249">
        <v>1</v>
      </c>
      <c r="K226" s="249">
        <v>1</v>
      </c>
      <c r="L226" s="249">
        <v>1</v>
      </c>
      <c r="M226" s="249">
        <v>1</v>
      </c>
      <c r="N226" s="249">
        <v>1</v>
      </c>
      <c r="O226" s="249">
        <v>1</v>
      </c>
      <c r="P226" s="249">
        <v>1</v>
      </c>
      <c r="Q226" s="249">
        <v>1</v>
      </c>
      <c r="R226" s="249">
        <v>1</v>
      </c>
      <c r="S226" s="249">
        <v>1</v>
      </c>
      <c r="T226" s="249">
        <v>1</v>
      </c>
      <c r="U226" s="249">
        <v>1</v>
      </c>
      <c r="V226" s="249">
        <v>1</v>
      </c>
      <c r="W226" s="249">
        <v>1</v>
      </c>
      <c r="X226" s="249">
        <v>1</v>
      </c>
      <c r="Y226" s="249">
        <v>1</v>
      </c>
      <c r="Z226" s="249">
        <v>1</v>
      </c>
      <c r="AA226" s="249">
        <v>1</v>
      </c>
      <c r="AB226" s="249">
        <v>1</v>
      </c>
      <c r="AC226" s="249">
        <v>1</v>
      </c>
      <c r="AD226" s="249">
        <v>1</v>
      </c>
      <c r="AE226" s="249">
        <v>1</v>
      </c>
      <c r="AF226" s="249">
        <v>1</v>
      </c>
      <c r="AG226" s="249">
        <v>1</v>
      </c>
    </row>
    <row r="227" spans="1:33" x14ac:dyDescent="0.3">
      <c r="A227" s="249">
        <v>524375</v>
      </c>
      <c r="B227" s="305" t="s">
        <v>2063</v>
      </c>
      <c r="C227" s="249">
        <v>1</v>
      </c>
      <c r="D227" s="249">
        <v>1</v>
      </c>
      <c r="E227" s="249">
        <v>1</v>
      </c>
      <c r="F227" s="249">
        <v>1</v>
      </c>
      <c r="G227" s="249">
        <v>1</v>
      </c>
      <c r="H227" s="249">
        <v>1</v>
      </c>
      <c r="I227" s="249">
        <v>1</v>
      </c>
      <c r="J227" s="249">
        <v>1</v>
      </c>
      <c r="K227" s="249">
        <v>1</v>
      </c>
      <c r="L227" s="249">
        <v>1</v>
      </c>
      <c r="M227" s="249">
        <v>1</v>
      </c>
      <c r="N227" s="249">
        <v>1</v>
      </c>
      <c r="O227" s="249">
        <v>1</v>
      </c>
      <c r="P227" s="249">
        <v>1</v>
      </c>
      <c r="Q227" s="249">
        <v>1</v>
      </c>
      <c r="R227" s="249">
        <v>1</v>
      </c>
      <c r="S227" s="249">
        <v>1</v>
      </c>
      <c r="T227" s="249">
        <v>1</v>
      </c>
      <c r="U227" s="249">
        <v>1</v>
      </c>
      <c r="V227" s="249">
        <v>1</v>
      </c>
      <c r="W227" s="249">
        <v>1</v>
      </c>
      <c r="X227" s="249">
        <v>1</v>
      </c>
      <c r="Y227" s="249">
        <v>1</v>
      </c>
      <c r="Z227" s="249">
        <v>1</v>
      </c>
      <c r="AA227" s="249">
        <v>1</v>
      </c>
      <c r="AB227" s="249">
        <v>1</v>
      </c>
      <c r="AC227" s="249">
        <v>1</v>
      </c>
      <c r="AD227" s="249">
        <v>1</v>
      </c>
      <c r="AE227" s="249">
        <v>1</v>
      </c>
      <c r="AF227" s="249">
        <v>1</v>
      </c>
      <c r="AG227" s="249">
        <v>1</v>
      </c>
    </row>
    <row r="228" spans="1:33" x14ac:dyDescent="0.3">
      <c r="A228" s="249">
        <v>524378</v>
      </c>
      <c r="B228" s="305" t="s">
        <v>2063</v>
      </c>
      <c r="C228" s="249">
        <v>1</v>
      </c>
      <c r="D228" s="249">
        <v>1</v>
      </c>
      <c r="E228" s="249">
        <v>1</v>
      </c>
      <c r="F228" s="249">
        <v>1</v>
      </c>
      <c r="G228" s="249">
        <v>1</v>
      </c>
      <c r="H228" s="249">
        <v>1</v>
      </c>
      <c r="I228" s="249">
        <v>1</v>
      </c>
      <c r="J228" s="249">
        <v>1</v>
      </c>
      <c r="K228" s="249">
        <v>1</v>
      </c>
      <c r="L228" s="249">
        <v>1</v>
      </c>
      <c r="M228" s="249">
        <v>1</v>
      </c>
      <c r="N228" s="249">
        <v>1</v>
      </c>
      <c r="O228" s="249">
        <v>1</v>
      </c>
      <c r="P228" s="249">
        <v>1</v>
      </c>
      <c r="Q228" s="249">
        <v>1</v>
      </c>
      <c r="R228" s="249">
        <v>1</v>
      </c>
      <c r="S228" s="249">
        <v>1</v>
      </c>
      <c r="T228" s="249">
        <v>1</v>
      </c>
      <c r="U228" s="249">
        <v>1</v>
      </c>
      <c r="V228" s="249">
        <v>1</v>
      </c>
      <c r="W228" s="249">
        <v>1</v>
      </c>
      <c r="X228" s="249">
        <v>1</v>
      </c>
      <c r="Y228" s="249">
        <v>1</v>
      </c>
      <c r="Z228" s="249">
        <v>1</v>
      </c>
      <c r="AA228" s="249">
        <v>1</v>
      </c>
      <c r="AB228" s="249">
        <v>1</v>
      </c>
      <c r="AC228" s="249">
        <v>1</v>
      </c>
      <c r="AD228" s="249">
        <v>1</v>
      </c>
      <c r="AE228" s="249">
        <v>1</v>
      </c>
      <c r="AF228" s="249">
        <v>1</v>
      </c>
      <c r="AG228" s="249">
        <v>1</v>
      </c>
    </row>
    <row r="229" spans="1:33" x14ac:dyDescent="0.3">
      <c r="A229" s="249">
        <v>524381</v>
      </c>
      <c r="B229" s="305" t="s">
        <v>2063</v>
      </c>
      <c r="C229" s="249">
        <v>1</v>
      </c>
      <c r="D229" s="249">
        <v>1</v>
      </c>
      <c r="E229" s="249">
        <v>1</v>
      </c>
      <c r="F229" s="249">
        <v>1</v>
      </c>
      <c r="G229" s="249">
        <v>1</v>
      </c>
      <c r="H229" s="249">
        <v>1</v>
      </c>
      <c r="I229" s="249">
        <v>1</v>
      </c>
      <c r="J229" s="249">
        <v>1</v>
      </c>
      <c r="K229" s="249">
        <v>1</v>
      </c>
      <c r="L229" s="249">
        <v>1</v>
      </c>
      <c r="M229" s="249">
        <v>1</v>
      </c>
      <c r="N229" s="249">
        <v>1</v>
      </c>
      <c r="O229" s="249">
        <v>1</v>
      </c>
      <c r="P229" s="249">
        <v>1</v>
      </c>
      <c r="Q229" s="249">
        <v>1</v>
      </c>
      <c r="R229" s="249">
        <v>1</v>
      </c>
      <c r="S229" s="249">
        <v>1</v>
      </c>
      <c r="T229" s="249">
        <v>1</v>
      </c>
      <c r="U229" s="249">
        <v>1</v>
      </c>
      <c r="V229" s="249">
        <v>1</v>
      </c>
      <c r="W229" s="249">
        <v>1</v>
      </c>
      <c r="X229" s="249">
        <v>1</v>
      </c>
      <c r="Y229" s="249">
        <v>1</v>
      </c>
      <c r="Z229" s="249">
        <v>1</v>
      </c>
      <c r="AA229" s="249">
        <v>1</v>
      </c>
      <c r="AB229" s="249">
        <v>1</v>
      </c>
      <c r="AC229" s="249">
        <v>1</v>
      </c>
      <c r="AD229" s="249">
        <v>1</v>
      </c>
      <c r="AE229" s="249">
        <v>1</v>
      </c>
      <c r="AF229" s="249">
        <v>1</v>
      </c>
      <c r="AG229" s="249">
        <v>1</v>
      </c>
    </row>
    <row r="230" spans="1:33" x14ac:dyDescent="0.3">
      <c r="A230" s="249">
        <v>524383</v>
      </c>
      <c r="B230" s="305" t="s">
        <v>2063</v>
      </c>
      <c r="C230" s="249">
        <v>1</v>
      </c>
      <c r="D230" s="249">
        <v>1</v>
      </c>
      <c r="E230" s="249">
        <v>1</v>
      </c>
      <c r="F230" s="249">
        <v>1</v>
      </c>
      <c r="G230" s="249">
        <v>1</v>
      </c>
      <c r="H230" s="249">
        <v>1</v>
      </c>
      <c r="I230" s="249">
        <v>1</v>
      </c>
      <c r="J230" s="249">
        <v>1</v>
      </c>
      <c r="K230" s="249">
        <v>1</v>
      </c>
      <c r="L230" s="249">
        <v>1</v>
      </c>
      <c r="M230" s="249">
        <v>1</v>
      </c>
      <c r="N230" s="249">
        <v>1</v>
      </c>
      <c r="O230" s="249">
        <v>1</v>
      </c>
      <c r="P230" s="249">
        <v>1</v>
      </c>
      <c r="Q230" s="249">
        <v>1</v>
      </c>
      <c r="R230" s="249">
        <v>1</v>
      </c>
      <c r="S230" s="249">
        <v>1</v>
      </c>
      <c r="T230" s="249">
        <v>1</v>
      </c>
      <c r="U230" s="249">
        <v>1</v>
      </c>
      <c r="V230" s="249">
        <v>1</v>
      </c>
      <c r="W230" s="249">
        <v>1</v>
      </c>
      <c r="X230" s="249">
        <v>1</v>
      </c>
      <c r="Y230" s="249">
        <v>1</v>
      </c>
      <c r="Z230" s="249">
        <v>1</v>
      </c>
      <c r="AA230" s="249">
        <v>1</v>
      </c>
      <c r="AB230" s="249">
        <v>1</v>
      </c>
      <c r="AC230" s="249">
        <v>1</v>
      </c>
      <c r="AD230" s="249">
        <v>1</v>
      </c>
      <c r="AE230" s="249">
        <v>1</v>
      </c>
      <c r="AF230" s="249">
        <v>1</v>
      </c>
      <c r="AG230" s="249">
        <v>1</v>
      </c>
    </row>
    <row r="231" spans="1:33" x14ac:dyDescent="0.3">
      <c r="A231" s="249">
        <v>524385</v>
      </c>
      <c r="B231" s="305" t="s">
        <v>2063</v>
      </c>
      <c r="C231" s="249">
        <v>1</v>
      </c>
      <c r="D231" s="249">
        <v>1</v>
      </c>
      <c r="E231" s="249">
        <v>1</v>
      </c>
      <c r="F231" s="249">
        <v>1</v>
      </c>
      <c r="G231" s="249">
        <v>1</v>
      </c>
      <c r="H231" s="249">
        <v>1</v>
      </c>
      <c r="I231" s="249">
        <v>1</v>
      </c>
      <c r="J231" s="249">
        <v>1</v>
      </c>
      <c r="K231" s="249">
        <v>1</v>
      </c>
      <c r="L231" s="249">
        <v>1</v>
      </c>
      <c r="M231" s="249">
        <v>1</v>
      </c>
      <c r="N231" s="249">
        <v>1</v>
      </c>
      <c r="O231" s="249">
        <v>1</v>
      </c>
      <c r="P231" s="249">
        <v>1</v>
      </c>
      <c r="Q231" s="249">
        <v>1</v>
      </c>
      <c r="R231" s="249">
        <v>1</v>
      </c>
      <c r="S231" s="249">
        <v>1</v>
      </c>
      <c r="T231" s="249">
        <v>1</v>
      </c>
      <c r="U231" s="249">
        <v>1</v>
      </c>
      <c r="V231" s="249">
        <v>1</v>
      </c>
      <c r="W231" s="249">
        <v>1</v>
      </c>
      <c r="X231" s="249">
        <v>1</v>
      </c>
      <c r="Y231" s="249">
        <v>1</v>
      </c>
      <c r="Z231" s="249">
        <v>1</v>
      </c>
      <c r="AA231" s="249">
        <v>1</v>
      </c>
      <c r="AB231" s="249">
        <v>1</v>
      </c>
      <c r="AC231" s="249">
        <v>1</v>
      </c>
      <c r="AD231" s="249">
        <v>1</v>
      </c>
      <c r="AE231" s="249">
        <v>1</v>
      </c>
      <c r="AF231" s="249">
        <v>1</v>
      </c>
      <c r="AG231" s="249">
        <v>1</v>
      </c>
    </row>
    <row r="232" spans="1:33" x14ac:dyDescent="0.3">
      <c r="A232" s="249">
        <v>524393</v>
      </c>
      <c r="B232" s="305" t="s">
        <v>2063</v>
      </c>
      <c r="C232" s="249">
        <v>1</v>
      </c>
      <c r="D232" s="249">
        <v>1</v>
      </c>
      <c r="E232" s="249">
        <v>1</v>
      </c>
      <c r="F232" s="249">
        <v>1</v>
      </c>
      <c r="G232" s="249">
        <v>1</v>
      </c>
      <c r="H232" s="249">
        <v>1</v>
      </c>
      <c r="I232" s="249">
        <v>1</v>
      </c>
      <c r="J232" s="249">
        <v>1</v>
      </c>
      <c r="K232" s="249">
        <v>1</v>
      </c>
      <c r="L232" s="249">
        <v>1</v>
      </c>
      <c r="M232" s="249">
        <v>1</v>
      </c>
      <c r="N232" s="249">
        <v>1</v>
      </c>
      <c r="O232" s="249">
        <v>1</v>
      </c>
      <c r="P232" s="249">
        <v>1</v>
      </c>
      <c r="Q232" s="249">
        <v>1</v>
      </c>
      <c r="R232" s="249">
        <v>1</v>
      </c>
      <c r="S232" s="249">
        <v>1</v>
      </c>
      <c r="T232" s="249">
        <v>1</v>
      </c>
      <c r="U232" s="249">
        <v>1</v>
      </c>
      <c r="V232" s="249">
        <v>1</v>
      </c>
      <c r="W232" s="249">
        <v>1</v>
      </c>
      <c r="X232" s="249">
        <v>1</v>
      </c>
      <c r="Y232" s="249">
        <v>1</v>
      </c>
      <c r="Z232" s="249">
        <v>1</v>
      </c>
      <c r="AA232" s="249">
        <v>1</v>
      </c>
      <c r="AB232" s="249">
        <v>1</v>
      </c>
      <c r="AC232" s="249">
        <v>1</v>
      </c>
      <c r="AD232" s="249">
        <v>1</v>
      </c>
      <c r="AE232" s="249">
        <v>1</v>
      </c>
      <c r="AF232" s="249">
        <v>1</v>
      </c>
      <c r="AG232" s="249">
        <v>1</v>
      </c>
    </row>
    <row r="233" spans="1:33" x14ac:dyDescent="0.3">
      <c r="A233" s="249">
        <v>524394</v>
      </c>
      <c r="B233" s="305" t="s">
        <v>2063</v>
      </c>
      <c r="C233" s="249">
        <v>1</v>
      </c>
      <c r="D233" s="249">
        <v>1</v>
      </c>
      <c r="E233" s="249">
        <v>1</v>
      </c>
      <c r="F233" s="249">
        <v>1</v>
      </c>
      <c r="G233" s="249">
        <v>1</v>
      </c>
      <c r="H233" s="249">
        <v>1</v>
      </c>
      <c r="I233" s="249">
        <v>1</v>
      </c>
      <c r="J233" s="249">
        <v>1</v>
      </c>
      <c r="K233" s="249">
        <v>1</v>
      </c>
      <c r="L233" s="249">
        <v>1</v>
      </c>
      <c r="M233" s="249">
        <v>1</v>
      </c>
      <c r="N233" s="249">
        <v>1</v>
      </c>
      <c r="O233" s="249">
        <v>1</v>
      </c>
      <c r="P233" s="249">
        <v>1</v>
      </c>
      <c r="Q233" s="249">
        <v>1</v>
      </c>
      <c r="R233" s="249">
        <v>1</v>
      </c>
      <c r="S233" s="249">
        <v>1</v>
      </c>
      <c r="T233" s="249">
        <v>1</v>
      </c>
      <c r="U233" s="249">
        <v>1</v>
      </c>
      <c r="V233" s="249">
        <v>1</v>
      </c>
      <c r="W233" s="249">
        <v>1</v>
      </c>
      <c r="X233" s="249">
        <v>1</v>
      </c>
      <c r="Y233" s="249">
        <v>1</v>
      </c>
      <c r="Z233" s="249">
        <v>1</v>
      </c>
      <c r="AA233" s="249">
        <v>1</v>
      </c>
      <c r="AB233" s="249">
        <v>1</v>
      </c>
      <c r="AC233" s="249">
        <v>1</v>
      </c>
      <c r="AD233" s="249">
        <v>1</v>
      </c>
      <c r="AE233" s="249">
        <v>1</v>
      </c>
      <c r="AF233" s="249">
        <v>1</v>
      </c>
      <c r="AG233" s="249">
        <v>1</v>
      </c>
    </row>
    <row r="234" spans="1:33" x14ac:dyDescent="0.3">
      <c r="A234" s="249">
        <v>524398</v>
      </c>
      <c r="B234" s="305" t="s">
        <v>2063</v>
      </c>
      <c r="C234" s="249">
        <v>1</v>
      </c>
      <c r="D234" s="249">
        <v>1</v>
      </c>
      <c r="E234" s="249">
        <v>1</v>
      </c>
      <c r="F234" s="249">
        <v>1</v>
      </c>
      <c r="G234" s="249">
        <v>1</v>
      </c>
      <c r="H234" s="249">
        <v>1</v>
      </c>
      <c r="I234" s="249">
        <v>1</v>
      </c>
      <c r="J234" s="249">
        <v>1</v>
      </c>
      <c r="K234" s="249">
        <v>1</v>
      </c>
      <c r="L234" s="249">
        <v>1</v>
      </c>
      <c r="M234" s="249">
        <v>1</v>
      </c>
      <c r="N234" s="249">
        <v>1</v>
      </c>
      <c r="O234" s="249">
        <v>1</v>
      </c>
      <c r="P234" s="249">
        <v>1</v>
      </c>
      <c r="Q234" s="249">
        <v>1</v>
      </c>
      <c r="R234" s="249">
        <v>1</v>
      </c>
      <c r="S234" s="249">
        <v>1</v>
      </c>
      <c r="T234" s="249">
        <v>1</v>
      </c>
      <c r="U234" s="249">
        <v>1</v>
      </c>
      <c r="V234" s="249">
        <v>1</v>
      </c>
      <c r="W234" s="249">
        <v>1</v>
      </c>
      <c r="X234" s="249">
        <v>1</v>
      </c>
      <c r="Y234" s="249">
        <v>1</v>
      </c>
      <c r="Z234" s="249">
        <v>1</v>
      </c>
      <c r="AA234" s="249">
        <v>1</v>
      </c>
      <c r="AB234" s="249">
        <v>1</v>
      </c>
      <c r="AC234" s="249">
        <v>1</v>
      </c>
      <c r="AD234" s="249">
        <v>1</v>
      </c>
      <c r="AE234" s="249">
        <v>1</v>
      </c>
      <c r="AF234" s="249">
        <v>1</v>
      </c>
      <c r="AG234" s="249">
        <v>1</v>
      </c>
    </row>
    <row r="235" spans="1:33" x14ac:dyDescent="0.3">
      <c r="A235" s="249">
        <v>524399</v>
      </c>
      <c r="B235" s="305" t="s">
        <v>2063</v>
      </c>
      <c r="C235" s="249">
        <v>1</v>
      </c>
      <c r="D235" s="249">
        <v>1</v>
      </c>
      <c r="E235" s="249">
        <v>1</v>
      </c>
      <c r="F235" s="249">
        <v>1</v>
      </c>
      <c r="G235" s="249">
        <v>1</v>
      </c>
      <c r="H235" s="249">
        <v>1</v>
      </c>
      <c r="I235" s="249">
        <v>1</v>
      </c>
      <c r="J235" s="249">
        <v>1</v>
      </c>
      <c r="K235" s="249">
        <v>1</v>
      </c>
      <c r="L235" s="249">
        <v>1</v>
      </c>
      <c r="M235" s="249">
        <v>1</v>
      </c>
      <c r="N235" s="249">
        <v>1</v>
      </c>
      <c r="O235" s="249">
        <v>1</v>
      </c>
      <c r="P235" s="249">
        <v>1</v>
      </c>
      <c r="Q235" s="249">
        <v>1</v>
      </c>
      <c r="R235" s="249">
        <v>1</v>
      </c>
      <c r="S235" s="249">
        <v>1</v>
      </c>
      <c r="T235" s="249">
        <v>1</v>
      </c>
      <c r="U235" s="249">
        <v>1</v>
      </c>
      <c r="V235" s="249">
        <v>1</v>
      </c>
      <c r="W235" s="249">
        <v>1</v>
      </c>
      <c r="X235" s="249">
        <v>1</v>
      </c>
      <c r="Y235" s="249">
        <v>1</v>
      </c>
      <c r="Z235" s="249">
        <v>1</v>
      </c>
      <c r="AA235" s="249">
        <v>1</v>
      </c>
      <c r="AB235" s="249">
        <v>1</v>
      </c>
      <c r="AC235" s="249">
        <v>1</v>
      </c>
      <c r="AD235" s="249">
        <v>1</v>
      </c>
      <c r="AE235" s="249">
        <v>1</v>
      </c>
      <c r="AF235" s="249">
        <v>1</v>
      </c>
      <c r="AG235" s="249">
        <v>1</v>
      </c>
    </row>
    <row r="236" spans="1:33" x14ac:dyDescent="0.3">
      <c r="A236" s="249">
        <v>524405</v>
      </c>
      <c r="B236" s="305" t="s">
        <v>2063</v>
      </c>
      <c r="C236" s="249">
        <v>1</v>
      </c>
      <c r="D236" s="249">
        <v>1</v>
      </c>
      <c r="E236" s="249">
        <v>1</v>
      </c>
      <c r="F236" s="249">
        <v>1</v>
      </c>
      <c r="G236" s="249">
        <v>1</v>
      </c>
      <c r="H236" s="249">
        <v>1</v>
      </c>
      <c r="I236" s="249">
        <v>1</v>
      </c>
      <c r="J236" s="249">
        <v>1</v>
      </c>
      <c r="K236" s="249">
        <v>1</v>
      </c>
      <c r="L236" s="249">
        <v>1</v>
      </c>
      <c r="M236" s="249">
        <v>1</v>
      </c>
      <c r="N236" s="249">
        <v>1</v>
      </c>
      <c r="O236" s="249">
        <v>1</v>
      </c>
      <c r="P236" s="249">
        <v>1</v>
      </c>
      <c r="Q236" s="249">
        <v>1</v>
      </c>
      <c r="R236" s="249">
        <v>1</v>
      </c>
      <c r="S236" s="249">
        <v>1</v>
      </c>
      <c r="T236" s="249">
        <v>1</v>
      </c>
      <c r="U236" s="249">
        <v>1</v>
      </c>
      <c r="V236" s="249">
        <v>1</v>
      </c>
      <c r="W236" s="249">
        <v>1</v>
      </c>
      <c r="X236" s="249">
        <v>1</v>
      </c>
      <c r="Y236" s="249">
        <v>1</v>
      </c>
      <c r="Z236" s="249">
        <v>1</v>
      </c>
      <c r="AA236" s="249">
        <v>1</v>
      </c>
      <c r="AB236" s="249">
        <v>1</v>
      </c>
      <c r="AC236" s="249">
        <v>1</v>
      </c>
      <c r="AD236" s="249">
        <v>1</v>
      </c>
      <c r="AE236" s="249">
        <v>1</v>
      </c>
      <c r="AF236" s="249">
        <v>1</v>
      </c>
      <c r="AG236" s="249">
        <v>1</v>
      </c>
    </row>
    <row r="237" spans="1:33" x14ac:dyDescent="0.3">
      <c r="A237" s="249">
        <v>524408</v>
      </c>
      <c r="B237" s="305" t="s">
        <v>2063</v>
      </c>
      <c r="C237" s="249">
        <v>1</v>
      </c>
      <c r="D237" s="249">
        <v>1</v>
      </c>
      <c r="E237" s="249">
        <v>1</v>
      </c>
      <c r="F237" s="249">
        <v>1</v>
      </c>
      <c r="G237" s="249">
        <v>1</v>
      </c>
      <c r="H237" s="249">
        <v>1</v>
      </c>
      <c r="I237" s="249">
        <v>1</v>
      </c>
      <c r="J237" s="249">
        <v>1</v>
      </c>
      <c r="K237" s="249">
        <v>1</v>
      </c>
      <c r="L237" s="249">
        <v>1</v>
      </c>
      <c r="M237" s="249">
        <v>1</v>
      </c>
      <c r="N237" s="249">
        <v>1</v>
      </c>
      <c r="O237" s="249">
        <v>1</v>
      </c>
      <c r="P237" s="249">
        <v>1</v>
      </c>
      <c r="Q237" s="249">
        <v>1</v>
      </c>
      <c r="R237" s="249">
        <v>1</v>
      </c>
      <c r="S237" s="249">
        <v>1</v>
      </c>
      <c r="T237" s="249">
        <v>1</v>
      </c>
      <c r="U237" s="249">
        <v>1</v>
      </c>
      <c r="V237" s="249">
        <v>1</v>
      </c>
      <c r="W237" s="249">
        <v>1</v>
      </c>
      <c r="X237" s="249">
        <v>1</v>
      </c>
      <c r="Y237" s="249">
        <v>1</v>
      </c>
      <c r="Z237" s="249">
        <v>1</v>
      </c>
      <c r="AA237" s="249">
        <v>1</v>
      </c>
      <c r="AB237" s="249">
        <v>1</v>
      </c>
      <c r="AC237" s="249">
        <v>1</v>
      </c>
      <c r="AD237" s="249">
        <v>1</v>
      </c>
      <c r="AE237" s="249">
        <v>1</v>
      </c>
      <c r="AF237" s="249">
        <v>1</v>
      </c>
      <c r="AG237" s="249">
        <v>1</v>
      </c>
    </row>
    <row r="238" spans="1:33" x14ac:dyDescent="0.3">
      <c r="A238" s="249">
        <v>524413</v>
      </c>
      <c r="B238" s="305" t="s">
        <v>2063</v>
      </c>
      <c r="C238" s="249">
        <v>1</v>
      </c>
      <c r="D238" s="249">
        <v>1</v>
      </c>
      <c r="E238" s="249">
        <v>1</v>
      </c>
      <c r="F238" s="249">
        <v>1</v>
      </c>
      <c r="G238" s="249">
        <v>1</v>
      </c>
      <c r="H238" s="249">
        <v>1</v>
      </c>
      <c r="I238" s="249">
        <v>1</v>
      </c>
      <c r="J238" s="249">
        <v>1</v>
      </c>
      <c r="K238" s="249">
        <v>1</v>
      </c>
      <c r="L238" s="249">
        <v>1</v>
      </c>
      <c r="M238" s="249">
        <v>1</v>
      </c>
      <c r="N238" s="249">
        <v>1</v>
      </c>
      <c r="O238" s="249">
        <v>1</v>
      </c>
      <c r="P238" s="249">
        <v>1</v>
      </c>
      <c r="Q238" s="249">
        <v>1</v>
      </c>
      <c r="R238" s="249">
        <v>1</v>
      </c>
      <c r="S238" s="249">
        <v>1</v>
      </c>
      <c r="T238" s="249">
        <v>1</v>
      </c>
      <c r="U238" s="249">
        <v>1</v>
      </c>
      <c r="V238" s="249">
        <v>1</v>
      </c>
      <c r="W238" s="249">
        <v>1</v>
      </c>
      <c r="X238" s="249">
        <v>1</v>
      </c>
      <c r="Y238" s="249">
        <v>1</v>
      </c>
      <c r="Z238" s="249">
        <v>1</v>
      </c>
      <c r="AA238" s="249">
        <v>1</v>
      </c>
      <c r="AB238" s="249">
        <v>1</v>
      </c>
      <c r="AC238" s="249">
        <v>1</v>
      </c>
      <c r="AD238" s="249">
        <v>1</v>
      </c>
      <c r="AE238" s="249">
        <v>1</v>
      </c>
      <c r="AF238" s="249">
        <v>1</v>
      </c>
      <c r="AG238" s="249">
        <v>1</v>
      </c>
    </row>
    <row r="239" spans="1:33" x14ac:dyDescent="0.3">
      <c r="A239" s="249">
        <v>524414</v>
      </c>
      <c r="B239" s="305" t="s">
        <v>2063</v>
      </c>
      <c r="C239" s="249">
        <v>1</v>
      </c>
      <c r="D239" s="249">
        <v>1</v>
      </c>
      <c r="E239" s="249">
        <v>1</v>
      </c>
      <c r="F239" s="249">
        <v>1</v>
      </c>
      <c r="G239" s="249">
        <v>1</v>
      </c>
      <c r="H239" s="249">
        <v>1</v>
      </c>
      <c r="I239" s="249">
        <v>1</v>
      </c>
      <c r="J239" s="249">
        <v>1</v>
      </c>
      <c r="K239" s="249">
        <v>1</v>
      </c>
      <c r="L239" s="249">
        <v>1</v>
      </c>
      <c r="M239" s="249">
        <v>1</v>
      </c>
      <c r="N239" s="249">
        <v>1</v>
      </c>
      <c r="O239" s="249">
        <v>1</v>
      </c>
      <c r="P239" s="249">
        <v>1</v>
      </c>
      <c r="Q239" s="249">
        <v>1</v>
      </c>
      <c r="R239" s="249">
        <v>1</v>
      </c>
      <c r="S239" s="249">
        <v>1</v>
      </c>
      <c r="T239" s="249">
        <v>1</v>
      </c>
      <c r="U239" s="249">
        <v>1</v>
      </c>
      <c r="V239" s="249">
        <v>1</v>
      </c>
      <c r="W239" s="249">
        <v>1</v>
      </c>
      <c r="X239" s="249">
        <v>1</v>
      </c>
      <c r="Y239" s="249">
        <v>1</v>
      </c>
      <c r="Z239" s="249">
        <v>1</v>
      </c>
      <c r="AA239" s="249">
        <v>1</v>
      </c>
      <c r="AB239" s="249">
        <v>1</v>
      </c>
      <c r="AC239" s="249">
        <v>1</v>
      </c>
      <c r="AD239" s="249">
        <v>1</v>
      </c>
      <c r="AE239" s="249">
        <v>1</v>
      </c>
      <c r="AF239" s="249">
        <v>1</v>
      </c>
      <c r="AG239" s="249">
        <v>1</v>
      </c>
    </row>
    <row r="240" spans="1:33" x14ac:dyDescent="0.3">
      <c r="A240" s="249">
        <v>524415</v>
      </c>
      <c r="B240" s="305" t="s">
        <v>2063</v>
      </c>
      <c r="C240" s="249">
        <v>1</v>
      </c>
      <c r="D240" s="249">
        <v>1</v>
      </c>
      <c r="E240" s="249">
        <v>1</v>
      </c>
      <c r="F240" s="249">
        <v>1</v>
      </c>
      <c r="G240" s="249">
        <v>1</v>
      </c>
      <c r="H240" s="249">
        <v>1</v>
      </c>
      <c r="I240" s="249">
        <v>1</v>
      </c>
      <c r="J240" s="249">
        <v>1</v>
      </c>
      <c r="K240" s="249">
        <v>1</v>
      </c>
      <c r="L240" s="249">
        <v>1</v>
      </c>
      <c r="M240" s="249">
        <v>1</v>
      </c>
      <c r="N240" s="249">
        <v>1</v>
      </c>
      <c r="O240" s="249">
        <v>1</v>
      </c>
      <c r="P240" s="249">
        <v>1</v>
      </c>
      <c r="Q240" s="249">
        <v>1</v>
      </c>
      <c r="R240" s="249">
        <v>1</v>
      </c>
      <c r="S240" s="249">
        <v>1</v>
      </c>
      <c r="T240" s="249">
        <v>1</v>
      </c>
      <c r="U240" s="249">
        <v>1</v>
      </c>
      <c r="V240" s="249">
        <v>1</v>
      </c>
      <c r="W240" s="249">
        <v>1</v>
      </c>
      <c r="X240" s="249">
        <v>1</v>
      </c>
      <c r="Y240" s="249">
        <v>1</v>
      </c>
      <c r="Z240" s="249">
        <v>1</v>
      </c>
      <c r="AA240" s="249">
        <v>1</v>
      </c>
      <c r="AB240" s="249">
        <v>1</v>
      </c>
      <c r="AC240" s="249">
        <v>1</v>
      </c>
      <c r="AD240" s="249">
        <v>1</v>
      </c>
      <c r="AE240" s="249">
        <v>1</v>
      </c>
      <c r="AF240" s="249">
        <v>1</v>
      </c>
      <c r="AG240" s="249">
        <v>1</v>
      </c>
    </row>
    <row r="241" spans="1:33" x14ac:dyDescent="0.3">
      <c r="A241" s="249">
        <v>524424</v>
      </c>
      <c r="B241" s="305" t="s">
        <v>2063</v>
      </c>
      <c r="C241" s="249">
        <v>1</v>
      </c>
      <c r="D241" s="249">
        <v>1</v>
      </c>
      <c r="E241" s="249">
        <v>1</v>
      </c>
      <c r="F241" s="249">
        <v>1</v>
      </c>
      <c r="G241" s="249">
        <v>1</v>
      </c>
      <c r="H241" s="249">
        <v>1</v>
      </c>
      <c r="I241" s="249">
        <v>1</v>
      </c>
      <c r="J241" s="249">
        <v>1</v>
      </c>
      <c r="K241" s="249">
        <v>1</v>
      </c>
      <c r="L241" s="249">
        <v>1</v>
      </c>
      <c r="M241" s="249">
        <v>1</v>
      </c>
      <c r="N241" s="249">
        <v>1</v>
      </c>
      <c r="O241" s="249">
        <v>1</v>
      </c>
      <c r="P241" s="249">
        <v>1</v>
      </c>
      <c r="Q241" s="249">
        <v>1</v>
      </c>
      <c r="R241" s="249">
        <v>1</v>
      </c>
      <c r="S241" s="249">
        <v>1</v>
      </c>
      <c r="T241" s="249">
        <v>1</v>
      </c>
      <c r="U241" s="249">
        <v>1</v>
      </c>
      <c r="V241" s="249">
        <v>1</v>
      </c>
      <c r="W241" s="249">
        <v>1</v>
      </c>
      <c r="X241" s="249">
        <v>1</v>
      </c>
      <c r="Y241" s="249">
        <v>1</v>
      </c>
      <c r="Z241" s="249">
        <v>1</v>
      </c>
      <c r="AA241" s="249">
        <v>1</v>
      </c>
      <c r="AB241" s="249">
        <v>1</v>
      </c>
      <c r="AC241" s="249">
        <v>1</v>
      </c>
      <c r="AD241" s="249">
        <v>1</v>
      </c>
      <c r="AE241" s="249">
        <v>1</v>
      </c>
      <c r="AF241" s="249">
        <v>1</v>
      </c>
      <c r="AG241" s="249">
        <v>1</v>
      </c>
    </row>
    <row r="242" spans="1:33" x14ac:dyDescent="0.3">
      <c r="A242" s="249">
        <v>524425</v>
      </c>
      <c r="B242" s="305" t="s">
        <v>2063</v>
      </c>
      <c r="C242" s="249">
        <v>1</v>
      </c>
      <c r="D242" s="249">
        <v>1</v>
      </c>
      <c r="E242" s="249">
        <v>1</v>
      </c>
      <c r="F242" s="249">
        <v>1</v>
      </c>
      <c r="G242" s="249">
        <v>1</v>
      </c>
      <c r="H242" s="249">
        <v>1</v>
      </c>
      <c r="I242" s="249">
        <v>1</v>
      </c>
      <c r="J242" s="249">
        <v>1</v>
      </c>
      <c r="K242" s="249">
        <v>1</v>
      </c>
      <c r="L242" s="249">
        <v>1</v>
      </c>
      <c r="M242" s="249">
        <v>1</v>
      </c>
      <c r="N242" s="249">
        <v>1</v>
      </c>
      <c r="O242" s="249">
        <v>1</v>
      </c>
      <c r="P242" s="249">
        <v>1</v>
      </c>
      <c r="Q242" s="249">
        <v>1</v>
      </c>
      <c r="R242" s="249">
        <v>1</v>
      </c>
      <c r="S242" s="249">
        <v>1</v>
      </c>
      <c r="T242" s="249">
        <v>1</v>
      </c>
      <c r="U242" s="249">
        <v>1</v>
      </c>
      <c r="V242" s="249">
        <v>1</v>
      </c>
      <c r="W242" s="249">
        <v>1</v>
      </c>
      <c r="X242" s="249">
        <v>1</v>
      </c>
      <c r="Y242" s="249">
        <v>1</v>
      </c>
      <c r="Z242" s="249">
        <v>1</v>
      </c>
      <c r="AA242" s="249">
        <v>1</v>
      </c>
      <c r="AB242" s="249">
        <v>1</v>
      </c>
      <c r="AC242" s="249">
        <v>1</v>
      </c>
      <c r="AD242" s="249">
        <v>1</v>
      </c>
      <c r="AE242" s="249">
        <v>1</v>
      </c>
      <c r="AF242" s="249">
        <v>1</v>
      </c>
      <c r="AG242" s="249">
        <v>1</v>
      </c>
    </row>
    <row r="243" spans="1:33" x14ac:dyDescent="0.3">
      <c r="A243" s="249">
        <v>524428</v>
      </c>
      <c r="B243" s="305" t="s">
        <v>2063</v>
      </c>
      <c r="C243" s="249">
        <v>1</v>
      </c>
      <c r="D243" s="249">
        <v>1</v>
      </c>
      <c r="E243" s="249">
        <v>1</v>
      </c>
      <c r="F243" s="249">
        <v>1</v>
      </c>
      <c r="G243" s="249">
        <v>1</v>
      </c>
      <c r="H243" s="249">
        <v>1</v>
      </c>
      <c r="I243" s="249">
        <v>1</v>
      </c>
      <c r="J243" s="249">
        <v>1</v>
      </c>
      <c r="K243" s="249">
        <v>1</v>
      </c>
      <c r="L243" s="249">
        <v>1</v>
      </c>
      <c r="M243" s="249">
        <v>1</v>
      </c>
      <c r="N243" s="249">
        <v>1</v>
      </c>
      <c r="O243" s="249">
        <v>1</v>
      </c>
      <c r="P243" s="249">
        <v>1</v>
      </c>
      <c r="Q243" s="249">
        <v>1</v>
      </c>
      <c r="R243" s="249">
        <v>1</v>
      </c>
      <c r="S243" s="249">
        <v>1</v>
      </c>
      <c r="T243" s="249">
        <v>1</v>
      </c>
      <c r="U243" s="249">
        <v>1</v>
      </c>
      <c r="V243" s="249">
        <v>1</v>
      </c>
      <c r="W243" s="249">
        <v>1</v>
      </c>
      <c r="X243" s="249">
        <v>1</v>
      </c>
      <c r="Y243" s="249">
        <v>1</v>
      </c>
      <c r="Z243" s="249">
        <v>1</v>
      </c>
      <c r="AA243" s="249">
        <v>1</v>
      </c>
      <c r="AB243" s="249">
        <v>1</v>
      </c>
      <c r="AC243" s="249">
        <v>1</v>
      </c>
      <c r="AD243" s="249">
        <v>1</v>
      </c>
      <c r="AE243" s="249">
        <v>1</v>
      </c>
      <c r="AF243" s="249">
        <v>1</v>
      </c>
      <c r="AG243" s="249">
        <v>1</v>
      </c>
    </row>
    <row r="244" spans="1:33" x14ac:dyDescent="0.3">
      <c r="A244" s="249">
        <v>524436</v>
      </c>
      <c r="B244" s="305" t="s">
        <v>2063</v>
      </c>
      <c r="C244" s="249">
        <v>1</v>
      </c>
      <c r="D244" s="249">
        <v>1</v>
      </c>
      <c r="E244" s="249">
        <v>1</v>
      </c>
      <c r="F244" s="249">
        <v>1</v>
      </c>
      <c r="G244" s="249">
        <v>1</v>
      </c>
      <c r="H244" s="249">
        <v>1</v>
      </c>
      <c r="I244" s="249">
        <v>1</v>
      </c>
      <c r="J244" s="249">
        <v>1</v>
      </c>
      <c r="K244" s="249">
        <v>1</v>
      </c>
      <c r="L244" s="249">
        <v>1</v>
      </c>
      <c r="M244" s="249">
        <v>1</v>
      </c>
      <c r="N244" s="249">
        <v>1</v>
      </c>
      <c r="O244" s="249">
        <v>1</v>
      </c>
      <c r="P244" s="249">
        <v>1</v>
      </c>
      <c r="Q244" s="249">
        <v>1</v>
      </c>
      <c r="R244" s="249">
        <v>1</v>
      </c>
      <c r="S244" s="249">
        <v>1</v>
      </c>
      <c r="T244" s="249">
        <v>1</v>
      </c>
      <c r="U244" s="249">
        <v>1</v>
      </c>
      <c r="V244" s="249">
        <v>1</v>
      </c>
      <c r="W244" s="249">
        <v>1</v>
      </c>
      <c r="X244" s="249">
        <v>1</v>
      </c>
      <c r="Y244" s="249">
        <v>1</v>
      </c>
      <c r="Z244" s="249">
        <v>1</v>
      </c>
      <c r="AA244" s="249">
        <v>1</v>
      </c>
      <c r="AB244" s="249">
        <v>1</v>
      </c>
      <c r="AC244" s="249">
        <v>1</v>
      </c>
      <c r="AD244" s="249">
        <v>1</v>
      </c>
      <c r="AE244" s="249">
        <v>1</v>
      </c>
      <c r="AF244" s="249">
        <v>1</v>
      </c>
      <c r="AG244" s="249">
        <v>1</v>
      </c>
    </row>
    <row r="245" spans="1:33" x14ac:dyDescent="0.3">
      <c r="A245" s="249">
        <v>524438</v>
      </c>
      <c r="B245" s="305" t="s">
        <v>2063</v>
      </c>
      <c r="C245" s="249">
        <v>1</v>
      </c>
      <c r="D245" s="249">
        <v>1</v>
      </c>
      <c r="E245" s="249">
        <v>1</v>
      </c>
      <c r="F245" s="249">
        <v>1</v>
      </c>
      <c r="G245" s="249">
        <v>1</v>
      </c>
      <c r="H245" s="249">
        <v>1</v>
      </c>
      <c r="I245" s="249">
        <v>1</v>
      </c>
      <c r="J245" s="249">
        <v>1</v>
      </c>
      <c r="K245" s="249">
        <v>1</v>
      </c>
      <c r="L245" s="249">
        <v>1</v>
      </c>
      <c r="M245" s="249">
        <v>1</v>
      </c>
      <c r="N245" s="249">
        <v>1</v>
      </c>
      <c r="O245" s="249">
        <v>1</v>
      </c>
      <c r="P245" s="249">
        <v>1</v>
      </c>
      <c r="Q245" s="249">
        <v>1</v>
      </c>
      <c r="R245" s="249">
        <v>1</v>
      </c>
      <c r="S245" s="249">
        <v>1</v>
      </c>
      <c r="T245" s="249">
        <v>1</v>
      </c>
      <c r="U245" s="249">
        <v>1</v>
      </c>
      <c r="V245" s="249">
        <v>1</v>
      </c>
      <c r="W245" s="249">
        <v>1</v>
      </c>
      <c r="X245" s="249">
        <v>1</v>
      </c>
      <c r="Y245" s="249">
        <v>1</v>
      </c>
      <c r="Z245" s="249">
        <v>1</v>
      </c>
      <c r="AA245" s="249">
        <v>1</v>
      </c>
      <c r="AB245" s="249">
        <v>1</v>
      </c>
      <c r="AC245" s="249">
        <v>1</v>
      </c>
      <c r="AD245" s="249">
        <v>1</v>
      </c>
      <c r="AE245" s="249">
        <v>1</v>
      </c>
      <c r="AF245" s="249">
        <v>1</v>
      </c>
      <c r="AG245" s="249">
        <v>1</v>
      </c>
    </row>
    <row r="246" spans="1:33" x14ac:dyDescent="0.3">
      <c r="A246" s="249">
        <v>524444</v>
      </c>
      <c r="B246" s="305" t="s">
        <v>2063</v>
      </c>
      <c r="C246" s="249">
        <v>1</v>
      </c>
      <c r="D246" s="249">
        <v>1</v>
      </c>
      <c r="E246" s="249">
        <v>1</v>
      </c>
      <c r="F246" s="249">
        <v>1</v>
      </c>
      <c r="G246" s="249">
        <v>1</v>
      </c>
      <c r="H246" s="249">
        <v>1</v>
      </c>
      <c r="I246" s="249">
        <v>1</v>
      </c>
      <c r="J246" s="249">
        <v>1</v>
      </c>
      <c r="K246" s="249">
        <v>1</v>
      </c>
      <c r="L246" s="249">
        <v>1</v>
      </c>
      <c r="M246" s="249">
        <v>1</v>
      </c>
      <c r="N246" s="249">
        <v>1</v>
      </c>
      <c r="O246" s="249">
        <v>1</v>
      </c>
      <c r="P246" s="249">
        <v>1</v>
      </c>
      <c r="Q246" s="249">
        <v>1</v>
      </c>
      <c r="R246" s="249">
        <v>1</v>
      </c>
      <c r="S246" s="249">
        <v>1</v>
      </c>
      <c r="T246" s="249">
        <v>1</v>
      </c>
      <c r="U246" s="249">
        <v>1</v>
      </c>
      <c r="V246" s="249">
        <v>1</v>
      </c>
      <c r="W246" s="249">
        <v>1</v>
      </c>
      <c r="X246" s="249">
        <v>1</v>
      </c>
      <c r="Y246" s="249">
        <v>1</v>
      </c>
      <c r="Z246" s="249">
        <v>1</v>
      </c>
      <c r="AA246" s="249">
        <v>1</v>
      </c>
      <c r="AB246" s="249">
        <v>1</v>
      </c>
      <c r="AC246" s="249">
        <v>1</v>
      </c>
      <c r="AD246" s="249">
        <v>1</v>
      </c>
      <c r="AE246" s="249">
        <v>1</v>
      </c>
      <c r="AF246" s="249">
        <v>1</v>
      </c>
      <c r="AG246" s="249">
        <v>1</v>
      </c>
    </row>
    <row r="247" spans="1:33" x14ac:dyDescent="0.3">
      <c r="A247" s="249">
        <v>524454</v>
      </c>
      <c r="B247" s="305" t="s">
        <v>2063</v>
      </c>
      <c r="C247" s="249">
        <v>1</v>
      </c>
      <c r="D247" s="249">
        <v>1</v>
      </c>
      <c r="E247" s="249">
        <v>1</v>
      </c>
      <c r="F247" s="249">
        <v>1</v>
      </c>
      <c r="G247" s="249">
        <v>1</v>
      </c>
      <c r="H247" s="249">
        <v>1</v>
      </c>
      <c r="I247" s="249">
        <v>1</v>
      </c>
      <c r="J247" s="249">
        <v>1</v>
      </c>
      <c r="K247" s="249">
        <v>1</v>
      </c>
      <c r="L247" s="249">
        <v>1</v>
      </c>
      <c r="M247" s="249">
        <v>1</v>
      </c>
      <c r="N247" s="249">
        <v>1</v>
      </c>
      <c r="O247" s="249">
        <v>1</v>
      </c>
      <c r="P247" s="249">
        <v>1</v>
      </c>
      <c r="Q247" s="249">
        <v>1</v>
      </c>
      <c r="R247" s="249">
        <v>1</v>
      </c>
      <c r="S247" s="249">
        <v>1</v>
      </c>
      <c r="T247" s="249">
        <v>1</v>
      </c>
      <c r="U247" s="249">
        <v>1</v>
      </c>
      <c r="V247" s="249">
        <v>1</v>
      </c>
      <c r="W247" s="249">
        <v>1</v>
      </c>
      <c r="X247" s="249">
        <v>1</v>
      </c>
      <c r="Y247" s="249">
        <v>1</v>
      </c>
      <c r="Z247" s="249">
        <v>1</v>
      </c>
      <c r="AA247" s="249">
        <v>1</v>
      </c>
      <c r="AB247" s="249">
        <v>1</v>
      </c>
      <c r="AC247" s="249">
        <v>1</v>
      </c>
      <c r="AD247" s="249">
        <v>1</v>
      </c>
      <c r="AE247" s="249">
        <v>1</v>
      </c>
      <c r="AF247" s="249">
        <v>1</v>
      </c>
      <c r="AG247" s="249">
        <v>1</v>
      </c>
    </row>
    <row r="248" spans="1:33" x14ac:dyDescent="0.3">
      <c r="A248" s="249">
        <v>524458</v>
      </c>
      <c r="B248" s="305" t="s">
        <v>2063</v>
      </c>
      <c r="C248" s="249">
        <v>1</v>
      </c>
      <c r="D248" s="249">
        <v>1</v>
      </c>
      <c r="E248" s="249">
        <v>1</v>
      </c>
      <c r="F248" s="249">
        <v>1</v>
      </c>
      <c r="G248" s="249">
        <v>1</v>
      </c>
      <c r="H248" s="249">
        <v>1</v>
      </c>
      <c r="I248" s="249">
        <v>1</v>
      </c>
      <c r="J248" s="249">
        <v>1</v>
      </c>
      <c r="K248" s="249">
        <v>1</v>
      </c>
      <c r="L248" s="249">
        <v>1</v>
      </c>
      <c r="M248" s="249">
        <v>1</v>
      </c>
      <c r="N248" s="249">
        <v>1</v>
      </c>
      <c r="O248" s="249">
        <v>1</v>
      </c>
      <c r="P248" s="249">
        <v>1</v>
      </c>
      <c r="Q248" s="249">
        <v>1</v>
      </c>
      <c r="R248" s="249">
        <v>1</v>
      </c>
      <c r="S248" s="249">
        <v>1</v>
      </c>
      <c r="T248" s="249">
        <v>1</v>
      </c>
      <c r="U248" s="249">
        <v>1</v>
      </c>
      <c r="V248" s="249">
        <v>1</v>
      </c>
      <c r="W248" s="249">
        <v>1</v>
      </c>
      <c r="X248" s="249">
        <v>1</v>
      </c>
      <c r="Y248" s="249">
        <v>1</v>
      </c>
      <c r="Z248" s="249">
        <v>1</v>
      </c>
      <c r="AA248" s="249">
        <v>1</v>
      </c>
      <c r="AB248" s="249">
        <v>1</v>
      </c>
      <c r="AC248" s="249">
        <v>1</v>
      </c>
      <c r="AD248" s="249">
        <v>1</v>
      </c>
      <c r="AE248" s="249">
        <v>1</v>
      </c>
      <c r="AF248" s="249">
        <v>1</v>
      </c>
      <c r="AG248" s="249">
        <v>1</v>
      </c>
    </row>
    <row r="249" spans="1:33" x14ac:dyDescent="0.3">
      <c r="A249" s="249">
        <v>524464</v>
      </c>
      <c r="B249" s="305" t="s">
        <v>2063</v>
      </c>
      <c r="C249" s="249">
        <v>1</v>
      </c>
      <c r="D249" s="249">
        <v>1</v>
      </c>
      <c r="E249" s="249">
        <v>1</v>
      </c>
      <c r="F249" s="249">
        <v>1</v>
      </c>
      <c r="G249" s="249">
        <v>1</v>
      </c>
      <c r="H249" s="249">
        <v>1</v>
      </c>
      <c r="I249" s="249">
        <v>1</v>
      </c>
      <c r="J249" s="249">
        <v>1</v>
      </c>
      <c r="K249" s="249">
        <v>1</v>
      </c>
      <c r="L249" s="249">
        <v>1</v>
      </c>
      <c r="M249" s="249">
        <v>1</v>
      </c>
      <c r="N249" s="249">
        <v>1</v>
      </c>
      <c r="O249" s="249">
        <v>1</v>
      </c>
      <c r="P249" s="249">
        <v>1</v>
      </c>
      <c r="Q249" s="249">
        <v>1</v>
      </c>
      <c r="R249" s="249">
        <v>1</v>
      </c>
      <c r="S249" s="249">
        <v>1</v>
      </c>
      <c r="T249" s="249">
        <v>1</v>
      </c>
      <c r="U249" s="249">
        <v>1</v>
      </c>
      <c r="V249" s="249">
        <v>1</v>
      </c>
      <c r="W249" s="249">
        <v>1</v>
      </c>
      <c r="X249" s="249">
        <v>1</v>
      </c>
      <c r="Y249" s="249">
        <v>1</v>
      </c>
      <c r="Z249" s="249">
        <v>1</v>
      </c>
      <c r="AA249" s="249">
        <v>1</v>
      </c>
      <c r="AB249" s="249">
        <v>1</v>
      </c>
      <c r="AC249" s="249">
        <v>1</v>
      </c>
      <c r="AD249" s="249">
        <v>1</v>
      </c>
      <c r="AE249" s="249">
        <v>1</v>
      </c>
      <c r="AF249" s="249">
        <v>1</v>
      </c>
      <c r="AG249" s="249">
        <v>1</v>
      </c>
    </row>
    <row r="250" spans="1:33" x14ac:dyDescent="0.3">
      <c r="A250" s="249">
        <v>524468</v>
      </c>
      <c r="B250" s="305" t="s">
        <v>2063</v>
      </c>
      <c r="C250" s="249">
        <v>1</v>
      </c>
      <c r="D250" s="249">
        <v>1</v>
      </c>
      <c r="E250" s="249">
        <v>1</v>
      </c>
      <c r="F250" s="249">
        <v>1</v>
      </c>
      <c r="G250" s="249">
        <v>1</v>
      </c>
      <c r="H250" s="249">
        <v>1</v>
      </c>
      <c r="I250" s="249">
        <v>1</v>
      </c>
      <c r="J250" s="249">
        <v>1</v>
      </c>
      <c r="K250" s="249">
        <v>1</v>
      </c>
      <c r="L250" s="249">
        <v>1</v>
      </c>
      <c r="M250" s="249">
        <v>1</v>
      </c>
      <c r="N250" s="249">
        <v>1</v>
      </c>
      <c r="O250" s="249">
        <v>1</v>
      </c>
      <c r="P250" s="249">
        <v>1</v>
      </c>
      <c r="Q250" s="249">
        <v>1</v>
      </c>
      <c r="R250" s="249">
        <v>1</v>
      </c>
      <c r="S250" s="249">
        <v>1</v>
      </c>
      <c r="T250" s="249">
        <v>1</v>
      </c>
      <c r="U250" s="249">
        <v>1</v>
      </c>
      <c r="V250" s="249">
        <v>1</v>
      </c>
      <c r="W250" s="249">
        <v>1</v>
      </c>
      <c r="X250" s="249">
        <v>1</v>
      </c>
      <c r="Y250" s="249">
        <v>1</v>
      </c>
      <c r="Z250" s="249">
        <v>1</v>
      </c>
      <c r="AA250" s="249">
        <v>1</v>
      </c>
      <c r="AB250" s="249">
        <v>1</v>
      </c>
      <c r="AC250" s="249">
        <v>1</v>
      </c>
      <c r="AD250" s="249">
        <v>1</v>
      </c>
      <c r="AE250" s="249">
        <v>1</v>
      </c>
      <c r="AF250" s="249">
        <v>1</v>
      </c>
      <c r="AG250" s="249">
        <v>1</v>
      </c>
    </row>
    <row r="251" spans="1:33" x14ac:dyDescent="0.3">
      <c r="A251" s="249">
        <v>524469</v>
      </c>
      <c r="B251" s="305" t="s">
        <v>2063</v>
      </c>
      <c r="C251" s="249">
        <v>1</v>
      </c>
      <c r="D251" s="249">
        <v>1</v>
      </c>
      <c r="E251" s="249">
        <v>1</v>
      </c>
      <c r="F251" s="249">
        <v>1</v>
      </c>
      <c r="G251" s="249">
        <v>1</v>
      </c>
      <c r="H251" s="249">
        <v>1</v>
      </c>
      <c r="I251" s="249">
        <v>1</v>
      </c>
      <c r="J251" s="249">
        <v>1</v>
      </c>
      <c r="K251" s="249">
        <v>1</v>
      </c>
      <c r="L251" s="249">
        <v>1</v>
      </c>
      <c r="M251" s="249">
        <v>1</v>
      </c>
      <c r="N251" s="249">
        <v>1</v>
      </c>
      <c r="O251" s="249">
        <v>1</v>
      </c>
      <c r="P251" s="249">
        <v>1</v>
      </c>
      <c r="Q251" s="249">
        <v>1</v>
      </c>
      <c r="R251" s="249">
        <v>1</v>
      </c>
      <c r="S251" s="249">
        <v>1</v>
      </c>
      <c r="T251" s="249">
        <v>1</v>
      </c>
      <c r="U251" s="249">
        <v>1</v>
      </c>
      <c r="V251" s="249">
        <v>1</v>
      </c>
      <c r="W251" s="249">
        <v>1</v>
      </c>
      <c r="X251" s="249">
        <v>1</v>
      </c>
      <c r="Y251" s="249">
        <v>1</v>
      </c>
      <c r="Z251" s="249">
        <v>1</v>
      </c>
      <c r="AA251" s="249">
        <v>1</v>
      </c>
      <c r="AB251" s="249">
        <v>1</v>
      </c>
      <c r="AC251" s="249">
        <v>1</v>
      </c>
      <c r="AD251" s="249">
        <v>1</v>
      </c>
      <c r="AE251" s="249">
        <v>1</v>
      </c>
      <c r="AF251" s="249">
        <v>1</v>
      </c>
      <c r="AG251" s="249">
        <v>1</v>
      </c>
    </row>
    <row r="252" spans="1:33" x14ac:dyDescent="0.3">
      <c r="A252" s="249">
        <v>524471</v>
      </c>
      <c r="B252" s="305" t="s">
        <v>2063</v>
      </c>
      <c r="C252" s="249">
        <v>1</v>
      </c>
      <c r="D252" s="249">
        <v>1</v>
      </c>
      <c r="E252" s="249">
        <v>1</v>
      </c>
      <c r="F252" s="249">
        <v>1</v>
      </c>
      <c r="G252" s="249">
        <v>1</v>
      </c>
      <c r="H252" s="249">
        <v>1</v>
      </c>
      <c r="I252" s="249">
        <v>1</v>
      </c>
      <c r="J252" s="249">
        <v>1</v>
      </c>
      <c r="K252" s="249">
        <v>1</v>
      </c>
      <c r="L252" s="249">
        <v>1</v>
      </c>
      <c r="M252" s="249">
        <v>1</v>
      </c>
      <c r="N252" s="249">
        <v>1</v>
      </c>
      <c r="O252" s="249">
        <v>1</v>
      </c>
      <c r="P252" s="249">
        <v>1</v>
      </c>
      <c r="Q252" s="249">
        <v>1</v>
      </c>
      <c r="R252" s="249">
        <v>1</v>
      </c>
      <c r="S252" s="249">
        <v>1</v>
      </c>
      <c r="T252" s="249">
        <v>1</v>
      </c>
      <c r="U252" s="249">
        <v>1</v>
      </c>
      <c r="V252" s="249">
        <v>1</v>
      </c>
      <c r="W252" s="249">
        <v>1</v>
      </c>
      <c r="X252" s="249">
        <v>1</v>
      </c>
      <c r="Y252" s="249">
        <v>1</v>
      </c>
      <c r="Z252" s="249">
        <v>1</v>
      </c>
      <c r="AA252" s="249">
        <v>1</v>
      </c>
      <c r="AB252" s="249">
        <v>1</v>
      </c>
      <c r="AC252" s="249">
        <v>1</v>
      </c>
      <c r="AD252" s="249">
        <v>1</v>
      </c>
      <c r="AE252" s="249">
        <v>1</v>
      </c>
      <c r="AF252" s="249">
        <v>1</v>
      </c>
      <c r="AG252" s="249">
        <v>1</v>
      </c>
    </row>
    <row r="253" spans="1:33" x14ac:dyDescent="0.3">
      <c r="A253" s="249">
        <v>524483</v>
      </c>
      <c r="B253" s="305" t="s">
        <v>2063</v>
      </c>
      <c r="C253" s="249">
        <v>1</v>
      </c>
      <c r="D253" s="249">
        <v>1</v>
      </c>
      <c r="E253" s="249">
        <v>1</v>
      </c>
      <c r="F253" s="249">
        <v>1</v>
      </c>
      <c r="G253" s="249">
        <v>1</v>
      </c>
      <c r="H253" s="249">
        <v>1</v>
      </c>
      <c r="I253" s="249">
        <v>1</v>
      </c>
      <c r="J253" s="249">
        <v>1</v>
      </c>
      <c r="K253" s="249">
        <v>1</v>
      </c>
      <c r="L253" s="249">
        <v>1</v>
      </c>
      <c r="M253" s="249">
        <v>1</v>
      </c>
      <c r="N253" s="249">
        <v>1</v>
      </c>
      <c r="O253" s="249">
        <v>1</v>
      </c>
      <c r="P253" s="249">
        <v>1</v>
      </c>
      <c r="Q253" s="249">
        <v>1</v>
      </c>
      <c r="R253" s="249">
        <v>1</v>
      </c>
      <c r="S253" s="249">
        <v>1</v>
      </c>
      <c r="T253" s="249">
        <v>1</v>
      </c>
      <c r="U253" s="249">
        <v>1</v>
      </c>
      <c r="V253" s="249">
        <v>1</v>
      </c>
      <c r="W253" s="249">
        <v>1</v>
      </c>
      <c r="X253" s="249">
        <v>1</v>
      </c>
      <c r="Y253" s="249">
        <v>1</v>
      </c>
      <c r="Z253" s="249">
        <v>1</v>
      </c>
      <c r="AA253" s="249">
        <v>1</v>
      </c>
      <c r="AB253" s="249">
        <v>1</v>
      </c>
      <c r="AC253" s="249">
        <v>1</v>
      </c>
      <c r="AD253" s="249">
        <v>1</v>
      </c>
      <c r="AE253" s="249">
        <v>1</v>
      </c>
      <c r="AF253" s="249">
        <v>1</v>
      </c>
      <c r="AG253" s="249">
        <v>1</v>
      </c>
    </row>
    <row r="254" spans="1:33" x14ac:dyDescent="0.3">
      <c r="A254" s="249">
        <v>524493</v>
      </c>
      <c r="B254" s="305" t="s">
        <v>2063</v>
      </c>
      <c r="C254" s="249">
        <v>1</v>
      </c>
      <c r="D254" s="249">
        <v>1</v>
      </c>
      <c r="E254" s="249">
        <v>1</v>
      </c>
      <c r="F254" s="249">
        <v>1</v>
      </c>
      <c r="G254" s="249">
        <v>1</v>
      </c>
      <c r="H254" s="249">
        <v>1</v>
      </c>
      <c r="I254" s="249">
        <v>1</v>
      </c>
      <c r="J254" s="249">
        <v>1</v>
      </c>
      <c r="K254" s="249">
        <v>1</v>
      </c>
      <c r="L254" s="249">
        <v>1</v>
      </c>
      <c r="M254" s="249">
        <v>1</v>
      </c>
      <c r="N254" s="249">
        <v>1</v>
      </c>
      <c r="O254" s="249">
        <v>1</v>
      </c>
      <c r="P254" s="249">
        <v>1</v>
      </c>
      <c r="Q254" s="249">
        <v>1</v>
      </c>
      <c r="R254" s="249">
        <v>1</v>
      </c>
      <c r="S254" s="249">
        <v>1</v>
      </c>
      <c r="T254" s="249">
        <v>1</v>
      </c>
      <c r="U254" s="249">
        <v>1</v>
      </c>
      <c r="V254" s="249">
        <v>1</v>
      </c>
      <c r="W254" s="249">
        <v>1</v>
      </c>
      <c r="X254" s="249">
        <v>1</v>
      </c>
      <c r="Y254" s="249">
        <v>1</v>
      </c>
      <c r="Z254" s="249">
        <v>1</v>
      </c>
      <c r="AA254" s="249">
        <v>1</v>
      </c>
      <c r="AB254" s="249">
        <v>1</v>
      </c>
      <c r="AC254" s="249">
        <v>1</v>
      </c>
      <c r="AD254" s="249">
        <v>1</v>
      </c>
      <c r="AE254" s="249">
        <v>1</v>
      </c>
      <c r="AF254" s="249">
        <v>1</v>
      </c>
      <c r="AG254" s="249">
        <v>1</v>
      </c>
    </row>
    <row r="255" spans="1:33" x14ac:dyDescent="0.3">
      <c r="A255" s="249">
        <v>524496</v>
      </c>
      <c r="B255" s="305" t="s">
        <v>2063</v>
      </c>
      <c r="C255" s="249">
        <v>1</v>
      </c>
      <c r="D255" s="249">
        <v>1</v>
      </c>
      <c r="E255" s="249">
        <v>1</v>
      </c>
      <c r="F255" s="249">
        <v>1</v>
      </c>
      <c r="G255" s="249">
        <v>1</v>
      </c>
      <c r="H255" s="249">
        <v>1</v>
      </c>
      <c r="I255" s="249">
        <v>1</v>
      </c>
      <c r="J255" s="249">
        <v>1</v>
      </c>
      <c r="K255" s="249">
        <v>1</v>
      </c>
      <c r="L255" s="249">
        <v>1</v>
      </c>
      <c r="M255" s="249">
        <v>1</v>
      </c>
      <c r="N255" s="249">
        <v>1</v>
      </c>
      <c r="O255" s="249">
        <v>1</v>
      </c>
      <c r="P255" s="249">
        <v>1</v>
      </c>
      <c r="Q255" s="249">
        <v>1</v>
      </c>
      <c r="R255" s="249">
        <v>1</v>
      </c>
      <c r="S255" s="249">
        <v>1</v>
      </c>
      <c r="T255" s="249">
        <v>1</v>
      </c>
      <c r="U255" s="249">
        <v>1</v>
      </c>
      <c r="V255" s="249">
        <v>1</v>
      </c>
      <c r="W255" s="249">
        <v>1</v>
      </c>
      <c r="X255" s="249">
        <v>1</v>
      </c>
      <c r="Y255" s="249">
        <v>1</v>
      </c>
      <c r="Z255" s="249">
        <v>1</v>
      </c>
      <c r="AA255" s="249">
        <v>1</v>
      </c>
      <c r="AB255" s="249">
        <v>1</v>
      </c>
      <c r="AC255" s="249">
        <v>1</v>
      </c>
      <c r="AD255" s="249">
        <v>1</v>
      </c>
      <c r="AE255" s="249">
        <v>1</v>
      </c>
      <c r="AF255" s="249">
        <v>1</v>
      </c>
      <c r="AG255" s="249">
        <v>1</v>
      </c>
    </row>
    <row r="256" spans="1:33" x14ac:dyDescent="0.3">
      <c r="A256" s="249">
        <v>524501</v>
      </c>
      <c r="B256" s="305" t="s">
        <v>2063</v>
      </c>
      <c r="C256" s="249">
        <v>1</v>
      </c>
      <c r="D256" s="249">
        <v>1</v>
      </c>
      <c r="E256" s="249">
        <v>1</v>
      </c>
      <c r="F256" s="249">
        <v>1</v>
      </c>
      <c r="G256" s="249">
        <v>1</v>
      </c>
      <c r="H256" s="249">
        <v>1</v>
      </c>
      <c r="I256" s="249">
        <v>1</v>
      </c>
      <c r="J256" s="249">
        <v>1</v>
      </c>
      <c r="K256" s="249">
        <v>1</v>
      </c>
      <c r="L256" s="249">
        <v>1</v>
      </c>
      <c r="M256" s="249">
        <v>1</v>
      </c>
      <c r="N256" s="249">
        <v>1</v>
      </c>
      <c r="O256" s="249">
        <v>1</v>
      </c>
      <c r="P256" s="249">
        <v>1</v>
      </c>
      <c r="Q256" s="249">
        <v>1</v>
      </c>
      <c r="R256" s="249">
        <v>1</v>
      </c>
      <c r="S256" s="249">
        <v>1</v>
      </c>
      <c r="T256" s="249">
        <v>1</v>
      </c>
      <c r="U256" s="249">
        <v>1</v>
      </c>
      <c r="V256" s="249">
        <v>1</v>
      </c>
      <c r="W256" s="249">
        <v>1</v>
      </c>
      <c r="X256" s="249">
        <v>1</v>
      </c>
      <c r="Y256" s="249">
        <v>1</v>
      </c>
      <c r="Z256" s="249">
        <v>1</v>
      </c>
      <c r="AA256" s="249">
        <v>1</v>
      </c>
      <c r="AB256" s="249">
        <v>1</v>
      </c>
      <c r="AC256" s="249">
        <v>1</v>
      </c>
      <c r="AD256" s="249">
        <v>1</v>
      </c>
      <c r="AE256" s="249">
        <v>1</v>
      </c>
      <c r="AF256" s="249">
        <v>1</v>
      </c>
      <c r="AG256" s="249">
        <v>1</v>
      </c>
    </row>
    <row r="257" spans="1:33" x14ac:dyDescent="0.3">
      <c r="A257" s="249">
        <v>524504</v>
      </c>
      <c r="B257" s="305" t="s">
        <v>2063</v>
      </c>
      <c r="C257" s="249">
        <v>1</v>
      </c>
      <c r="D257" s="249">
        <v>1</v>
      </c>
      <c r="E257" s="249">
        <v>1</v>
      </c>
      <c r="F257" s="249">
        <v>1</v>
      </c>
      <c r="G257" s="249">
        <v>1</v>
      </c>
      <c r="H257" s="249">
        <v>1</v>
      </c>
      <c r="I257" s="249">
        <v>1</v>
      </c>
      <c r="J257" s="249">
        <v>1</v>
      </c>
      <c r="K257" s="249">
        <v>1</v>
      </c>
      <c r="L257" s="249">
        <v>1</v>
      </c>
      <c r="M257" s="249">
        <v>1</v>
      </c>
      <c r="N257" s="249">
        <v>1</v>
      </c>
      <c r="O257" s="249">
        <v>1</v>
      </c>
      <c r="P257" s="249">
        <v>1</v>
      </c>
      <c r="Q257" s="249">
        <v>1</v>
      </c>
      <c r="R257" s="249">
        <v>1</v>
      </c>
      <c r="S257" s="249">
        <v>1</v>
      </c>
      <c r="T257" s="249">
        <v>1</v>
      </c>
      <c r="U257" s="249">
        <v>1</v>
      </c>
      <c r="V257" s="249">
        <v>1</v>
      </c>
      <c r="W257" s="249">
        <v>1</v>
      </c>
      <c r="X257" s="249">
        <v>1</v>
      </c>
      <c r="Y257" s="249">
        <v>1</v>
      </c>
      <c r="Z257" s="249">
        <v>1</v>
      </c>
      <c r="AA257" s="249">
        <v>1</v>
      </c>
      <c r="AB257" s="249">
        <v>1</v>
      </c>
      <c r="AC257" s="249">
        <v>1</v>
      </c>
      <c r="AD257" s="249">
        <v>1</v>
      </c>
      <c r="AE257" s="249">
        <v>1</v>
      </c>
      <c r="AF257" s="249">
        <v>1</v>
      </c>
      <c r="AG257" s="249">
        <v>1</v>
      </c>
    </row>
    <row r="258" spans="1:33" x14ac:dyDescent="0.3">
      <c r="A258" s="249">
        <v>524509</v>
      </c>
      <c r="B258" s="305" t="s">
        <v>2063</v>
      </c>
      <c r="C258" s="249">
        <v>1</v>
      </c>
      <c r="D258" s="249">
        <v>1</v>
      </c>
      <c r="E258" s="249">
        <v>1</v>
      </c>
      <c r="F258" s="249">
        <v>1</v>
      </c>
      <c r="G258" s="249">
        <v>1</v>
      </c>
      <c r="H258" s="249">
        <v>1</v>
      </c>
      <c r="I258" s="249">
        <v>1</v>
      </c>
      <c r="J258" s="249">
        <v>1</v>
      </c>
      <c r="K258" s="249">
        <v>1</v>
      </c>
      <c r="L258" s="249">
        <v>1</v>
      </c>
      <c r="M258" s="249">
        <v>1</v>
      </c>
      <c r="N258" s="249">
        <v>1</v>
      </c>
      <c r="O258" s="249">
        <v>1</v>
      </c>
      <c r="P258" s="249">
        <v>1</v>
      </c>
      <c r="Q258" s="249">
        <v>1</v>
      </c>
      <c r="R258" s="249">
        <v>1</v>
      </c>
      <c r="S258" s="249">
        <v>1</v>
      </c>
      <c r="T258" s="249">
        <v>1</v>
      </c>
      <c r="U258" s="249">
        <v>1</v>
      </c>
      <c r="V258" s="249">
        <v>1</v>
      </c>
      <c r="W258" s="249">
        <v>1</v>
      </c>
      <c r="X258" s="249">
        <v>1</v>
      </c>
      <c r="Y258" s="249">
        <v>1</v>
      </c>
      <c r="Z258" s="249">
        <v>1</v>
      </c>
      <c r="AA258" s="249">
        <v>1</v>
      </c>
      <c r="AB258" s="249">
        <v>1</v>
      </c>
      <c r="AC258" s="249">
        <v>1</v>
      </c>
      <c r="AD258" s="249">
        <v>1</v>
      </c>
      <c r="AE258" s="249">
        <v>1</v>
      </c>
      <c r="AF258" s="249">
        <v>1</v>
      </c>
      <c r="AG258" s="249">
        <v>1</v>
      </c>
    </row>
    <row r="259" spans="1:33" x14ac:dyDescent="0.3">
      <c r="A259" s="249">
        <v>524511</v>
      </c>
      <c r="B259" s="305" t="s">
        <v>2063</v>
      </c>
      <c r="C259" s="249">
        <v>1</v>
      </c>
      <c r="D259" s="249">
        <v>1</v>
      </c>
      <c r="E259" s="249">
        <v>1</v>
      </c>
      <c r="F259" s="249">
        <v>1</v>
      </c>
      <c r="G259" s="249">
        <v>1</v>
      </c>
      <c r="H259" s="249">
        <v>1</v>
      </c>
      <c r="I259" s="249">
        <v>1</v>
      </c>
      <c r="J259" s="249">
        <v>1</v>
      </c>
      <c r="K259" s="249">
        <v>1</v>
      </c>
      <c r="L259" s="249">
        <v>1</v>
      </c>
      <c r="M259" s="249">
        <v>1</v>
      </c>
      <c r="N259" s="249">
        <v>1</v>
      </c>
      <c r="O259" s="249">
        <v>1</v>
      </c>
      <c r="P259" s="249">
        <v>1</v>
      </c>
      <c r="Q259" s="249">
        <v>1</v>
      </c>
      <c r="R259" s="249">
        <v>1</v>
      </c>
      <c r="S259" s="249">
        <v>1</v>
      </c>
      <c r="T259" s="249">
        <v>1</v>
      </c>
      <c r="U259" s="249">
        <v>1</v>
      </c>
      <c r="V259" s="249">
        <v>1</v>
      </c>
      <c r="W259" s="249">
        <v>1</v>
      </c>
      <c r="X259" s="249">
        <v>1</v>
      </c>
      <c r="Y259" s="249">
        <v>1</v>
      </c>
      <c r="Z259" s="249">
        <v>1</v>
      </c>
      <c r="AA259" s="249">
        <v>1</v>
      </c>
      <c r="AB259" s="249">
        <v>1</v>
      </c>
      <c r="AC259" s="249">
        <v>1</v>
      </c>
      <c r="AD259" s="249">
        <v>1</v>
      </c>
      <c r="AE259" s="249">
        <v>1</v>
      </c>
      <c r="AF259" s="249">
        <v>1</v>
      </c>
      <c r="AG259" s="249">
        <v>1</v>
      </c>
    </row>
    <row r="260" spans="1:33" x14ac:dyDescent="0.3">
      <c r="A260" s="249">
        <v>524514</v>
      </c>
      <c r="B260" s="305" t="s">
        <v>2063</v>
      </c>
      <c r="C260" s="249">
        <v>1</v>
      </c>
      <c r="D260" s="249">
        <v>1</v>
      </c>
      <c r="E260" s="249">
        <v>1</v>
      </c>
      <c r="F260" s="249">
        <v>1</v>
      </c>
      <c r="G260" s="249">
        <v>1</v>
      </c>
      <c r="H260" s="249">
        <v>1</v>
      </c>
      <c r="I260" s="249">
        <v>1</v>
      </c>
      <c r="J260" s="249">
        <v>1</v>
      </c>
      <c r="K260" s="249">
        <v>1</v>
      </c>
      <c r="L260" s="249">
        <v>1</v>
      </c>
      <c r="M260" s="249">
        <v>1</v>
      </c>
      <c r="N260" s="249">
        <v>1</v>
      </c>
      <c r="O260" s="249">
        <v>1</v>
      </c>
      <c r="P260" s="249">
        <v>1</v>
      </c>
      <c r="Q260" s="249">
        <v>1</v>
      </c>
      <c r="R260" s="249">
        <v>1</v>
      </c>
      <c r="S260" s="249">
        <v>1</v>
      </c>
      <c r="T260" s="249">
        <v>1</v>
      </c>
      <c r="U260" s="249">
        <v>1</v>
      </c>
      <c r="V260" s="249">
        <v>1</v>
      </c>
      <c r="W260" s="249">
        <v>1</v>
      </c>
      <c r="X260" s="249">
        <v>1</v>
      </c>
      <c r="Y260" s="249">
        <v>1</v>
      </c>
      <c r="Z260" s="249">
        <v>1</v>
      </c>
      <c r="AA260" s="249">
        <v>1</v>
      </c>
      <c r="AB260" s="249">
        <v>1</v>
      </c>
      <c r="AC260" s="249">
        <v>1</v>
      </c>
      <c r="AD260" s="249">
        <v>1</v>
      </c>
      <c r="AE260" s="249">
        <v>1</v>
      </c>
      <c r="AF260" s="249">
        <v>1</v>
      </c>
      <c r="AG260" s="249">
        <v>1</v>
      </c>
    </row>
    <row r="261" spans="1:33" x14ac:dyDescent="0.3">
      <c r="A261" s="249">
        <v>524516</v>
      </c>
      <c r="B261" s="305" t="s">
        <v>2063</v>
      </c>
      <c r="C261" s="249">
        <v>1</v>
      </c>
      <c r="D261" s="249">
        <v>1</v>
      </c>
      <c r="E261" s="249">
        <v>1</v>
      </c>
      <c r="F261" s="249">
        <v>1</v>
      </c>
      <c r="G261" s="249">
        <v>1</v>
      </c>
      <c r="H261" s="249">
        <v>1</v>
      </c>
      <c r="I261" s="249">
        <v>1</v>
      </c>
      <c r="J261" s="249">
        <v>1</v>
      </c>
      <c r="K261" s="249">
        <v>1</v>
      </c>
      <c r="L261" s="249">
        <v>1</v>
      </c>
      <c r="M261" s="249">
        <v>1</v>
      </c>
      <c r="N261" s="249">
        <v>1</v>
      </c>
      <c r="O261" s="249">
        <v>1</v>
      </c>
      <c r="P261" s="249">
        <v>1</v>
      </c>
      <c r="Q261" s="249">
        <v>1</v>
      </c>
      <c r="R261" s="249">
        <v>1</v>
      </c>
      <c r="S261" s="249">
        <v>1</v>
      </c>
      <c r="T261" s="249">
        <v>1</v>
      </c>
      <c r="U261" s="249">
        <v>1</v>
      </c>
      <c r="V261" s="249">
        <v>1</v>
      </c>
      <c r="W261" s="249">
        <v>1</v>
      </c>
      <c r="X261" s="249">
        <v>1</v>
      </c>
      <c r="Y261" s="249">
        <v>1</v>
      </c>
      <c r="Z261" s="249">
        <v>1</v>
      </c>
      <c r="AA261" s="249">
        <v>1</v>
      </c>
      <c r="AB261" s="249">
        <v>1</v>
      </c>
      <c r="AC261" s="249">
        <v>1</v>
      </c>
      <c r="AD261" s="249">
        <v>1</v>
      </c>
      <c r="AE261" s="249">
        <v>1</v>
      </c>
      <c r="AF261" s="249">
        <v>1</v>
      </c>
      <c r="AG261" s="249">
        <v>1</v>
      </c>
    </row>
    <row r="262" spans="1:33" x14ac:dyDescent="0.3">
      <c r="A262" s="249">
        <v>524517</v>
      </c>
      <c r="B262" s="305" t="s">
        <v>2063</v>
      </c>
      <c r="C262" s="249">
        <v>1</v>
      </c>
      <c r="D262" s="249">
        <v>1</v>
      </c>
      <c r="E262" s="249">
        <v>1</v>
      </c>
      <c r="F262" s="249">
        <v>1</v>
      </c>
      <c r="G262" s="249">
        <v>1</v>
      </c>
      <c r="H262" s="249">
        <v>1</v>
      </c>
      <c r="I262" s="249">
        <v>1</v>
      </c>
      <c r="J262" s="249">
        <v>1</v>
      </c>
      <c r="K262" s="249">
        <v>1</v>
      </c>
      <c r="L262" s="249">
        <v>1</v>
      </c>
      <c r="M262" s="249">
        <v>1</v>
      </c>
      <c r="N262" s="249">
        <v>1</v>
      </c>
      <c r="O262" s="249">
        <v>1</v>
      </c>
      <c r="P262" s="249">
        <v>1</v>
      </c>
      <c r="Q262" s="249">
        <v>1</v>
      </c>
      <c r="R262" s="249">
        <v>1</v>
      </c>
      <c r="S262" s="249">
        <v>1</v>
      </c>
      <c r="T262" s="249">
        <v>1</v>
      </c>
      <c r="U262" s="249">
        <v>1</v>
      </c>
      <c r="V262" s="249">
        <v>1</v>
      </c>
      <c r="W262" s="249">
        <v>1</v>
      </c>
      <c r="X262" s="249">
        <v>1</v>
      </c>
      <c r="Y262" s="249">
        <v>1</v>
      </c>
      <c r="Z262" s="249">
        <v>1</v>
      </c>
      <c r="AA262" s="249">
        <v>1</v>
      </c>
      <c r="AB262" s="249">
        <v>1</v>
      </c>
      <c r="AC262" s="249">
        <v>1</v>
      </c>
      <c r="AD262" s="249">
        <v>1</v>
      </c>
      <c r="AE262" s="249">
        <v>1</v>
      </c>
      <c r="AF262" s="249">
        <v>1</v>
      </c>
      <c r="AG262" s="249">
        <v>1</v>
      </c>
    </row>
    <row r="263" spans="1:33" x14ac:dyDescent="0.3">
      <c r="A263" s="249">
        <v>524519</v>
      </c>
      <c r="B263" s="305" t="s">
        <v>2063</v>
      </c>
      <c r="C263" s="249">
        <v>1</v>
      </c>
      <c r="D263" s="249">
        <v>1</v>
      </c>
      <c r="E263" s="249">
        <v>1</v>
      </c>
      <c r="F263" s="249">
        <v>1</v>
      </c>
      <c r="G263" s="249">
        <v>1</v>
      </c>
      <c r="H263" s="249">
        <v>1</v>
      </c>
      <c r="I263" s="249">
        <v>1</v>
      </c>
      <c r="J263" s="249">
        <v>1</v>
      </c>
      <c r="K263" s="249">
        <v>1</v>
      </c>
      <c r="L263" s="249">
        <v>1</v>
      </c>
      <c r="M263" s="249">
        <v>1</v>
      </c>
      <c r="N263" s="249">
        <v>1</v>
      </c>
      <c r="O263" s="249">
        <v>1</v>
      </c>
      <c r="P263" s="249">
        <v>1</v>
      </c>
      <c r="Q263" s="249">
        <v>1</v>
      </c>
      <c r="R263" s="249">
        <v>1</v>
      </c>
      <c r="S263" s="249">
        <v>1</v>
      </c>
      <c r="T263" s="249">
        <v>1</v>
      </c>
      <c r="U263" s="249">
        <v>1</v>
      </c>
      <c r="V263" s="249">
        <v>1</v>
      </c>
      <c r="W263" s="249">
        <v>1</v>
      </c>
      <c r="X263" s="249">
        <v>1</v>
      </c>
      <c r="Y263" s="249">
        <v>1</v>
      </c>
      <c r="Z263" s="249">
        <v>1</v>
      </c>
      <c r="AA263" s="249">
        <v>1</v>
      </c>
      <c r="AB263" s="249">
        <v>1</v>
      </c>
      <c r="AC263" s="249">
        <v>1</v>
      </c>
      <c r="AD263" s="249">
        <v>1</v>
      </c>
      <c r="AE263" s="249">
        <v>1</v>
      </c>
      <c r="AF263" s="249">
        <v>1</v>
      </c>
      <c r="AG263" s="249">
        <v>1</v>
      </c>
    </row>
    <row r="264" spans="1:33" x14ac:dyDescent="0.3">
      <c r="A264" s="249">
        <v>524524</v>
      </c>
      <c r="B264" s="305" t="s">
        <v>2063</v>
      </c>
      <c r="C264" s="249">
        <v>1</v>
      </c>
      <c r="D264" s="249">
        <v>1</v>
      </c>
      <c r="E264" s="249">
        <v>1</v>
      </c>
      <c r="F264" s="249">
        <v>1</v>
      </c>
      <c r="G264" s="249">
        <v>1</v>
      </c>
      <c r="H264" s="249">
        <v>1</v>
      </c>
      <c r="I264" s="249">
        <v>1</v>
      </c>
      <c r="J264" s="249">
        <v>1</v>
      </c>
      <c r="K264" s="249">
        <v>1</v>
      </c>
      <c r="L264" s="249">
        <v>1</v>
      </c>
      <c r="M264" s="249">
        <v>1</v>
      </c>
      <c r="N264" s="249">
        <v>1</v>
      </c>
      <c r="O264" s="249">
        <v>1</v>
      </c>
      <c r="P264" s="249">
        <v>1</v>
      </c>
      <c r="Q264" s="249">
        <v>1</v>
      </c>
      <c r="R264" s="249">
        <v>1</v>
      </c>
      <c r="S264" s="249">
        <v>1</v>
      </c>
      <c r="T264" s="249">
        <v>1</v>
      </c>
      <c r="U264" s="249">
        <v>1</v>
      </c>
      <c r="V264" s="249">
        <v>1</v>
      </c>
      <c r="W264" s="249">
        <v>1</v>
      </c>
      <c r="X264" s="249">
        <v>1</v>
      </c>
      <c r="Y264" s="249">
        <v>1</v>
      </c>
      <c r="Z264" s="249">
        <v>1</v>
      </c>
      <c r="AA264" s="249">
        <v>1</v>
      </c>
      <c r="AB264" s="249">
        <v>1</v>
      </c>
      <c r="AC264" s="249">
        <v>1</v>
      </c>
      <c r="AD264" s="249">
        <v>1</v>
      </c>
      <c r="AE264" s="249">
        <v>1</v>
      </c>
      <c r="AF264" s="249">
        <v>1</v>
      </c>
      <c r="AG264" s="249">
        <v>1</v>
      </c>
    </row>
    <row r="265" spans="1:33" x14ac:dyDescent="0.3">
      <c r="A265" s="249">
        <v>524526</v>
      </c>
      <c r="B265" s="305" t="s">
        <v>2063</v>
      </c>
      <c r="C265" s="249">
        <v>1</v>
      </c>
      <c r="D265" s="249">
        <v>1</v>
      </c>
      <c r="E265" s="249">
        <v>1</v>
      </c>
      <c r="F265" s="249">
        <v>1</v>
      </c>
      <c r="G265" s="249">
        <v>1</v>
      </c>
      <c r="H265" s="249">
        <v>1</v>
      </c>
      <c r="I265" s="249">
        <v>1</v>
      </c>
      <c r="J265" s="249">
        <v>1</v>
      </c>
      <c r="K265" s="249">
        <v>1</v>
      </c>
      <c r="L265" s="249">
        <v>1</v>
      </c>
      <c r="M265" s="249">
        <v>1</v>
      </c>
      <c r="N265" s="249">
        <v>1</v>
      </c>
      <c r="O265" s="249">
        <v>1</v>
      </c>
      <c r="P265" s="249">
        <v>1</v>
      </c>
      <c r="Q265" s="249">
        <v>1</v>
      </c>
      <c r="R265" s="249">
        <v>1</v>
      </c>
      <c r="S265" s="249">
        <v>1</v>
      </c>
      <c r="T265" s="249">
        <v>1</v>
      </c>
      <c r="U265" s="249">
        <v>1</v>
      </c>
      <c r="V265" s="249">
        <v>1</v>
      </c>
      <c r="W265" s="249">
        <v>1</v>
      </c>
      <c r="X265" s="249">
        <v>1</v>
      </c>
      <c r="Y265" s="249">
        <v>1</v>
      </c>
      <c r="Z265" s="249">
        <v>1</v>
      </c>
      <c r="AA265" s="249">
        <v>1</v>
      </c>
      <c r="AB265" s="249">
        <v>1</v>
      </c>
      <c r="AC265" s="249">
        <v>1</v>
      </c>
      <c r="AD265" s="249">
        <v>1</v>
      </c>
      <c r="AE265" s="249">
        <v>1</v>
      </c>
      <c r="AF265" s="249">
        <v>1</v>
      </c>
      <c r="AG265" s="249">
        <v>1</v>
      </c>
    </row>
    <row r="266" spans="1:33" x14ac:dyDescent="0.3">
      <c r="A266" s="249">
        <v>524529</v>
      </c>
      <c r="B266" s="305" t="s">
        <v>2063</v>
      </c>
      <c r="C266" s="249">
        <v>1</v>
      </c>
      <c r="D266" s="249">
        <v>1</v>
      </c>
      <c r="E266" s="249">
        <v>1</v>
      </c>
      <c r="F266" s="249">
        <v>1</v>
      </c>
      <c r="G266" s="249">
        <v>1</v>
      </c>
      <c r="H266" s="249">
        <v>1</v>
      </c>
      <c r="I266" s="249">
        <v>1</v>
      </c>
      <c r="J266" s="249">
        <v>1</v>
      </c>
      <c r="K266" s="249">
        <v>1</v>
      </c>
      <c r="L266" s="249">
        <v>1</v>
      </c>
      <c r="M266" s="249">
        <v>1</v>
      </c>
      <c r="N266" s="249">
        <v>1</v>
      </c>
      <c r="O266" s="249">
        <v>1</v>
      </c>
      <c r="P266" s="249">
        <v>1</v>
      </c>
      <c r="Q266" s="249">
        <v>1</v>
      </c>
      <c r="R266" s="249">
        <v>1</v>
      </c>
      <c r="S266" s="249">
        <v>1</v>
      </c>
      <c r="T266" s="249">
        <v>1</v>
      </c>
      <c r="U266" s="249">
        <v>1</v>
      </c>
      <c r="V266" s="249">
        <v>1</v>
      </c>
      <c r="W266" s="249">
        <v>1</v>
      </c>
      <c r="X266" s="249">
        <v>1</v>
      </c>
      <c r="Y266" s="249">
        <v>1</v>
      </c>
      <c r="Z266" s="249">
        <v>1</v>
      </c>
      <c r="AA266" s="249">
        <v>1</v>
      </c>
      <c r="AB266" s="249">
        <v>1</v>
      </c>
      <c r="AC266" s="249">
        <v>1</v>
      </c>
      <c r="AD266" s="249">
        <v>1</v>
      </c>
      <c r="AE266" s="249">
        <v>1</v>
      </c>
      <c r="AF266" s="249">
        <v>1</v>
      </c>
      <c r="AG266" s="249">
        <v>1</v>
      </c>
    </row>
    <row r="267" spans="1:33" x14ac:dyDescent="0.3">
      <c r="A267" s="249">
        <v>524531</v>
      </c>
      <c r="B267" s="305" t="s">
        <v>2063</v>
      </c>
      <c r="C267" s="249">
        <v>1</v>
      </c>
      <c r="D267" s="249">
        <v>1</v>
      </c>
      <c r="E267" s="249">
        <v>1</v>
      </c>
      <c r="F267" s="249">
        <v>1</v>
      </c>
      <c r="G267" s="249">
        <v>1</v>
      </c>
      <c r="H267" s="249">
        <v>1</v>
      </c>
      <c r="I267" s="249">
        <v>1</v>
      </c>
      <c r="J267" s="249">
        <v>1</v>
      </c>
      <c r="K267" s="249">
        <v>1</v>
      </c>
      <c r="L267" s="249">
        <v>1</v>
      </c>
      <c r="M267" s="249">
        <v>1</v>
      </c>
      <c r="N267" s="249">
        <v>1</v>
      </c>
      <c r="O267" s="249">
        <v>1</v>
      </c>
      <c r="P267" s="249">
        <v>1</v>
      </c>
      <c r="Q267" s="249">
        <v>1</v>
      </c>
      <c r="R267" s="249">
        <v>1</v>
      </c>
      <c r="S267" s="249">
        <v>1</v>
      </c>
      <c r="T267" s="249">
        <v>1</v>
      </c>
      <c r="U267" s="249">
        <v>1</v>
      </c>
      <c r="V267" s="249">
        <v>1</v>
      </c>
      <c r="W267" s="249">
        <v>1</v>
      </c>
      <c r="X267" s="249">
        <v>1</v>
      </c>
      <c r="Y267" s="249">
        <v>1</v>
      </c>
      <c r="Z267" s="249">
        <v>1</v>
      </c>
      <c r="AA267" s="249">
        <v>1</v>
      </c>
      <c r="AB267" s="249">
        <v>1</v>
      </c>
      <c r="AC267" s="249">
        <v>1</v>
      </c>
      <c r="AD267" s="249">
        <v>1</v>
      </c>
      <c r="AE267" s="249">
        <v>1</v>
      </c>
      <c r="AF267" s="249">
        <v>1</v>
      </c>
      <c r="AG267" s="249">
        <v>1</v>
      </c>
    </row>
    <row r="268" spans="1:33" x14ac:dyDescent="0.3">
      <c r="A268" s="249">
        <v>524536</v>
      </c>
      <c r="B268" s="305" t="s">
        <v>2063</v>
      </c>
      <c r="C268" s="249">
        <v>1</v>
      </c>
      <c r="D268" s="249">
        <v>1</v>
      </c>
      <c r="E268" s="249">
        <v>1</v>
      </c>
      <c r="F268" s="249">
        <v>1</v>
      </c>
      <c r="G268" s="249">
        <v>1</v>
      </c>
      <c r="H268" s="249">
        <v>1</v>
      </c>
      <c r="I268" s="249">
        <v>1</v>
      </c>
      <c r="J268" s="249">
        <v>1</v>
      </c>
      <c r="K268" s="249">
        <v>1</v>
      </c>
      <c r="L268" s="249">
        <v>1</v>
      </c>
      <c r="M268" s="249">
        <v>1</v>
      </c>
      <c r="N268" s="249">
        <v>1</v>
      </c>
      <c r="O268" s="249">
        <v>1</v>
      </c>
      <c r="P268" s="249">
        <v>1</v>
      </c>
      <c r="Q268" s="249">
        <v>1</v>
      </c>
      <c r="R268" s="249">
        <v>1</v>
      </c>
      <c r="S268" s="249">
        <v>1</v>
      </c>
      <c r="T268" s="249">
        <v>1</v>
      </c>
      <c r="U268" s="249">
        <v>1</v>
      </c>
      <c r="V268" s="249">
        <v>1</v>
      </c>
      <c r="W268" s="249">
        <v>1</v>
      </c>
      <c r="X268" s="249">
        <v>1</v>
      </c>
      <c r="Y268" s="249">
        <v>1</v>
      </c>
      <c r="Z268" s="249">
        <v>1</v>
      </c>
      <c r="AA268" s="249">
        <v>1</v>
      </c>
      <c r="AB268" s="249">
        <v>1</v>
      </c>
      <c r="AC268" s="249">
        <v>1</v>
      </c>
      <c r="AD268" s="249">
        <v>1</v>
      </c>
      <c r="AE268" s="249">
        <v>1</v>
      </c>
      <c r="AF268" s="249">
        <v>1</v>
      </c>
      <c r="AG268" s="249">
        <v>1</v>
      </c>
    </row>
    <row r="269" spans="1:33" x14ac:dyDescent="0.3">
      <c r="A269" s="249">
        <v>524537</v>
      </c>
      <c r="B269" s="305" t="s">
        <v>2063</v>
      </c>
      <c r="C269" s="249">
        <v>1</v>
      </c>
      <c r="D269" s="249">
        <v>1</v>
      </c>
      <c r="E269" s="249">
        <v>1</v>
      </c>
      <c r="F269" s="249">
        <v>1</v>
      </c>
      <c r="G269" s="249">
        <v>1</v>
      </c>
      <c r="H269" s="249">
        <v>1</v>
      </c>
      <c r="I269" s="249">
        <v>1</v>
      </c>
      <c r="J269" s="249">
        <v>1</v>
      </c>
      <c r="K269" s="249">
        <v>1</v>
      </c>
      <c r="L269" s="249">
        <v>1</v>
      </c>
      <c r="M269" s="249">
        <v>1</v>
      </c>
      <c r="N269" s="249">
        <v>1</v>
      </c>
      <c r="O269" s="249">
        <v>1</v>
      </c>
      <c r="P269" s="249">
        <v>1</v>
      </c>
      <c r="Q269" s="249">
        <v>1</v>
      </c>
      <c r="R269" s="249">
        <v>1</v>
      </c>
      <c r="S269" s="249">
        <v>1</v>
      </c>
      <c r="T269" s="249">
        <v>1</v>
      </c>
      <c r="U269" s="249">
        <v>1</v>
      </c>
      <c r="V269" s="249">
        <v>1</v>
      </c>
      <c r="W269" s="249">
        <v>1</v>
      </c>
      <c r="X269" s="249">
        <v>1</v>
      </c>
      <c r="Y269" s="249">
        <v>1</v>
      </c>
      <c r="Z269" s="249">
        <v>1</v>
      </c>
      <c r="AA269" s="249">
        <v>1</v>
      </c>
      <c r="AB269" s="249">
        <v>1</v>
      </c>
      <c r="AC269" s="249">
        <v>1</v>
      </c>
      <c r="AD269" s="249">
        <v>1</v>
      </c>
      <c r="AE269" s="249">
        <v>1</v>
      </c>
      <c r="AF269" s="249">
        <v>1</v>
      </c>
      <c r="AG269" s="249">
        <v>1</v>
      </c>
    </row>
    <row r="270" spans="1:33" x14ac:dyDescent="0.3">
      <c r="A270" s="249">
        <v>524542</v>
      </c>
      <c r="B270" s="305" t="s">
        <v>2063</v>
      </c>
      <c r="C270" s="249">
        <v>1</v>
      </c>
      <c r="D270" s="249">
        <v>1</v>
      </c>
      <c r="E270" s="249">
        <v>1</v>
      </c>
      <c r="F270" s="249">
        <v>1</v>
      </c>
      <c r="G270" s="249">
        <v>1</v>
      </c>
      <c r="H270" s="249">
        <v>1</v>
      </c>
      <c r="I270" s="249">
        <v>1</v>
      </c>
      <c r="J270" s="249">
        <v>1</v>
      </c>
      <c r="K270" s="249">
        <v>1</v>
      </c>
      <c r="L270" s="249">
        <v>1</v>
      </c>
      <c r="M270" s="249">
        <v>1</v>
      </c>
      <c r="N270" s="249">
        <v>1</v>
      </c>
      <c r="O270" s="249">
        <v>1</v>
      </c>
      <c r="P270" s="249">
        <v>1</v>
      </c>
      <c r="Q270" s="249">
        <v>1</v>
      </c>
      <c r="R270" s="249">
        <v>1</v>
      </c>
      <c r="S270" s="249">
        <v>1</v>
      </c>
      <c r="T270" s="249">
        <v>1</v>
      </c>
      <c r="U270" s="249">
        <v>1</v>
      </c>
      <c r="V270" s="249">
        <v>1</v>
      </c>
      <c r="W270" s="249">
        <v>1</v>
      </c>
      <c r="X270" s="249">
        <v>1</v>
      </c>
      <c r="Y270" s="249">
        <v>1</v>
      </c>
      <c r="Z270" s="249">
        <v>1</v>
      </c>
      <c r="AA270" s="249">
        <v>1</v>
      </c>
      <c r="AB270" s="249">
        <v>1</v>
      </c>
      <c r="AC270" s="249">
        <v>1</v>
      </c>
      <c r="AD270" s="249">
        <v>1</v>
      </c>
      <c r="AE270" s="249">
        <v>1</v>
      </c>
      <c r="AF270" s="249">
        <v>1</v>
      </c>
      <c r="AG270" s="249">
        <v>1</v>
      </c>
    </row>
    <row r="271" spans="1:33" x14ac:dyDescent="0.3">
      <c r="A271" s="249">
        <v>524543</v>
      </c>
      <c r="B271" s="305" t="s">
        <v>2063</v>
      </c>
      <c r="C271" s="249">
        <v>1</v>
      </c>
      <c r="D271" s="249">
        <v>1</v>
      </c>
      <c r="E271" s="249">
        <v>1</v>
      </c>
      <c r="F271" s="249">
        <v>1</v>
      </c>
      <c r="G271" s="249">
        <v>1</v>
      </c>
      <c r="H271" s="249">
        <v>1</v>
      </c>
      <c r="I271" s="249">
        <v>1</v>
      </c>
      <c r="J271" s="249">
        <v>1</v>
      </c>
      <c r="K271" s="249">
        <v>1</v>
      </c>
      <c r="L271" s="249">
        <v>1</v>
      </c>
      <c r="M271" s="249">
        <v>1</v>
      </c>
      <c r="N271" s="249">
        <v>1</v>
      </c>
      <c r="O271" s="249">
        <v>1</v>
      </c>
      <c r="P271" s="249">
        <v>1</v>
      </c>
      <c r="Q271" s="249">
        <v>1</v>
      </c>
      <c r="R271" s="249">
        <v>1</v>
      </c>
      <c r="S271" s="249">
        <v>1</v>
      </c>
      <c r="T271" s="249">
        <v>1</v>
      </c>
      <c r="U271" s="249">
        <v>1</v>
      </c>
      <c r="V271" s="249">
        <v>1</v>
      </c>
      <c r="W271" s="249">
        <v>1</v>
      </c>
      <c r="X271" s="249">
        <v>1</v>
      </c>
      <c r="Y271" s="249">
        <v>1</v>
      </c>
      <c r="Z271" s="249">
        <v>1</v>
      </c>
      <c r="AA271" s="249">
        <v>1</v>
      </c>
      <c r="AB271" s="249">
        <v>1</v>
      </c>
      <c r="AC271" s="249">
        <v>1</v>
      </c>
      <c r="AD271" s="249">
        <v>1</v>
      </c>
      <c r="AE271" s="249">
        <v>1</v>
      </c>
      <c r="AF271" s="249">
        <v>1</v>
      </c>
      <c r="AG271" s="249">
        <v>1</v>
      </c>
    </row>
    <row r="272" spans="1:33" x14ac:dyDescent="0.3">
      <c r="A272" s="249">
        <v>524544</v>
      </c>
      <c r="B272" s="305" t="s">
        <v>2063</v>
      </c>
      <c r="C272" s="249">
        <v>1</v>
      </c>
      <c r="D272" s="249">
        <v>1</v>
      </c>
      <c r="E272" s="249">
        <v>1</v>
      </c>
      <c r="F272" s="249">
        <v>1</v>
      </c>
      <c r="G272" s="249">
        <v>1</v>
      </c>
      <c r="H272" s="249">
        <v>1</v>
      </c>
      <c r="I272" s="249">
        <v>1</v>
      </c>
      <c r="J272" s="249">
        <v>1</v>
      </c>
      <c r="K272" s="249">
        <v>1</v>
      </c>
      <c r="L272" s="249">
        <v>1</v>
      </c>
      <c r="M272" s="249">
        <v>1</v>
      </c>
      <c r="N272" s="249">
        <v>1</v>
      </c>
      <c r="O272" s="249">
        <v>1</v>
      </c>
      <c r="P272" s="249">
        <v>1</v>
      </c>
      <c r="Q272" s="249">
        <v>1</v>
      </c>
      <c r="R272" s="249">
        <v>1</v>
      </c>
      <c r="S272" s="249">
        <v>1</v>
      </c>
      <c r="T272" s="249">
        <v>1</v>
      </c>
      <c r="U272" s="249">
        <v>1</v>
      </c>
      <c r="V272" s="249">
        <v>1</v>
      </c>
      <c r="W272" s="249">
        <v>1</v>
      </c>
      <c r="X272" s="249">
        <v>1</v>
      </c>
      <c r="Y272" s="249">
        <v>1</v>
      </c>
      <c r="Z272" s="249">
        <v>1</v>
      </c>
      <c r="AA272" s="249">
        <v>1</v>
      </c>
      <c r="AB272" s="249">
        <v>1</v>
      </c>
      <c r="AC272" s="249">
        <v>1</v>
      </c>
      <c r="AD272" s="249">
        <v>1</v>
      </c>
      <c r="AE272" s="249">
        <v>1</v>
      </c>
      <c r="AF272" s="249">
        <v>1</v>
      </c>
      <c r="AG272" s="249">
        <v>1</v>
      </c>
    </row>
    <row r="273" spans="1:33" x14ac:dyDescent="0.3">
      <c r="A273" s="249">
        <v>524547</v>
      </c>
      <c r="B273" s="305" t="s">
        <v>2063</v>
      </c>
      <c r="C273" s="249">
        <v>1</v>
      </c>
      <c r="D273" s="249">
        <v>1</v>
      </c>
      <c r="E273" s="249">
        <v>1</v>
      </c>
      <c r="F273" s="249">
        <v>1</v>
      </c>
      <c r="G273" s="249">
        <v>1</v>
      </c>
      <c r="H273" s="249">
        <v>1</v>
      </c>
      <c r="I273" s="249">
        <v>1</v>
      </c>
      <c r="J273" s="249">
        <v>1</v>
      </c>
      <c r="K273" s="249">
        <v>1</v>
      </c>
      <c r="L273" s="249">
        <v>1</v>
      </c>
      <c r="M273" s="249">
        <v>1</v>
      </c>
      <c r="N273" s="249">
        <v>1</v>
      </c>
      <c r="O273" s="249">
        <v>1</v>
      </c>
      <c r="P273" s="249">
        <v>1</v>
      </c>
      <c r="Q273" s="249">
        <v>1</v>
      </c>
      <c r="R273" s="249">
        <v>1</v>
      </c>
      <c r="S273" s="249">
        <v>1</v>
      </c>
      <c r="T273" s="249">
        <v>1</v>
      </c>
      <c r="U273" s="249">
        <v>1</v>
      </c>
      <c r="V273" s="249">
        <v>1</v>
      </c>
      <c r="W273" s="249">
        <v>1</v>
      </c>
      <c r="X273" s="249">
        <v>1</v>
      </c>
      <c r="Y273" s="249">
        <v>1</v>
      </c>
      <c r="Z273" s="249">
        <v>1</v>
      </c>
      <c r="AA273" s="249">
        <v>1</v>
      </c>
      <c r="AB273" s="249">
        <v>1</v>
      </c>
      <c r="AC273" s="249">
        <v>1</v>
      </c>
      <c r="AD273" s="249">
        <v>1</v>
      </c>
      <c r="AE273" s="249">
        <v>1</v>
      </c>
      <c r="AF273" s="249">
        <v>1</v>
      </c>
      <c r="AG273" s="249">
        <v>1</v>
      </c>
    </row>
    <row r="274" spans="1:33" x14ac:dyDescent="0.3">
      <c r="A274" s="249">
        <v>524555</v>
      </c>
      <c r="B274" s="305" t="s">
        <v>2063</v>
      </c>
      <c r="C274" s="249">
        <v>1</v>
      </c>
      <c r="D274" s="249">
        <v>1</v>
      </c>
      <c r="E274" s="249">
        <v>1</v>
      </c>
      <c r="F274" s="249">
        <v>1</v>
      </c>
      <c r="G274" s="249">
        <v>1</v>
      </c>
      <c r="H274" s="249">
        <v>1</v>
      </c>
      <c r="I274" s="249">
        <v>1</v>
      </c>
      <c r="J274" s="249">
        <v>1</v>
      </c>
      <c r="K274" s="249">
        <v>1</v>
      </c>
      <c r="L274" s="249">
        <v>1</v>
      </c>
      <c r="M274" s="249">
        <v>1</v>
      </c>
      <c r="N274" s="249">
        <v>1</v>
      </c>
      <c r="O274" s="249">
        <v>1</v>
      </c>
      <c r="P274" s="249">
        <v>1</v>
      </c>
      <c r="Q274" s="249">
        <v>1</v>
      </c>
      <c r="R274" s="249">
        <v>1</v>
      </c>
      <c r="S274" s="249">
        <v>1</v>
      </c>
      <c r="T274" s="249">
        <v>1</v>
      </c>
      <c r="U274" s="249">
        <v>1</v>
      </c>
      <c r="V274" s="249">
        <v>1</v>
      </c>
      <c r="W274" s="249">
        <v>1</v>
      </c>
      <c r="X274" s="249">
        <v>1</v>
      </c>
      <c r="Y274" s="249">
        <v>1</v>
      </c>
      <c r="Z274" s="249">
        <v>1</v>
      </c>
      <c r="AA274" s="249">
        <v>1</v>
      </c>
      <c r="AB274" s="249">
        <v>1</v>
      </c>
      <c r="AC274" s="249">
        <v>1</v>
      </c>
      <c r="AD274" s="249">
        <v>1</v>
      </c>
      <c r="AE274" s="249">
        <v>1</v>
      </c>
      <c r="AF274" s="249">
        <v>1</v>
      </c>
      <c r="AG274" s="249">
        <v>1</v>
      </c>
    </row>
    <row r="275" spans="1:33" x14ac:dyDescent="0.3">
      <c r="A275" s="249">
        <v>524560</v>
      </c>
      <c r="B275" s="305" t="s">
        <v>2063</v>
      </c>
      <c r="C275" s="249">
        <v>1</v>
      </c>
      <c r="D275" s="249">
        <v>1</v>
      </c>
      <c r="E275" s="249">
        <v>1</v>
      </c>
      <c r="F275" s="249">
        <v>1</v>
      </c>
      <c r="G275" s="249">
        <v>1</v>
      </c>
      <c r="H275" s="249">
        <v>1</v>
      </c>
      <c r="I275" s="249">
        <v>1</v>
      </c>
      <c r="J275" s="249">
        <v>1</v>
      </c>
      <c r="K275" s="249">
        <v>1</v>
      </c>
      <c r="L275" s="249">
        <v>1</v>
      </c>
      <c r="M275" s="249">
        <v>1</v>
      </c>
      <c r="N275" s="249">
        <v>1</v>
      </c>
      <c r="O275" s="249">
        <v>1</v>
      </c>
      <c r="P275" s="249">
        <v>1</v>
      </c>
      <c r="Q275" s="249">
        <v>1</v>
      </c>
      <c r="R275" s="249">
        <v>1</v>
      </c>
      <c r="S275" s="249">
        <v>1</v>
      </c>
      <c r="T275" s="249">
        <v>1</v>
      </c>
      <c r="U275" s="249">
        <v>1</v>
      </c>
      <c r="V275" s="249">
        <v>1</v>
      </c>
      <c r="W275" s="249">
        <v>1</v>
      </c>
      <c r="X275" s="249">
        <v>1</v>
      </c>
      <c r="Y275" s="249">
        <v>1</v>
      </c>
      <c r="Z275" s="249">
        <v>1</v>
      </c>
      <c r="AA275" s="249">
        <v>1</v>
      </c>
      <c r="AB275" s="249">
        <v>1</v>
      </c>
      <c r="AC275" s="249">
        <v>1</v>
      </c>
      <c r="AD275" s="249">
        <v>1</v>
      </c>
      <c r="AE275" s="249">
        <v>1</v>
      </c>
      <c r="AF275" s="249">
        <v>1</v>
      </c>
      <c r="AG275" s="249">
        <v>1</v>
      </c>
    </row>
    <row r="276" spans="1:33" x14ac:dyDescent="0.3">
      <c r="A276" s="249">
        <v>524566</v>
      </c>
      <c r="B276" s="305" t="s">
        <v>2063</v>
      </c>
      <c r="C276" s="249">
        <v>1</v>
      </c>
      <c r="D276" s="249">
        <v>1</v>
      </c>
      <c r="E276" s="249">
        <v>1</v>
      </c>
      <c r="F276" s="249">
        <v>1</v>
      </c>
      <c r="G276" s="249">
        <v>1</v>
      </c>
      <c r="H276" s="249">
        <v>1</v>
      </c>
      <c r="I276" s="249">
        <v>1</v>
      </c>
      <c r="J276" s="249">
        <v>1</v>
      </c>
      <c r="K276" s="249">
        <v>1</v>
      </c>
      <c r="L276" s="249">
        <v>1</v>
      </c>
      <c r="M276" s="249">
        <v>1</v>
      </c>
      <c r="N276" s="249">
        <v>1</v>
      </c>
      <c r="O276" s="249">
        <v>1</v>
      </c>
      <c r="P276" s="249">
        <v>1</v>
      </c>
      <c r="Q276" s="249">
        <v>1</v>
      </c>
      <c r="R276" s="249">
        <v>1</v>
      </c>
      <c r="S276" s="249">
        <v>1</v>
      </c>
      <c r="T276" s="249">
        <v>1</v>
      </c>
      <c r="U276" s="249">
        <v>1</v>
      </c>
      <c r="V276" s="249">
        <v>1</v>
      </c>
      <c r="W276" s="249">
        <v>1</v>
      </c>
      <c r="X276" s="249">
        <v>1</v>
      </c>
      <c r="Y276" s="249">
        <v>1</v>
      </c>
      <c r="Z276" s="249">
        <v>1</v>
      </c>
      <c r="AA276" s="249">
        <v>1</v>
      </c>
      <c r="AB276" s="249">
        <v>1</v>
      </c>
      <c r="AC276" s="249">
        <v>1</v>
      </c>
      <c r="AD276" s="249">
        <v>1</v>
      </c>
      <c r="AE276" s="249">
        <v>1</v>
      </c>
      <c r="AF276" s="249">
        <v>1</v>
      </c>
      <c r="AG276" s="249">
        <v>1</v>
      </c>
    </row>
    <row r="277" spans="1:33" x14ac:dyDescent="0.3">
      <c r="A277" s="249">
        <v>524571</v>
      </c>
      <c r="B277" s="305" t="s">
        <v>2063</v>
      </c>
      <c r="C277" s="249">
        <v>1</v>
      </c>
      <c r="D277" s="249">
        <v>1</v>
      </c>
      <c r="E277" s="249">
        <v>1</v>
      </c>
      <c r="F277" s="249">
        <v>1</v>
      </c>
      <c r="G277" s="249">
        <v>1</v>
      </c>
      <c r="H277" s="249">
        <v>1</v>
      </c>
      <c r="I277" s="249">
        <v>1</v>
      </c>
      <c r="J277" s="249">
        <v>1</v>
      </c>
      <c r="K277" s="249">
        <v>1</v>
      </c>
      <c r="L277" s="249">
        <v>1</v>
      </c>
      <c r="M277" s="249">
        <v>1</v>
      </c>
      <c r="N277" s="249">
        <v>1</v>
      </c>
      <c r="O277" s="249">
        <v>1</v>
      </c>
      <c r="P277" s="249">
        <v>1</v>
      </c>
      <c r="Q277" s="249">
        <v>1</v>
      </c>
      <c r="R277" s="249">
        <v>1</v>
      </c>
      <c r="S277" s="249">
        <v>1</v>
      </c>
      <c r="T277" s="249">
        <v>1</v>
      </c>
      <c r="U277" s="249">
        <v>1</v>
      </c>
      <c r="V277" s="249">
        <v>1</v>
      </c>
      <c r="W277" s="249">
        <v>1</v>
      </c>
      <c r="X277" s="249">
        <v>1</v>
      </c>
      <c r="Y277" s="249">
        <v>1</v>
      </c>
      <c r="Z277" s="249">
        <v>1</v>
      </c>
      <c r="AA277" s="249">
        <v>1</v>
      </c>
      <c r="AB277" s="249">
        <v>1</v>
      </c>
      <c r="AC277" s="249">
        <v>1</v>
      </c>
      <c r="AD277" s="249">
        <v>1</v>
      </c>
      <c r="AE277" s="249">
        <v>1</v>
      </c>
      <c r="AF277" s="249">
        <v>1</v>
      </c>
      <c r="AG277" s="249">
        <v>1</v>
      </c>
    </row>
    <row r="278" spans="1:33" x14ac:dyDescent="0.3">
      <c r="A278" s="249">
        <v>524572</v>
      </c>
      <c r="B278" s="305" t="s">
        <v>2063</v>
      </c>
      <c r="C278" s="249">
        <v>1</v>
      </c>
      <c r="D278" s="249">
        <v>1</v>
      </c>
      <c r="E278" s="249">
        <v>1</v>
      </c>
      <c r="F278" s="249">
        <v>1</v>
      </c>
      <c r="G278" s="249">
        <v>1</v>
      </c>
      <c r="H278" s="249">
        <v>1</v>
      </c>
      <c r="I278" s="249">
        <v>1</v>
      </c>
      <c r="J278" s="249">
        <v>1</v>
      </c>
      <c r="K278" s="249">
        <v>1</v>
      </c>
      <c r="L278" s="249">
        <v>1</v>
      </c>
      <c r="M278" s="249">
        <v>1</v>
      </c>
      <c r="N278" s="249">
        <v>1</v>
      </c>
      <c r="O278" s="249">
        <v>1</v>
      </c>
      <c r="P278" s="249">
        <v>1</v>
      </c>
      <c r="Q278" s="249">
        <v>1</v>
      </c>
      <c r="R278" s="249">
        <v>1</v>
      </c>
      <c r="S278" s="249">
        <v>1</v>
      </c>
      <c r="T278" s="249">
        <v>1</v>
      </c>
      <c r="U278" s="249">
        <v>1</v>
      </c>
      <c r="V278" s="249">
        <v>1</v>
      </c>
      <c r="W278" s="249">
        <v>1</v>
      </c>
      <c r="X278" s="249">
        <v>1</v>
      </c>
      <c r="Y278" s="249">
        <v>1</v>
      </c>
      <c r="Z278" s="249">
        <v>1</v>
      </c>
      <c r="AA278" s="249">
        <v>1</v>
      </c>
      <c r="AB278" s="249">
        <v>1</v>
      </c>
      <c r="AC278" s="249">
        <v>1</v>
      </c>
      <c r="AD278" s="249">
        <v>1</v>
      </c>
      <c r="AE278" s="249">
        <v>1</v>
      </c>
      <c r="AF278" s="249">
        <v>1</v>
      </c>
      <c r="AG278" s="249">
        <v>1</v>
      </c>
    </row>
    <row r="279" spans="1:33" x14ac:dyDescent="0.3">
      <c r="A279" s="249">
        <v>524575</v>
      </c>
      <c r="B279" s="305" t="s">
        <v>2063</v>
      </c>
      <c r="C279" s="249">
        <v>1</v>
      </c>
      <c r="D279" s="249">
        <v>1</v>
      </c>
      <c r="E279" s="249">
        <v>1</v>
      </c>
      <c r="F279" s="249">
        <v>1</v>
      </c>
      <c r="G279" s="249">
        <v>1</v>
      </c>
      <c r="H279" s="249">
        <v>1</v>
      </c>
      <c r="I279" s="249">
        <v>1</v>
      </c>
      <c r="J279" s="249">
        <v>1</v>
      </c>
      <c r="K279" s="249">
        <v>1</v>
      </c>
      <c r="L279" s="249">
        <v>1</v>
      </c>
      <c r="M279" s="249">
        <v>1</v>
      </c>
      <c r="N279" s="249">
        <v>1</v>
      </c>
      <c r="O279" s="249">
        <v>1</v>
      </c>
      <c r="P279" s="249">
        <v>1</v>
      </c>
      <c r="Q279" s="249">
        <v>1</v>
      </c>
      <c r="R279" s="249">
        <v>1</v>
      </c>
      <c r="S279" s="249">
        <v>1</v>
      </c>
      <c r="T279" s="249">
        <v>1</v>
      </c>
      <c r="U279" s="249">
        <v>1</v>
      </c>
      <c r="V279" s="249">
        <v>1</v>
      </c>
      <c r="W279" s="249">
        <v>1</v>
      </c>
      <c r="X279" s="249">
        <v>1</v>
      </c>
      <c r="Y279" s="249">
        <v>1</v>
      </c>
      <c r="Z279" s="249">
        <v>1</v>
      </c>
      <c r="AA279" s="249">
        <v>1</v>
      </c>
      <c r="AB279" s="249">
        <v>1</v>
      </c>
      <c r="AC279" s="249">
        <v>1</v>
      </c>
      <c r="AD279" s="249">
        <v>1</v>
      </c>
      <c r="AE279" s="249">
        <v>1</v>
      </c>
      <c r="AF279" s="249">
        <v>1</v>
      </c>
      <c r="AG279" s="249">
        <v>1</v>
      </c>
    </row>
    <row r="280" spans="1:33" x14ac:dyDescent="0.3">
      <c r="A280" s="249">
        <v>524578</v>
      </c>
      <c r="B280" s="305" t="s">
        <v>2063</v>
      </c>
      <c r="C280" s="249">
        <v>1</v>
      </c>
      <c r="D280" s="249">
        <v>1</v>
      </c>
      <c r="E280" s="249">
        <v>1</v>
      </c>
      <c r="F280" s="249">
        <v>1</v>
      </c>
      <c r="G280" s="249">
        <v>1</v>
      </c>
      <c r="H280" s="249">
        <v>1</v>
      </c>
      <c r="I280" s="249">
        <v>1</v>
      </c>
      <c r="J280" s="249">
        <v>1</v>
      </c>
      <c r="K280" s="249">
        <v>1</v>
      </c>
      <c r="L280" s="249">
        <v>1</v>
      </c>
      <c r="M280" s="249">
        <v>1</v>
      </c>
      <c r="N280" s="249">
        <v>1</v>
      </c>
      <c r="O280" s="249">
        <v>1</v>
      </c>
      <c r="P280" s="249">
        <v>1</v>
      </c>
      <c r="Q280" s="249">
        <v>1</v>
      </c>
      <c r="R280" s="249">
        <v>1</v>
      </c>
      <c r="S280" s="249">
        <v>1</v>
      </c>
      <c r="T280" s="249">
        <v>1</v>
      </c>
      <c r="U280" s="249">
        <v>1</v>
      </c>
      <c r="V280" s="249">
        <v>1</v>
      </c>
      <c r="W280" s="249">
        <v>1</v>
      </c>
      <c r="X280" s="249">
        <v>1</v>
      </c>
      <c r="Y280" s="249">
        <v>1</v>
      </c>
      <c r="Z280" s="249">
        <v>1</v>
      </c>
      <c r="AA280" s="249">
        <v>1</v>
      </c>
      <c r="AB280" s="249">
        <v>1</v>
      </c>
      <c r="AC280" s="249">
        <v>1</v>
      </c>
      <c r="AD280" s="249">
        <v>1</v>
      </c>
      <c r="AE280" s="249">
        <v>1</v>
      </c>
      <c r="AF280" s="249">
        <v>1</v>
      </c>
      <c r="AG280" s="249">
        <v>1</v>
      </c>
    </row>
    <row r="281" spans="1:33" x14ac:dyDescent="0.3">
      <c r="A281" s="249">
        <v>524579</v>
      </c>
      <c r="B281" s="305" t="s">
        <v>2063</v>
      </c>
      <c r="C281" s="249">
        <v>1</v>
      </c>
      <c r="D281" s="249">
        <v>1</v>
      </c>
      <c r="E281" s="249">
        <v>1</v>
      </c>
      <c r="F281" s="249">
        <v>1</v>
      </c>
      <c r="G281" s="249">
        <v>1</v>
      </c>
      <c r="H281" s="249">
        <v>1</v>
      </c>
      <c r="I281" s="249">
        <v>1</v>
      </c>
      <c r="J281" s="249">
        <v>1</v>
      </c>
      <c r="K281" s="249">
        <v>1</v>
      </c>
      <c r="L281" s="249">
        <v>1</v>
      </c>
      <c r="M281" s="249">
        <v>1</v>
      </c>
      <c r="N281" s="249">
        <v>1</v>
      </c>
      <c r="O281" s="249">
        <v>1</v>
      </c>
      <c r="P281" s="249">
        <v>1</v>
      </c>
      <c r="Q281" s="249">
        <v>1</v>
      </c>
      <c r="R281" s="249">
        <v>1</v>
      </c>
      <c r="S281" s="249">
        <v>1</v>
      </c>
      <c r="T281" s="249">
        <v>1</v>
      </c>
      <c r="U281" s="249">
        <v>1</v>
      </c>
      <c r="V281" s="249">
        <v>1</v>
      </c>
      <c r="W281" s="249">
        <v>1</v>
      </c>
      <c r="X281" s="249">
        <v>1</v>
      </c>
      <c r="Y281" s="249">
        <v>1</v>
      </c>
      <c r="Z281" s="249">
        <v>1</v>
      </c>
      <c r="AA281" s="249">
        <v>1</v>
      </c>
      <c r="AB281" s="249">
        <v>1</v>
      </c>
      <c r="AC281" s="249">
        <v>1</v>
      </c>
      <c r="AD281" s="249">
        <v>1</v>
      </c>
      <c r="AE281" s="249">
        <v>1</v>
      </c>
      <c r="AF281" s="249">
        <v>1</v>
      </c>
      <c r="AG281" s="249">
        <v>1</v>
      </c>
    </row>
    <row r="282" spans="1:33" x14ac:dyDescent="0.3">
      <c r="A282" s="249">
        <v>524582</v>
      </c>
      <c r="B282" s="305" t="s">
        <v>2063</v>
      </c>
      <c r="C282" s="249">
        <v>1</v>
      </c>
      <c r="D282" s="249">
        <v>1</v>
      </c>
      <c r="E282" s="249">
        <v>1</v>
      </c>
      <c r="F282" s="249">
        <v>1</v>
      </c>
      <c r="G282" s="249">
        <v>1</v>
      </c>
      <c r="H282" s="249">
        <v>1</v>
      </c>
      <c r="I282" s="249">
        <v>1</v>
      </c>
      <c r="J282" s="249">
        <v>1</v>
      </c>
      <c r="K282" s="249">
        <v>1</v>
      </c>
      <c r="L282" s="249">
        <v>1</v>
      </c>
      <c r="M282" s="249">
        <v>1</v>
      </c>
      <c r="N282" s="249">
        <v>1</v>
      </c>
      <c r="O282" s="249">
        <v>1</v>
      </c>
      <c r="P282" s="249">
        <v>1</v>
      </c>
      <c r="Q282" s="249">
        <v>1</v>
      </c>
      <c r="R282" s="249">
        <v>1</v>
      </c>
      <c r="S282" s="249">
        <v>1</v>
      </c>
      <c r="T282" s="249">
        <v>1</v>
      </c>
      <c r="U282" s="249">
        <v>1</v>
      </c>
      <c r="V282" s="249">
        <v>1</v>
      </c>
      <c r="W282" s="249">
        <v>1</v>
      </c>
      <c r="X282" s="249">
        <v>1</v>
      </c>
      <c r="Y282" s="249">
        <v>1</v>
      </c>
      <c r="Z282" s="249">
        <v>1</v>
      </c>
      <c r="AA282" s="249">
        <v>1</v>
      </c>
      <c r="AB282" s="249">
        <v>1</v>
      </c>
      <c r="AC282" s="249">
        <v>1</v>
      </c>
      <c r="AD282" s="249">
        <v>1</v>
      </c>
      <c r="AE282" s="249">
        <v>1</v>
      </c>
      <c r="AF282" s="249">
        <v>1</v>
      </c>
      <c r="AG282" s="249">
        <v>1</v>
      </c>
    </row>
    <row r="283" spans="1:33" x14ac:dyDescent="0.3">
      <c r="A283" s="249">
        <v>524586</v>
      </c>
      <c r="B283" s="305" t="s">
        <v>2063</v>
      </c>
      <c r="C283" s="249">
        <v>1</v>
      </c>
      <c r="D283" s="249">
        <v>1</v>
      </c>
      <c r="E283" s="249">
        <v>1</v>
      </c>
      <c r="F283" s="249">
        <v>1</v>
      </c>
      <c r="G283" s="249">
        <v>1</v>
      </c>
      <c r="H283" s="249">
        <v>1</v>
      </c>
      <c r="I283" s="249">
        <v>1</v>
      </c>
      <c r="J283" s="249">
        <v>1</v>
      </c>
      <c r="K283" s="249">
        <v>1</v>
      </c>
      <c r="L283" s="249">
        <v>1</v>
      </c>
      <c r="M283" s="249">
        <v>1</v>
      </c>
      <c r="N283" s="249">
        <v>1</v>
      </c>
      <c r="O283" s="249">
        <v>1</v>
      </c>
      <c r="P283" s="249">
        <v>1</v>
      </c>
      <c r="Q283" s="249">
        <v>1</v>
      </c>
      <c r="R283" s="249">
        <v>1</v>
      </c>
      <c r="S283" s="249">
        <v>1</v>
      </c>
      <c r="T283" s="249">
        <v>1</v>
      </c>
      <c r="U283" s="249">
        <v>1</v>
      </c>
      <c r="V283" s="249">
        <v>1</v>
      </c>
      <c r="W283" s="249">
        <v>1</v>
      </c>
      <c r="X283" s="249">
        <v>1</v>
      </c>
      <c r="Y283" s="249">
        <v>1</v>
      </c>
      <c r="Z283" s="249">
        <v>1</v>
      </c>
      <c r="AA283" s="249">
        <v>1</v>
      </c>
      <c r="AB283" s="249">
        <v>1</v>
      </c>
      <c r="AC283" s="249">
        <v>1</v>
      </c>
      <c r="AD283" s="249">
        <v>1</v>
      </c>
      <c r="AE283" s="249">
        <v>1</v>
      </c>
      <c r="AF283" s="249">
        <v>1</v>
      </c>
      <c r="AG283" s="249">
        <v>1</v>
      </c>
    </row>
    <row r="284" spans="1:33" x14ac:dyDescent="0.3">
      <c r="A284" s="249">
        <v>524587</v>
      </c>
      <c r="B284" s="305" t="s">
        <v>2063</v>
      </c>
      <c r="C284" s="249">
        <v>1</v>
      </c>
      <c r="D284" s="249">
        <v>1</v>
      </c>
      <c r="E284" s="249">
        <v>1</v>
      </c>
      <c r="F284" s="249">
        <v>1</v>
      </c>
      <c r="G284" s="249">
        <v>1</v>
      </c>
      <c r="H284" s="249">
        <v>1</v>
      </c>
      <c r="I284" s="249">
        <v>1</v>
      </c>
      <c r="J284" s="249">
        <v>1</v>
      </c>
      <c r="K284" s="249">
        <v>1</v>
      </c>
      <c r="L284" s="249">
        <v>1</v>
      </c>
      <c r="M284" s="249">
        <v>1</v>
      </c>
      <c r="N284" s="249">
        <v>1</v>
      </c>
      <c r="O284" s="249">
        <v>1</v>
      </c>
      <c r="P284" s="249">
        <v>1</v>
      </c>
      <c r="Q284" s="249">
        <v>1</v>
      </c>
      <c r="R284" s="249">
        <v>1</v>
      </c>
      <c r="S284" s="249">
        <v>1</v>
      </c>
      <c r="T284" s="249">
        <v>1</v>
      </c>
      <c r="U284" s="249">
        <v>1</v>
      </c>
      <c r="V284" s="249">
        <v>1</v>
      </c>
      <c r="W284" s="249">
        <v>1</v>
      </c>
      <c r="X284" s="249">
        <v>1</v>
      </c>
      <c r="Y284" s="249">
        <v>1</v>
      </c>
      <c r="Z284" s="249">
        <v>1</v>
      </c>
      <c r="AA284" s="249">
        <v>1</v>
      </c>
      <c r="AB284" s="249">
        <v>1</v>
      </c>
      <c r="AC284" s="249">
        <v>1</v>
      </c>
      <c r="AD284" s="249">
        <v>1</v>
      </c>
      <c r="AE284" s="249">
        <v>1</v>
      </c>
      <c r="AF284" s="249">
        <v>1</v>
      </c>
      <c r="AG284" s="249">
        <v>1</v>
      </c>
    </row>
    <row r="285" spans="1:33" x14ac:dyDescent="0.3">
      <c r="A285" s="249">
        <v>524588</v>
      </c>
      <c r="B285" s="305" t="s">
        <v>2063</v>
      </c>
      <c r="C285" s="249">
        <v>1</v>
      </c>
      <c r="D285" s="249">
        <v>1</v>
      </c>
      <c r="E285" s="249">
        <v>1</v>
      </c>
      <c r="F285" s="249">
        <v>1</v>
      </c>
      <c r="G285" s="249">
        <v>1</v>
      </c>
      <c r="H285" s="249">
        <v>1</v>
      </c>
      <c r="I285" s="249">
        <v>1</v>
      </c>
      <c r="J285" s="249">
        <v>1</v>
      </c>
      <c r="K285" s="249">
        <v>1</v>
      </c>
      <c r="L285" s="249">
        <v>1</v>
      </c>
      <c r="M285" s="249">
        <v>1</v>
      </c>
      <c r="N285" s="249">
        <v>1</v>
      </c>
      <c r="O285" s="249">
        <v>1</v>
      </c>
      <c r="P285" s="249">
        <v>1</v>
      </c>
      <c r="Q285" s="249">
        <v>1</v>
      </c>
      <c r="R285" s="249">
        <v>1</v>
      </c>
      <c r="S285" s="249">
        <v>1</v>
      </c>
      <c r="T285" s="249">
        <v>1</v>
      </c>
      <c r="U285" s="249">
        <v>1</v>
      </c>
      <c r="V285" s="249">
        <v>1</v>
      </c>
      <c r="W285" s="249">
        <v>1</v>
      </c>
      <c r="X285" s="249">
        <v>1</v>
      </c>
      <c r="Y285" s="249">
        <v>1</v>
      </c>
      <c r="Z285" s="249">
        <v>1</v>
      </c>
      <c r="AA285" s="249">
        <v>1</v>
      </c>
      <c r="AB285" s="249">
        <v>1</v>
      </c>
      <c r="AC285" s="249">
        <v>1</v>
      </c>
      <c r="AD285" s="249">
        <v>1</v>
      </c>
      <c r="AE285" s="249">
        <v>1</v>
      </c>
      <c r="AF285" s="249">
        <v>1</v>
      </c>
      <c r="AG285" s="249">
        <v>1</v>
      </c>
    </row>
    <row r="286" spans="1:33" x14ac:dyDescent="0.3">
      <c r="A286" s="249">
        <v>524591</v>
      </c>
      <c r="B286" s="305" t="s">
        <v>2063</v>
      </c>
      <c r="C286" s="249">
        <v>1</v>
      </c>
      <c r="D286" s="249">
        <v>1</v>
      </c>
      <c r="E286" s="249">
        <v>1</v>
      </c>
      <c r="F286" s="249">
        <v>1</v>
      </c>
      <c r="G286" s="249">
        <v>1</v>
      </c>
      <c r="H286" s="249">
        <v>1</v>
      </c>
      <c r="I286" s="249">
        <v>1</v>
      </c>
      <c r="J286" s="249">
        <v>1</v>
      </c>
      <c r="K286" s="249">
        <v>1</v>
      </c>
      <c r="L286" s="249">
        <v>1</v>
      </c>
      <c r="M286" s="249">
        <v>1</v>
      </c>
      <c r="N286" s="249">
        <v>1</v>
      </c>
      <c r="O286" s="249">
        <v>1</v>
      </c>
      <c r="P286" s="249">
        <v>1</v>
      </c>
      <c r="Q286" s="249">
        <v>1</v>
      </c>
      <c r="R286" s="249">
        <v>1</v>
      </c>
      <c r="S286" s="249">
        <v>1</v>
      </c>
      <c r="T286" s="249">
        <v>1</v>
      </c>
      <c r="U286" s="249">
        <v>1</v>
      </c>
      <c r="V286" s="249">
        <v>1</v>
      </c>
      <c r="W286" s="249">
        <v>1</v>
      </c>
      <c r="X286" s="249">
        <v>1</v>
      </c>
      <c r="Y286" s="249">
        <v>1</v>
      </c>
      <c r="Z286" s="249">
        <v>1</v>
      </c>
      <c r="AA286" s="249">
        <v>1</v>
      </c>
      <c r="AB286" s="249">
        <v>1</v>
      </c>
      <c r="AC286" s="249">
        <v>1</v>
      </c>
      <c r="AD286" s="249">
        <v>1</v>
      </c>
      <c r="AE286" s="249">
        <v>1</v>
      </c>
      <c r="AF286" s="249">
        <v>1</v>
      </c>
      <c r="AG286" s="249">
        <v>1</v>
      </c>
    </row>
    <row r="287" spans="1:33" x14ac:dyDescent="0.3">
      <c r="A287" s="249">
        <v>524593</v>
      </c>
      <c r="B287" s="305" t="s">
        <v>2063</v>
      </c>
      <c r="C287" s="249">
        <v>1</v>
      </c>
      <c r="D287" s="249">
        <v>1</v>
      </c>
      <c r="E287" s="249">
        <v>1</v>
      </c>
      <c r="F287" s="249">
        <v>1</v>
      </c>
      <c r="G287" s="249">
        <v>1</v>
      </c>
      <c r="H287" s="249">
        <v>1</v>
      </c>
      <c r="I287" s="249">
        <v>1</v>
      </c>
      <c r="J287" s="249">
        <v>1</v>
      </c>
      <c r="K287" s="249">
        <v>1</v>
      </c>
      <c r="L287" s="249">
        <v>1</v>
      </c>
      <c r="M287" s="249">
        <v>1</v>
      </c>
      <c r="N287" s="249">
        <v>1</v>
      </c>
      <c r="O287" s="249">
        <v>1</v>
      </c>
      <c r="P287" s="249">
        <v>1</v>
      </c>
      <c r="Q287" s="249">
        <v>1</v>
      </c>
      <c r="R287" s="249">
        <v>1</v>
      </c>
      <c r="S287" s="249">
        <v>1</v>
      </c>
      <c r="T287" s="249">
        <v>1</v>
      </c>
      <c r="U287" s="249">
        <v>1</v>
      </c>
      <c r="V287" s="249">
        <v>1</v>
      </c>
      <c r="W287" s="249">
        <v>1</v>
      </c>
      <c r="X287" s="249">
        <v>1</v>
      </c>
      <c r="Y287" s="249">
        <v>1</v>
      </c>
      <c r="Z287" s="249">
        <v>1</v>
      </c>
      <c r="AA287" s="249">
        <v>1</v>
      </c>
      <c r="AB287" s="249">
        <v>1</v>
      </c>
      <c r="AC287" s="249">
        <v>1</v>
      </c>
      <c r="AD287" s="249">
        <v>1</v>
      </c>
      <c r="AE287" s="249">
        <v>1</v>
      </c>
      <c r="AF287" s="249">
        <v>1</v>
      </c>
      <c r="AG287" s="249">
        <v>1</v>
      </c>
    </row>
    <row r="288" spans="1:33" x14ac:dyDescent="0.3">
      <c r="A288" s="249">
        <v>524600</v>
      </c>
      <c r="B288" s="305" t="s">
        <v>2063</v>
      </c>
      <c r="C288" s="249">
        <v>1</v>
      </c>
      <c r="D288" s="249">
        <v>1</v>
      </c>
      <c r="E288" s="249">
        <v>1</v>
      </c>
      <c r="F288" s="249">
        <v>1</v>
      </c>
      <c r="G288" s="249">
        <v>1</v>
      </c>
      <c r="H288" s="249">
        <v>1</v>
      </c>
      <c r="I288" s="249">
        <v>1</v>
      </c>
      <c r="J288" s="249">
        <v>1</v>
      </c>
      <c r="K288" s="249">
        <v>1</v>
      </c>
      <c r="L288" s="249">
        <v>1</v>
      </c>
      <c r="M288" s="249">
        <v>1</v>
      </c>
      <c r="N288" s="249">
        <v>1</v>
      </c>
      <c r="O288" s="249">
        <v>1</v>
      </c>
      <c r="P288" s="249">
        <v>1</v>
      </c>
      <c r="Q288" s="249">
        <v>1</v>
      </c>
      <c r="R288" s="249">
        <v>1</v>
      </c>
      <c r="S288" s="249">
        <v>1</v>
      </c>
      <c r="T288" s="249">
        <v>1</v>
      </c>
      <c r="U288" s="249">
        <v>1</v>
      </c>
      <c r="V288" s="249">
        <v>1</v>
      </c>
      <c r="W288" s="249">
        <v>1</v>
      </c>
      <c r="X288" s="249">
        <v>1</v>
      </c>
      <c r="Y288" s="249">
        <v>1</v>
      </c>
      <c r="Z288" s="249">
        <v>1</v>
      </c>
      <c r="AA288" s="249">
        <v>1</v>
      </c>
      <c r="AB288" s="249">
        <v>1</v>
      </c>
      <c r="AC288" s="249">
        <v>1</v>
      </c>
      <c r="AD288" s="249">
        <v>1</v>
      </c>
      <c r="AE288" s="249">
        <v>1</v>
      </c>
      <c r="AF288" s="249">
        <v>1</v>
      </c>
      <c r="AG288" s="249">
        <v>1</v>
      </c>
    </row>
    <row r="289" spans="1:33" x14ac:dyDescent="0.3">
      <c r="A289" s="249">
        <v>524604</v>
      </c>
      <c r="B289" s="305" t="s">
        <v>2063</v>
      </c>
      <c r="C289" s="249">
        <v>1</v>
      </c>
      <c r="D289" s="249">
        <v>1</v>
      </c>
      <c r="E289" s="249">
        <v>1</v>
      </c>
      <c r="F289" s="249">
        <v>1</v>
      </c>
      <c r="G289" s="249">
        <v>1</v>
      </c>
      <c r="H289" s="249">
        <v>1</v>
      </c>
      <c r="I289" s="249">
        <v>1</v>
      </c>
      <c r="J289" s="249">
        <v>1</v>
      </c>
      <c r="K289" s="249">
        <v>1</v>
      </c>
      <c r="L289" s="249">
        <v>1</v>
      </c>
      <c r="M289" s="249">
        <v>1</v>
      </c>
      <c r="N289" s="249">
        <v>1</v>
      </c>
      <c r="O289" s="249">
        <v>1</v>
      </c>
      <c r="P289" s="249">
        <v>1</v>
      </c>
      <c r="Q289" s="249">
        <v>1</v>
      </c>
      <c r="R289" s="249">
        <v>1</v>
      </c>
      <c r="S289" s="249">
        <v>1</v>
      </c>
      <c r="T289" s="249">
        <v>1</v>
      </c>
      <c r="U289" s="249">
        <v>1</v>
      </c>
      <c r="V289" s="249">
        <v>1</v>
      </c>
      <c r="W289" s="249">
        <v>1</v>
      </c>
      <c r="X289" s="249">
        <v>1</v>
      </c>
      <c r="Y289" s="249">
        <v>1</v>
      </c>
      <c r="Z289" s="249">
        <v>1</v>
      </c>
      <c r="AA289" s="249">
        <v>1</v>
      </c>
      <c r="AB289" s="249">
        <v>1</v>
      </c>
      <c r="AC289" s="249">
        <v>1</v>
      </c>
      <c r="AD289" s="249">
        <v>1</v>
      </c>
      <c r="AE289" s="249">
        <v>1</v>
      </c>
      <c r="AF289" s="249">
        <v>1</v>
      </c>
      <c r="AG289" s="249">
        <v>1</v>
      </c>
    </row>
    <row r="290" spans="1:33" x14ac:dyDescent="0.3">
      <c r="A290" s="249">
        <v>524606</v>
      </c>
      <c r="B290" s="305" t="s">
        <v>2063</v>
      </c>
      <c r="C290" s="249">
        <v>1</v>
      </c>
      <c r="D290" s="249">
        <v>1</v>
      </c>
      <c r="E290" s="249">
        <v>1</v>
      </c>
      <c r="F290" s="249">
        <v>1</v>
      </c>
      <c r="G290" s="249">
        <v>1</v>
      </c>
      <c r="H290" s="249">
        <v>1</v>
      </c>
      <c r="I290" s="249">
        <v>1</v>
      </c>
      <c r="J290" s="249">
        <v>1</v>
      </c>
      <c r="K290" s="249">
        <v>1</v>
      </c>
      <c r="L290" s="249">
        <v>1</v>
      </c>
      <c r="M290" s="249">
        <v>1</v>
      </c>
      <c r="N290" s="249">
        <v>1</v>
      </c>
      <c r="O290" s="249">
        <v>1</v>
      </c>
      <c r="P290" s="249">
        <v>1</v>
      </c>
      <c r="Q290" s="249">
        <v>1</v>
      </c>
      <c r="R290" s="249">
        <v>1</v>
      </c>
      <c r="S290" s="249">
        <v>1</v>
      </c>
      <c r="T290" s="249">
        <v>1</v>
      </c>
      <c r="U290" s="249">
        <v>1</v>
      </c>
      <c r="V290" s="249">
        <v>1</v>
      </c>
      <c r="W290" s="249">
        <v>1</v>
      </c>
      <c r="X290" s="249">
        <v>1</v>
      </c>
      <c r="Y290" s="249">
        <v>1</v>
      </c>
      <c r="Z290" s="249">
        <v>1</v>
      </c>
      <c r="AA290" s="249">
        <v>1</v>
      </c>
      <c r="AB290" s="249">
        <v>1</v>
      </c>
      <c r="AC290" s="249">
        <v>1</v>
      </c>
      <c r="AD290" s="249">
        <v>1</v>
      </c>
      <c r="AE290" s="249">
        <v>1</v>
      </c>
      <c r="AF290" s="249">
        <v>1</v>
      </c>
      <c r="AG290" s="249">
        <v>1</v>
      </c>
    </row>
    <row r="291" spans="1:33" x14ac:dyDescent="0.3">
      <c r="A291" s="249">
        <v>524607</v>
      </c>
      <c r="B291" s="305" t="s">
        <v>2063</v>
      </c>
      <c r="C291" s="249">
        <v>1</v>
      </c>
      <c r="D291" s="249">
        <v>1</v>
      </c>
      <c r="E291" s="249">
        <v>1</v>
      </c>
      <c r="F291" s="249">
        <v>1</v>
      </c>
      <c r="G291" s="249">
        <v>1</v>
      </c>
      <c r="H291" s="249">
        <v>1</v>
      </c>
      <c r="I291" s="249">
        <v>1</v>
      </c>
      <c r="J291" s="249">
        <v>1</v>
      </c>
      <c r="K291" s="249">
        <v>1</v>
      </c>
      <c r="L291" s="249">
        <v>1</v>
      </c>
      <c r="M291" s="249">
        <v>1</v>
      </c>
      <c r="N291" s="249">
        <v>1</v>
      </c>
      <c r="O291" s="249">
        <v>1</v>
      </c>
      <c r="P291" s="249">
        <v>1</v>
      </c>
      <c r="Q291" s="249">
        <v>1</v>
      </c>
      <c r="R291" s="249">
        <v>1</v>
      </c>
      <c r="S291" s="249">
        <v>1</v>
      </c>
      <c r="T291" s="249">
        <v>1</v>
      </c>
      <c r="U291" s="249">
        <v>1</v>
      </c>
      <c r="V291" s="249">
        <v>1</v>
      </c>
      <c r="W291" s="249">
        <v>1</v>
      </c>
      <c r="X291" s="249">
        <v>1</v>
      </c>
      <c r="Y291" s="249">
        <v>1</v>
      </c>
      <c r="Z291" s="249">
        <v>1</v>
      </c>
      <c r="AA291" s="249">
        <v>1</v>
      </c>
      <c r="AB291" s="249">
        <v>1</v>
      </c>
      <c r="AC291" s="249">
        <v>1</v>
      </c>
      <c r="AD291" s="249">
        <v>1</v>
      </c>
      <c r="AE291" s="249">
        <v>1</v>
      </c>
      <c r="AF291" s="249">
        <v>1</v>
      </c>
      <c r="AG291" s="249">
        <v>1</v>
      </c>
    </row>
    <row r="292" spans="1:33" x14ac:dyDescent="0.3">
      <c r="A292" s="249">
        <v>524611</v>
      </c>
      <c r="B292" s="305" t="s">
        <v>2063</v>
      </c>
      <c r="C292" s="249">
        <v>1</v>
      </c>
      <c r="D292" s="249">
        <v>1</v>
      </c>
      <c r="E292" s="249">
        <v>1</v>
      </c>
      <c r="F292" s="249">
        <v>1</v>
      </c>
      <c r="G292" s="249">
        <v>1</v>
      </c>
      <c r="H292" s="249">
        <v>1</v>
      </c>
      <c r="I292" s="249">
        <v>1</v>
      </c>
      <c r="J292" s="249">
        <v>1</v>
      </c>
      <c r="K292" s="249">
        <v>1</v>
      </c>
      <c r="L292" s="249">
        <v>1</v>
      </c>
      <c r="M292" s="249">
        <v>1</v>
      </c>
      <c r="N292" s="249">
        <v>1</v>
      </c>
      <c r="O292" s="249">
        <v>1</v>
      </c>
      <c r="P292" s="249">
        <v>1</v>
      </c>
      <c r="Q292" s="249">
        <v>1</v>
      </c>
      <c r="R292" s="249">
        <v>1</v>
      </c>
      <c r="S292" s="249">
        <v>1</v>
      </c>
      <c r="T292" s="249">
        <v>1</v>
      </c>
      <c r="U292" s="249">
        <v>1</v>
      </c>
      <c r="V292" s="249">
        <v>1</v>
      </c>
      <c r="W292" s="249">
        <v>1</v>
      </c>
      <c r="X292" s="249">
        <v>1</v>
      </c>
      <c r="Y292" s="249">
        <v>1</v>
      </c>
      <c r="Z292" s="249">
        <v>1</v>
      </c>
      <c r="AA292" s="249">
        <v>1</v>
      </c>
      <c r="AB292" s="249">
        <v>1</v>
      </c>
      <c r="AC292" s="249">
        <v>1</v>
      </c>
      <c r="AD292" s="249">
        <v>1</v>
      </c>
      <c r="AE292" s="249">
        <v>1</v>
      </c>
      <c r="AF292" s="249">
        <v>1</v>
      </c>
      <c r="AG292" s="249">
        <v>1</v>
      </c>
    </row>
    <row r="293" spans="1:33" x14ac:dyDescent="0.3">
      <c r="A293" s="249">
        <v>524612</v>
      </c>
      <c r="B293" s="305" t="s">
        <v>2063</v>
      </c>
      <c r="C293" s="249">
        <v>1</v>
      </c>
      <c r="D293" s="249">
        <v>1</v>
      </c>
      <c r="E293" s="249">
        <v>1</v>
      </c>
      <c r="F293" s="249">
        <v>1</v>
      </c>
      <c r="G293" s="249">
        <v>1</v>
      </c>
      <c r="H293" s="249">
        <v>1</v>
      </c>
      <c r="I293" s="249">
        <v>1</v>
      </c>
      <c r="J293" s="249">
        <v>1</v>
      </c>
      <c r="K293" s="249">
        <v>1</v>
      </c>
      <c r="L293" s="249">
        <v>1</v>
      </c>
      <c r="M293" s="249">
        <v>1</v>
      </c>
      <c r="N293" s="249">
        <v>1</v>
      </c>
      <c r="O293" s="249">
        <v>1</v>
      </c>
      <c r="P293" s="249">
        <v>1</v>
      </c>
      <c r="Q293" s="249">
        <v>1</v>
      </c>
      <c r="R293" s="249">
        <v>1</v>
      </c>
      <c r="S293" s="249">
        <v>1</v>
      </c>
      <c r="T293" s="249">
        <v>1</v>
      </c>
      <c r="U293" s="249">
        <v>1</v>
      </c>
      <c r="V293" s="249">
        <v>1</v>
      </c>
      <c r="W293" s="249">
        <v>1</v>
      </c>
      <c r="X293" s="249">
        <v>1</v>
      </c>
      <c r="Y293" s="249">
        <v>1</v>
      </c>
      <c r="Z293" s="249">
        <v>1</v>
      </c>
      <c r="AA293" s="249">
        <v>1</v>
      </c>
      <c r="AB293" s="249">
        <v>1</v>
      </c>
      <c r="AC293" s="249">
        <v>1</v>
      </c>
      <c r="AD293" s="249">
        <v>1</v>
      </c>
      <c r="AE293" s="249">
        <v>1</v>
      </c>
      <c r="AF293" s="249">
        <v>1</v>
      </c>
      <c r="AG293" s="249">
        <v>1</v>
      </c>
    </row>
    <row r="294" spans="1:33" x14ac:dyDescent="0.3">
      <c r="A294" s="249">
        <v>524613</v>
      </c>
      <c r="B294" s="305" t="s">
        <v>2063</v>
      </c>
      <c r="C294" s="249">
        <v>1</v>
      </c>
      <c r="D294" s="249">
        <v>1</v>
      </c>
      <c r="E294" s="249">
        <v>1</v>
      </c>
      <c r="F294" s="249">
        <v>1</v>
      </c>
      <c r="G294" s="249">
        <v>1</v>
      </c>
      <c r="H294" s="249">
        <v>1</v>
      </c>
      <c r="I294" s="249">
        <v>1</v>
      </c>
      <c r="J294" s="249">
        <v>1</v>
      </c>
      <c r="K294" s="249">
        <v>1</v>
      </c>
      <c r="L294" s="249">
        <v>1</v>
      </c>
      <c r="M294" s="249">
        <v>1</v>
      </c>
      <c r="N294" s="249">
        <v>1</v>
      </c>
      <c r="O294" s="249">
        <v>1</v>
      </c>
      <c r="P294" s="249">
        <v>1</v>
      </c>
      <c r="Q294" s="249">
        <v>1</v>
      </c>
      <c r="R294" s="249">
        <v>1</v>
      </c>
      <c r="S294" s="249">
        <v>1</v>
      </c>
      <c r="T294" s="249">
        <v>1</v>
      </c>
      <c r="U294" s="249">
        <v>1</v>
      </c>
      <c r="V294" s="249">
        <v>1</v>
      </c>
      <c r="W294" s="249">
        <v>1</v>
      </c>
      <c r="X294" s="249">
        <v>1</v>
      </c>
      <c r="Y294" s="249">
        <v>1</v>
      </c>
      <c r="Z294" s="249">
        <v>1</v>
      </c>
      <c r="AA294" s="249">
        <v>1</v>
      </c>
      <c r="AB294" s="249">
        <v>1</v>
      </c>
      <c r="AC294" s="249">
        <v>1</v>
      </c>
      <c r="AD294" s="249">
        <v>1</v>
      </c>
      <c r="AE294" s="249">
        <v>1</v>
      </c>
      <c r="AF294" s="249">
        <v>1</v>
      </c>
      <c r="AG294" s="249">
        <v>1</v>
      </c>
    </row>
    <row r="295" spans="1:33" x14ac:dyDescent="0.3">
      <c r="A295" s="249">
        <v>524616</v>
      </c>
      <c r="B295" s="305" t="s">
        <v>2063</v>
      </c>
      <c r="C295" s="249">
        <v>1</v>
      </c>
      <c r="D295" s="249">
        <v>1</v>
      </c>
      <c r="E295" s="249">
        <v>1</v>
      </c>
      <c r="F295" s="249">
        <v>1</v>
      </c>
      <c r="G295" s="249">
        <v>1</v>
      </c>
      <c r="H295" s="249">
        <v>1</v>
      </c>
      <c r="I295" s="249">
        <v>1</v>
      </c>
      <c r="J295" s="249">
        <v>1</v>
      </c>
      <c r="K295" s="249">
        <v>1</v>
      </c>
      <c r="L295" s="249">
        <v>1</v>
      </c>
      <c r="M295" s="249">
        <v>1</v>
      </c>
      <c r="N295" s="249">
        <v>1</v>
      </c>
      <c r="O295" s="249">
        <v>1</v>
      </c>
      <c r="P295" s="249">
        <v>1</v>
      </c>
      <c r="Q295" s="249">
        <v>1</v>
      </c>
      <c r="R295" s="249">
        <v>1</v>
      </c>
      <c r="S295" s="249">
        <v>1</v>
      </c>
      <c r="T295" s="249">
        <v>1</v>
      </c>
      <c r="U295" s="249">
        <v>1</v>
      </c>
      <c r="V295" s="249">
        <v>1</v>
      </c>
      <c r="W295" s="249">
        <v>1</v>
      </c>
      <c r="X295" s="249">
        <v>1</v>
      </c>
      <c r="Y295" s="249">
        <v>1</v>
      </c>
      <c r="Z295" s="249">
        <v>1</v>
      </c>
      <c r="AA295" s="249">
        <v>1</v>
      </c>
      <c r="AB295" s="249">
        <v>1</v>
      </c>
      <c r="AC295" s="249">
        <v>1</v>
      </c>
      <c r="AD295" s="249">
        <v>1</v>
      </c>
      <c r="AE295" s="249">
        <v>1</v>
      </c>
      <c r="AF295" s="249">
        <v>1</v>
      </c>
      <c r="AG295" s="249">
        <v>1</v>
      </c>
    </row>
    <row r="296" spans="1:33" x14ac:dyDescent="0.3">
      <c r="A296" s="249">
        <v>524622</v>
      </c>
      <c r="B296" s="305" t="s">
        <v>2063</v>
      </c>
      <c r="C296" s="249">
        <v>1</v>
      </c>
      <c r="D296" s="249">
        <v>1</v>
      </c>
      <c r="E296" s="249">
        <v>1</v>
      </c>
      <c r="F296" s="249">
        <v>1</v>
      </c>
      <c r="G296" s="249">
        <v>1</v>
      </c>
      <c r="H296" s="249">
        <v>1</v>
      </c>
      <c r="I296" s="249">
        <v>1</v>
      </c>
      <c r="J296" s="249">
        <v>1</v>
      </c>
      <c r="K296" s="249">
        <v>1</v>
      </c>
      <c r="L296" s="249">
        <v>1</v>
      </c>
      <c r="M296" s="249">
        <v>1</v>
      </c>
      <c r="N296" s="249">
        <v>1</v>
      </c>
      <c r="O296" s="249">
        <v>1</v>
      </c>
      <c r="P296" s="249">
        <v>1</v>
      </c>
      <c r="Q296" s="249">
        <v>1</v>
      </c>
      <c r="R296" s="249">
        <v>1</v>
      </c>
      <c r="S296" s="249">
        <v>1</v>
      </c>
      <c r="T296" s="249">
        <v>1</v>
      </c>
      <c r="U296" s="249">
        <v>1</v>
      </c>
      <c r="V296" s="249">
        <v>1</v>
      </c>
      <c r="W296" s="249">
        <v>1</v>
      </c>
      <c r="X296" s="249">
        <v>1</v>
      </c>
      <c r="Y296" s="249">
        <v>1</v>
      </c>
      <c r="Z296" s="249">
        <v>1</v>
      </c>
      <c r="AA296" s="249">
        <v>1</v>
      </c>
      <c r="AB296" s="249">
        <v>1</v>
      </c>
      <c r="AC296" s="249">
        <v>1</v>
      </c>
      <c r="AD296" s="249">
        <v>1</v>
      </c>
      <c r="AE296" s="249">
        <v>1</v>
      </c>
      <c r="AF296" s="249">
        <v>1</v>
      </c>
      <c r="AG296" s="249">
        <v>1</v>
      </c>
    </row>
    <row r="297" spans="1:33" x14ac:dyDescent="0.3">
      <c r="A297" s="249">
        <v>524624</v>
      </c>
      <c r="B297" s="305" t="s">
        <v>2063</v>
      </c>
      <c r="C297" s="249">
        <v>1</v>
      </c>
      <c r="D297" s="249">
        <v>1</v>
      </c>
      <c r="E297" s="249">
        <v>1</v>
      </c>
      <c r="F297" s="249">
        <v>1</v>
      </c>
      <c r="G297" s="249">
        <v>1</v>
      </c>
      <c r="H297" s="249">
        <v>1</v>
      </c>
      <c r="I297" s="249">
        <v>1</v>
      </c>
      <c r="J297" s="249">
        <v>1</v>
      </c>
      <c r="K297" s="249">
        <v>1</v>
      </c>
      <c r="L297" s="249">
        <v>1</v>
      </c>
      <c r="M297" s="249">
        <v>1</v>
      </c>
      <c r="N297" s="249">
        <v>1</v>
      </c>
      <c r="O297" s="249">
        <v>1</v>
      </c>
      <c r="P297" s="249">
        <v>1</v>
      </c>
      <c r="Q297" s="249">
        <v>1</v>
      </c>
      <c r="R297" s="249">
        <v>1</v>
      </c>
      <c r="S297" s="249">
        <v>1</v>
      </c>
      <c r="T297" s="249">
        <v>1</v>
      </c>
      <c r="U297" s="249">
        <v>1</v>
      </c>
      <c r="V297" s="249">
        <v>1</v>
      </c>
      <c r="W297" s="249">
        <v>1</v>
      </c>
      <c r="X297" s="249">
        <v>1</v>
      </c>
      <c r="Y297" s="249">
        <v>1</v>
      </c>
      <c r="Z297" s="249">
        <v>1</v>
      </c>
      <c r="AA297" s="249">
        <v>1</v>
      </c>
      <c r="AB297" s="249">
        <v>1</v>
      </c>
      <c r="AC297" s="249">
        <v>1</v>
      </c>
      <c r="AD297" s="249">
        <v>1</v>
      </c>
      <c r="AE297" s="249">
        <v>1</v>
      </c>
      <c r="AF297" s="249">
        <v>1</v>
      </c>
      <c r="AG297" s="249">
        <v>1</v>
      </c>
    </row>
    <row r="298" spans="1:33" x14ac:dyDescent="0.3">
      <c r="A298" s="249">
        <v>524647</v>
      </c>
      <c r="B298" s="305" t="s">
        <v>2063</v>
      </c>
      <c r="C298" s="249">
        <v>1</v>
      </c>
      <c r="D298" s="249">
        <v>1</v>
      </c>
      <c r="E298" s="249">
        <v>1</v>
      </c>
      <c r="F298" s="249">
        <v>1</v>
      </c>
      <c r="G298" s="249">
        <v>1</v>
      </c>
      <c r="H298" s="249">
        <v>1</v>
      </c>
      <c r="I298" s="249">
        <v>1</v>
      </c>
      <c r="J298" s="249">
        <v>1</v>
      </c>
      <c r="K298" s="249">
        <v>1</v>
      </c>
      <c r="L298" s="249">
        <v>1</v>
      </c>
      <c r="M298" s="249">
        <v>1</v>
      </c>
      <c r="N298" s="249">
        <v>1</v>
      </c>
      <c r="O298" s="249">
        <v>1</v>
      </c>
      <c r="P298" s="249">
        <v>1</v>
      </c>
      <c r="Q298" s="249">
        <v>1</v>
      </c>
      <c r="R298" s="249">
        <v>1</v>
      </c>
      <c r="S298" s="249">
        <v>1</v>
      </c>
      <c r="T298" s="249">
        <v>1</v>
      </c>
      <c r="U298" s="249">
        <v>1</v>
      </c>
      <c r="V298" s="249">
        <v>1</v>
      </c>
      <c r="W298" s="249">
        <v>1</v>
      </c>
      <c r="X298" s="249">
        <v>1</v>
      </c>
      <c r="Y298" s="249">
        <v>1</v>
      </c>
      <c r="Z298" s="249">
        <v>1</v>
      </c>
      <c r="AA298" s="249">
        <v>1</v>
      </c>
      <c r="AB298" s="249">
        <v>1</v>
      </c>
      <c r="AC298" s="249">
        <v>1</v>
      </c>
      <c r="AD298" s="249">
        <v>1</v>
      </c>
      <c r="AE298" s="249">
        <v>1</v>
      </c>
      <c r="AF298" s="249">
        <v>1</v>
      </c>
      <c r="AG298" s="249">
        <v>1</v>
      </c>
    </row>
    <row r="299" spans="1:33" x14ac:dyDescent="0.3">
      <c r="A299" s="249">
        <v>524651</v>
      </c>
      <c r="B299" s="305" t="s">
        <v>2063</v>
      </c>
      <c r="C299" s="249">
        <v>1</v>
      </c>
      <c r="D299" s="249">
        <v>1</v>
      </c>
      <c r="E299" s="249">
        <v>1</v>
      </c>
      <c r="F299" s="249">
        <v>1</v>
      </c>
      <c r="G299" s="249">
        <v>1</v>
      </c>
      <c r="H299" s="249">
        <v>1</v>
      </c>
      <c r="I299" s="249">
        <v>1</v>
      </c>
      <c r="J299" s="249">
        <v>1</v>
      </c>
      <c r="K299" s="249">
        <v>1</v>
      </c>
      <c r="L299" s="249">
        <v>1</v>
      </c>
      <c r="M299" s="249">
        <v>1</v>
      </c>
      <c r="N299" s="249">
        <v>1</v>
      </c>
      <c r="O299" s="249">
        <v>1</v>
      </c>
      <c r="P299" s="249">
        <v>1</v>
      </c>
      <c r="Q299" s="249">
        <v>1</v>
      </c>
      <c r="R299" s="249">
        <v>1</v>
      </c>
      <c r="S299" s="249">
        <v>1</v>
      </c>
      <c r="T299" s="249">
        <v>1</v>
      </c>
      <c r="U299" s="249">
        <v>1</v>
      </c>
      <c r="V299" s="249">
        <v>1</v>
      </c>
      <c r="W299" s="249">
        <v>1</v>
      </c>
      <c r="X299" s="249">
        <v>1</v>
      </c>
      <c r="Y299" s="249">
        <v>1</v>
      </c>
      <c r="Z299" s="249">
        <v>1</v>
      </c>
      <c r="AA299" s="249">
        <v>1</v>
      </c>
      <c r="AB299" s="249">
        <v>1</v>
      </c>
      <c r="AC299" s="249">
        <v>1</v>
      </c>
      <c r="AD299" s="249">
        <v>1</v>
      </c>
      <c r="AE299" s="249">
        <v>1</v>
      </c>
      <c r="AF299" s="249">
        <v>1</v>
      </c>
      <c r="AG299" s="249">
        <v>1</v>
      </c>
    </row>
    <row r="300" spans="1:33" x14ac:dyDescent="0.3">
      <c r="A300" s="249">
        <v>524655</v>
      </c>
      <c r="B300" s="305" t="s">
        <v>2063</v>
      </c>
      <c r="C300" s="249">
        <v>1</v>
      </c>
      <c r="D300" s="249">
        <v>1</v>
      </c>
      <c r="E300" s="249">
        <v>1</v>
      </c>
      <c r="F300" s="249">
        <v>1</v>
      </c>
      <c r="G300" s="249">
        <v>1</v>
      </c>
      <c r="H300" s="249">
        <v>1</v>
      </c>
      <c r="I300" s="249">
        <v>1</v>
      </c>
      <c r="J300" s="249">
        <v>1</v>
      </c>
      <c r="K300" s="249">
        <v>1</v>
      </c>
      <c r="L300" s="249">
        <v>1</v>
      </c>
      <c r="M300" s="249">
        <v>1</v>
      </c>
      <c r="N300" s="249">
        <v>1</v>
      </c>
      <c r="O300" s="249">
        <v>1</v>
      </c>
      <c r="P300" s="249">
        <v>1</v>
      </c>
      <c r="Q300" s="249">
        <v>1</v>
      </c>
      <c r="R300" s="249">
        <v>1</v>
      </c>
      <c r="S300" s="249">
        <v>1</v>
      </c>
      <c r="T300" s="249">
        <v>1</v>
      </c>
      <c r="U300" s="249">
        <v>1</v>
      </c>
      <c r="V300" s="249">
        <v>1</v>
      </c>
      <c r="W300" s="249">
        <v>1</v>
      </c>
      <c r="X300" s="249">
        <v>1</v>
      </c>
      <c r="Y300" s="249">
        <v>1</v>
      </c>
      <c r="Z300" s="249">
        <v>1</v>
      </c>
      <c r="AA300" s="249">
        <v>1</v>
      </c>
      <c r="AB300" s="249">
        <v>1</v>
      </c>
      <c r="AC300" s="249">
        <v>1</v>
      </c>
      <c r="AD300" s="249">
        <v>1</v>
      </c>
      <c r="AE300" s="249">
        <v>1</v>
      </c>
      <c r="AF300" s="249">
        <v>1</v>
      </c>
      <c r="AG300" s="249">
        <v>1</v>
      </c>
    </row>
    <row r="301" spans="1:33" x14ac:dyDescent="0.3">
      <c r="A301" s="249">
        <v>524659</v>
      </c>
      <c r="B301" s="305" t="s">
        <v>2063</v>
      </c>
      <c r="C301" s="249">
        <v>1</v>
      </c>
      <c r="D301" s="249">
        <v>1</v>
      </c>
      <c r="E301" s="249">
        <v>1</v>
      </c>
      <c r="F301" s="249">
        <v>1</v>
      </c>
      <c r="G301" s="249">
        <v>1</v>
      </c>
      <c r="H301" s="249">
        <v>1</v>
      </c>
      <c r="I301" s="249">
        <v>1</v>
      </c>
      <c r="J301" s="249">
        <v>1</v>
      </c>
      <c r="K301" s="249">
        <v>1</v>
      </c>
      <c r="L301" s="249">
        <v>1</v>
      </c>
      <c r="M301" s="249">
        <v>1</v>
      </c>
      <c r="N301" s="249">
        <v>1</v>
      </c>
      <c r="O301" s="249">
        <v>1</v>
      </c>
      <c r="P301" s="249">
        <v>1</v>
      </c>
      <c r="Q301" s="249">
        <v>1</v>
      </c>
      <c r="R301" s="249">
        <v>1</v>
      </c>
      <c r="S301" s="249">
        <v>1</v>
      </c>
      <c r="T301" s="249">
        <v>1</v>
      </c>
      <c r="U301" s="249">
        <v>1</v>
      </c>
      <c r="V301" s="249">
        <v>1</v>
      </c>
      <c r="W301" s="249">
        <v>1</v>
      </c>
      <c r="X301" s="249">
        <v>1</v>
      </c>
      <c r="Y301" s="249">
        <v>1</v>
      </c>
      <c r="Z301" s="249">
        <v>1</v>
      </c>
      <c r="AA301" s="249">
        <v>1</v>
      </c>
      <c r="AB301" s="249">
        <v>1</v>
      </c>
      <c r="AC301" s="249">
        <v>1</v>
      </c>
      <c r="AD301" s="249">
        <v>1</v>
      </c>
      <c r="AE301" s="249">
        <v>1</v>
      </c>
      <c r="AF301" s="249">
        <v>1</v>
      </c>
      <c r="AG301" s="249">
        <v>1</v>
      </c>
    </row>
    <row r="302" spans="1:33" x14ac:dyDescent="0.3">
      <c r="A302" s="249">
        <v>524661</v>
      </c>
      <c r="B302" s="305" t="s">
        <v>2063</v>
      </c>
      <c r="C302" s="249">
        <v>1</v>
      </c>
      <c r="D302" s="249">
        <v>1</v>
      </c>
      <c r="E302" s="249">
        <v>1</v>
      </c>
      <c r="F302" s="249">
        <v>1</v>
      </c>
      <c r="G302" s="249">
        <v>1</v>
      </c>
      <c r="H302" s="249">
        <v>1</v>
      </c>
      <c r="I302" s="249">
        <v>1</v>
      </c>
      <c r="J302" s="249">
        <v>1</v>
      </c>
      <c r="K302" s="249">
        <v>1</v>
      </c>
      <c r="L302" s="249">
        <v>1</v>
      </c>
      <c r="M302" s="249">
        <v>1</v>
      </c>
      <c r="N302" s="249">
        <v>1</v>
      </c>
      <c r="O302" s="249">
        <v>1</v>
      </c>
      <c r="P302" s="249">
        <v>1</v>
      </c>
      <c r="Q302" s="249">
        <v>1</v>
      </c>
      <c r="R302" s="249">
        <v>1</v>
      </c>
      <c r="S302" s="249">
        <v>1</v>
      </c>
      <c r="T302" s="249">
        <v>1</v>
      </c>
      <c r="U302" s="249">
        <v>1</v>
      </c>
      <c r="V302" s="249">
        <v>1</v>
      </c>
      <c r="W302" s="249">
        <v>1</v>
      </c>
      <c r="X302" s="249">
        <v>1</v>
      </c>
      <c r="Y302" s="249">
        <v>1</v>
      </c>
      <c r="Z302" s="249">
        <v>1</v>
      </c>
      <c r="AA302" s="249">
        <v>1</v>
      </c>
      <c r="AB302" s="249">
        <v>1</v>
      </c>
      <c r="AC302" s="249">
        <v>1</v>
      </c>
      <c r="AD302" s="249">
        <v>1</v>
      </c>
      <c r="AE302" s="249">
        <v>1</v>
      </c>
      <c r="AF302" s="249">
        <v>1</v>
      </c>
      <c r="AG302" s="249">
        <v>1</v>
      </c>
    </row>
    <row r="303" spans="1:33" x14ac:dyDescent="0.3">
      <c r="A303" s="249">
        <v>524667</v>
      </c>
      <c r="B303" s="305" t="s">
        <v>2063</v>
      </c>
      <c r="C303" s="249">
        <v>1</v>
      </c>
      <c r="D303" s="249">
        <v>1</v>
      </c>
      <c r="E303" s="249">
        <v>1</v>
      </c>
      <c r="F303" s="249">
        <v>1</v>
      </c>
      <c r="G303" s="249">
        <v>1</v>
      </c>
      <c r="H303" s="249">
        <v>1</v>
      </c>
      <c r="I303" s="249">
        <v>1</v>
      </c>
      <c r="J303" s="249">
        <v>1</v>
      </c>
      <c r="K303" s="249">
        <v>1</v>
      </c>
      <c r="L303" s="249">
        <v>1</v>
      </c>
      <c r="M303" s="249">
        <v>1</v>
      </c>
      <c r="N303" s="249">
        <v>1</v>
      </c>
      <c r="O303" s="249">
        <v>1</v>
      </c>
      <c r="P303" s="249">
        <v>1</v>
      </c>
      <c r="Q303" s="249">
        <v>1</v>
      </c>
      <c r="R303" s="249">
        <v>1</v>
      </c>
      <c r="S303" s="249">
        <v>1</v>
      </c>
      <c r="T303" s="249">
        <v>1</v>
      </c>
      <c r="U303" s="249">
        <v>1</v>
      </c>
      <c r="V303" s="249">
        <v>1</v>
      </c>
      <c r="W303" s="249">
        <v>1</v>
      </c>
      <c r="X303" s="249">
        <v>1</v>
      </c>
      <c r="Y303" s="249">
        <v>1</v>
      </c>
      <c r="Z303" s="249">
        <v>1</v>
      </c>
      <c r="AA303" s="249">
        <v>1</v>
      </c>
      <c r="AB303" s="249">
        <v>1</v>
      </c>
      <c r="AC303" s="249">
        <v>1</v>
      </c>
      <c r="AD303" s="249">
        <v>1</v>
      </c>
      <c r="AE303" s="249">
        <v>1</v>
      </c>
      <c r="AF303" s="249">
        <v>1</v>
      </c>
      <c r="AG303" s="249">
        <v>1</v>
      </c>
    </row>
    <row r="304" spans="1:33" x14ac:dyDescent="0.3">
      <c r="A304" s="249">
        <v>524671</v>
      </c>
      <c r="B304" s="305" t="s">
        <v>2063</v>
      </c>
      <c r="C304" s="249">
        <v>1</v>
      </c>
      <c r="D304" s="249">
        <v>1</v>
      </c>
      <c r="E304" s="249">
        <v>1</v>
      </c>
      <c r="F304" s="249">
        <v>1</v>
      </c>
      <c r="G304" s="249">
        <v>1</v>
      </c>
      <c r="H304" s="249">
        <v>1</v>
      </c>
      <c r="I304" s="249">
        <v>1</v>
      </c>
      <c r="J304" s="249">
        <v>1</v>
      </c>
      <c r="K304" s="249">
        <v>1</v>
      </c>
      <c r="L304" s="249">
        <v>1</v>
      </c>
      <c r="M304" s="249">
        <v>1</v>
      </c>
      <c r="N304" s="249">
        <v>1</v>
      </c>
      <c r="O304" s="249">
        <v>1</v>
      </c>
      <c r="P304" s="249">
        <v>1</v>
      </c>
      <c r="Q304" s="249">
        <v>1</v>
      </c>
      <c r="R304" s="249">
        <v>1</v>
      </c>
      <c r="S304" s="249">
        <v>1</v>
      </c>
      <c r="T304" s="249">
        <v>1</v>
      </c>
      <c r="U304" s="249">
        <v>1</v>
      </c>
      <c r="V304" s="249">
        <v>1</v>
      </c>
      <c r="W304" s="249">
        <v>1</v>
      </c>
      <c r="X304" s="249">
        <v>1</v>
      </c>
      <c r="Y304" s="249">
        <v>1</v>
      </c>
      <c r="Z304" s="249">
        <v>1</v>
      </c>
      <c r="AA304" s="249">
        <v>1</v>
      </c>
      <c r="AB304" s="249">
        <v>1</v>
      </c>
      <c r="AC304" s="249">
        <v>1</v>
      </c>
      <c r="AD304" s="249">
        <v>1</v>
      </c>
      <c r="AE304" s="249">
        <v>1</v>
      </c>
      <c r="AF304" s="249">
        <v>1</v>
      </c>
      <c r="AG304" s="249">
        <v>1</v>
      </c>
    </row>
    <row r="305" spans="1:33" x14ac:dyDescent="0.3">
      <c r="A305" s="249">
        <v>524680</v>
      </c>
      <c r="B305" s="305" t="s">
        <v>2063</v>
      </c>
      <c r="C305" s="249">
        <v>1</v>
      </c>
      <c r="D305" s="249">
        <v>1</v>
      </c>
      <c r="E305" s="249">
        <v>1</v>
      </c>
      <c r="F305" s="249">
        <v>1</v>
      </c>
      <c r="G305" s="249">
        <v>1</v>
      </c>
      <c r="H305" s="249">
        <v>1</v>
      </c>
      <c r="I305" s="249">
        <v>1</v>
      </c>
      <c r="J305" s="249">
        <v>1</v>
      </c>
      <c r="K305" s="249">
        <v>1</v>
      </c>
      <c r="L305" s="249">
        <v>1</v>
      </c>
      <c r="M305" s="249">
        <v>1</v>
      </c>
      <c r="N305" s="249">
        <v>1</v>
      </c>
      <c r="O305" s="249">
        <v>1</v>
      </c>
      <c r="P305" s="249">
        <v>1</v>
      </c>
      <c r="Q305" s="249">
        <v>1</v>
      </c>
      <c r="R305" s="249">
        <v>1</v>
      </c>
      <c r="S305" s="249">
        <v>1</v>
      </c>
      <c r="T305" s="249">
        <v>1</v>
      </c>
      <c r="U305" s="249">
        <v>1</v>
      </c>
      <c r="V305" s="249">
        <v>1</v>
      </c>
      <c r="W305" s="249">
        <v>1</v>
      </c>
      <c r="X305" s="249">
        <v>1</v>
      </c>
      <c r="Y305" s="249">
        <v>1</v>
      </c>
      <c r="Z305" s="249">
        <v>1</v>
      </c>
      <c r="AA305" s="249">
        <v>1</v>
      </c>
      <c r="AB305" s="249">
        <v>1</v>
      </c>
      <c r="AC305" s="249">
        <v>1</v>
      </c>
      <c r="AD305" s="249">
        <v>1</v>
      </c>
      <c r="AE305" s="249">
        <v>1</v>
      </c>
      <c r="AF305" s="249">
        <v>1</v>
      </c>
      <c r="AG305" s="249">
        <v>1</v>
      </c>
    </row>
    <row r="306" spans="1:33" x14ac:dyDescent="0.3">
      <c r="A306" s="249">
        <v>524683</v>
      </c>
      <c r="B306" s="305" t="s">
        <v>2063</v>
      </c>
      <c r="C306" s="249">
        <v>1</v>
      </c>
      <c r="D306" s="249">
        <v>1</v>
      </c>
      <c r="E306" s="249">
        <v>1</v>
      </c>
      <c r="F306" s="249">
        <v>1</v>
      </c>
      <c r="G306" s="249">
        <v>1</v>
      </c>
      <c r="H306" s="249">
        <v>1</v>
      </c>
      <c r="I306" s="249">
        <v>1</v>
      </c>
      <c r="J306" s="249">
        <v>1</v>
      </c>
      <c r="K306" s="249">
        <v>1</v>
      </c>
      <c r="L306" s="249">
        <v>1</v>
      </c>
      <c r="M306" s="249">
        <v>1</v>
      </c>
      <c r="N306" s="249">
        <v>1</v>
      </c>
      <c r="O306" s="249">
        <v>1</v>
      </c>
      <c r="P306" s="249">
        <v>1</v>
      </c>
      <c r="Q306" s="249">
        <v>1</v>
      </c>
      <c r="R306" s="249">
        <v>1</v>
      </c>
      <c r="S306" s="249">
        <v>1</v>
      </c>
      <c r="T306" s="249">
        <v>1</v>
      </c>
      <c r="U306" s="249">
        <v>1</v>
      </c>
      <c r="V306" s="249">
        <v>1</v>
      </c>
      <c r="W306" s="249">
        <v>1</v>
      </c>
      <c r="X306" s="249">
        <v>1</v>
      </c>
      <c r="Y306" s="249">
        <v>1</v>
      </c>
      <c r="Z306" s="249">
        <v>1</v>
      </c>
      <c r="AA306" s="249">
        <v>1</v>
      </c>
      <c r="AB306" s="249">
        <v>1</v>
      </c>
      <c r="AC306" s="249">
        <v>1</v>
      </c>
      <c r="AD306" s="249">
        <v>1</v>
      </c>
      <c r="AE306" s="249">
        <v>1</v>
      </c>
      <c r="AF306" s="249">
        <v>1</v>
      </c>
      <c r="AG306" s="249">
        <v>1</v>
      </c>
    </row>
    <row r="307" spans="1:33" x14ac:dyDescent="0.3">
      <c r="A307" s="249">
        <v>524686</v>
      </c>
      <c r="B307" s="305" t="s">
        <v>2063</v>
      </c>
      <c r="C307" s="249">
        <v>1</v>
      </c>
      <c r="D307" s="249">
        <v>1</v>
      </c>
      <c r="E307" s="249">
        <v>1</v>
      </c>
      <c r="F307" s="249">
        <v>1</v>
      </c>
      <c r="G307" s="249">
        <v>1</v>
      </c>
      <c r="H307" s="249">
        <v>1</v>
      </c>
      <c r="I307" s="249">
        <v>1</v>
      </c>
      <c r="J307" s="249">
        <v>1</v>
      </c>
      <c r="K307" s="249">
        <v>1</v>
      </c>
      <c r="L307" s="249">
        <v>1</v>
      </c>
      <c r="M307" s="249">
        <v>1</v>
      </c>
      <c r="N307" s="249">
        <v>1</v>
      </c>
      <c r="O307" s="249">
        <v>1</v>
      </c>
      <c r="P307" s="249">
        <v>1</v>
      </c>
      <c r="Q307" s="249">
        <v>1</v>
      </c>
      <c r="R307" s="249">
        <v>1</v>
      </c>
      <c r="S307" s="249">
        <v>1</v>
      </c>
      <c r="T307" s="249">
        <v>1</v>
      </c>
      <c r="U307" s="249">
        <v>1</v>
      </c>
      <c r="V307" s="249">
        <v>1</v>
      </c>
      <c r="W307" s="249">
        <v>1</v>
      </c>
      <c r="X307" s="249">
        <v>1</v>
      </c>
      <c r="Y307" s="249">
        <v>1</v>
      </c>
      <c r="Z307" s="249">
        <v>1</v>
      </c>
      <c r="AA307" s="249">
        <v>1</v>
      </c>
      <c r="AB307" s="249">
        <v>1</v>
      </c>
      <c r="AC307" s="249">
        <v>1</v>
      </c>
      <c r="AD307" s="249">
        <v>1</v>
      </c>
      <c r="AE307" s="249">
        <v>1</v>
      </c>
      <c r="AF307" s="249">
        <v>1</v>
      </c>
      <c r="AG307" s="249">
        <v>1</v>
      </c>
    </row>
    <row r="308" spans="1:33" x14ac:dyDescent="0.3">
      <c r="A308" s="249">
        <v>524693</v>
      </c>
      <c r="B308" s="305" t="s">
        <v>2063</v>
      </c>
      <c r="C308" s="249">
        <v>1</v>
      </c>
      <c r="D308" s="249">
        <v>1</v>
      </c>
      <c r="E308" s="249">
        <v>1</v>
      </c>
      <c r="F308" s="249">
        <v>1</v>
      </c>
      <c r="G308" s="249">
        <v>1</v>
      </c>
      <c r="H308" s="249">
        <v>1</v>
      </c>
      <c r="I308" s="249">
        <v>1</v>
      </c>
      <c r="J308" s="249">
        <v>1</v>
      </c>
      <c r="K308" s="249">
        <v>1</v>
      </c>
      <c r="L308" s="249">
        <v>1</v>
      </c>
      <c r="M308" s="249">
        <v>1</v>
      </c>
      <c r="N308" s="249">
        <v>1</v>
      </c>
      <c r="O308" s="249">
        <v>1</v>
      </c>
      <c r="P308" s="249">
        <v>1</v>
      </c>
      <c r="Q308" s="249">
        <v>1</v>
      </c>
      <c r="R308" s="249">
        <v>1</v>
      </c>
      <c r="S308" s="249">
        <v>1</v>
      </c>
      <c r="T308" s="249">
        <v>1</v>
      </c>
      <c r="U308" s="249">
        <v>1</v>
      </c>
      <c r="V308" s="249">
        <v>1</v>
      </c>
      <c r="W308" s="249">
        <v>1</v>
      </c>
      <c r="X308" s="249">
        <v>1</v>
      </c>
      <c r="Y308" s="249">
        <v>1</v>
      </c>
      <c r="Z308" s="249">
        <v>1</v>
      </c>
      <c r="AA308" s="249">
        <v>1</v>
      </c>
      <c r="AB308" s="249">
        <v>1</v>
      </c>
      <c r="AC308" s="249">
        <v>1</v>
      </c>
      <c r="AD308" s="249">
        <v>1</v>
      </c>
      <c r="AE308" s="249">
        <v>1</v>
      </c>
      <c r="AF308" s="249">
        <v>1</v>
      </c>
      <c r="AG308" s="249">
        <v>1</v>
      </c>
    </row>
    <row r="309" spans="1:33" x14ac:dyDescent="0.3">
      <c r="A309" s="249">
        <v>524695</v>
      </c>
      <c r="B309" s="305" t="s">
        <v>2063</v>
      </c>
      <c r="C309" s="249">
        <v>1</v>
      </c>
      <c r="D309" s="249">
        <v>1</v>
      </c>
      <c r="E309" s="249">
        <v>1</v>
      </c>
      <c r="F309" s="249">
        <v>1</v>
      </c>
      <c r="G309" s="249">
        <v>1</v>
      </c>
      <c r="H309" s="249">
        <v>1</v>
      </c>
      <c r="I309" s="249">
        <v>1</v>
      </c>
      <c r="J309" s="249">
        <v>1</v>
      </c>
      <c r="K309" s="249">
        <v>1</v>
      </c>
      <c r="L309" s="249">
        <v>1</v>
      </c>
      <c r="M309" s="249">
        <v>1</v>
      </c>
      <c r="N309" s="249">
        <v>1</v>
      </c>
      <c r="O309" s="249">
        <v>1</v>
      </c>
      <c r="P309" s="249">
        <v>1</v>
      </c>
      <c r="Q309" s="249">
        <v>1</v>
      </c>
      <c r="R309" s="249">
        <v>1</v>
      </c>
      <c r="S309" s="249">
        <v>1</v>
      </c>
      <c r="T309" s="249">
        <v>1</v>
      </c>
      <c r="U309" s="249">
        <v>1</v>
      </c>
      <c r="V309" s="249">
        <v>1</v>
      </c>
      <c r="W309" s="249">
        <v>1</v>
      </c>
      <c r="X309" s="249">
        <v>1</v>
      </c>
      <c r="Y309" s="249">
        <v>1</v>
      </c>
      <c r="Z309" s="249">
        <v>1</v>
      </c>
      <c r="AA309" s="249">
        <v>1</v>
      </c>
      <c r="AB309" s="249">
        <v>1</v>
      </c>
      <c r="AC309" s="249">
        <v>1</v>
      </c>
      <c r="AD309" s="249">
        <v>1</v>
      </c>
      <c r="AE309" s="249">
        <v>1</v>
      </c>
      <c r="AF309" s="249">
        <v>1</v>
      </c>
      <c r="AG309" s="249">
        <v>1</v>
      </c>
    </row>
    <row r="310" spans="1:33" x14ac:dyDescent="0.3">
      <c r="A310" s="249">
        <v>524698</v>
      </c>
      <c r="B310" s="305" t="s">
        <v>2063</v>
      </c>
      <c r="C310" s="249">
        <v>1</v>
      </c>
      <c r="D310" s="249">
        <v>1</v>
      </c>
      <c r="E310" s="249">
        <v>1</v>
      </c>
      <c r="F310" s="249">
        <v>1</v>
      </c>
      <c r="G310" s="249">
        <v>1</v>
      </c>
      <c r="H310" s="249">
        <v>1</v>
      </c>
      <c r="I310" s="249">
        <v>1</v>
      </c>
      <c r="J310" s="249">
        <v>1</v>
      </c>
      <c r="K310" s="249">
        <v>1</v>
      </c>
      <c r="L310" s="249">
        <v>1</v>
      </c>
      <c r="M310" s="249">
        <v>1</v>
      </c>
      <c r="N310" s="249">
        <v>1</v>
      </c>
      <c r="O310" s="249">
        <v>1</v>
      </c>
      <c r="P310" s="249">
        <v>1</v>
      </c>
      <c r="Q310" s="249">
        <v>1</v>
      </c>
      <c r="R310" s="249">
        <v>1</v>
      </c>
      <c r="S310" s="249">
        <v>1</v>
      </c>
      <c r="T310" s="249">
        <v>1</v>
      </c>
      <c r="U310" s="249">
        <v>1</v>
      </c>
      <c r="V310" s="249">
        <v>1</v>
      </c>
      <c r="W310" s="249">
        <v>1</v>
      </c>
      <c r="X310" s="249">
        <v>1</v>
      </c>
      <c r="Y310" s="249">
        <v>1</v>
      </c>
      <c r="Z310" s="249">
        <v>1</v>
      </c>
      <c r="AA310" s="249">
        <v>1</v>
      </c>
      <c r="AB310" s="249">
        <v>1</v>
      </c>
      <c r="AC310" s="249">
        <v>1</v>
      </c>
      <c r="AD310" s="249">
        <v>1</v>
      </c>
      <c r="AE310" s="249">
        <v>1</v>
      </c>
      <c r="AF310" s="249">
        <v>1</v>
      </c>
      <c r="AG310" s="249">
        <v>1</v>
      </c>
    </row>
    <row r="311" spans="1:33" x14ac:dyDescent="0.3">
      <c r="A311" s="249">
        <v>524699</v>
      </c>
      <c r="B311" s="305" t="s">
        <v>2063</v>
      </c>
      <c r="C311" s="249">
        <v>1</v>
      </c>
      <c r="D311" s="249">
        <v>1</v>
      </c>
      <c r="E311" s="249">
        <v>1</v>
      </c>
      <c r="F311" s="249">
        <v>1</v>
      </c>
      <c r="G311" s="249">
        <v>1</v>
      </c>
      <c r="H311" s="249">
        <v>1</v>
      </c>
      <c r="I311" s="249">
        <v>1</v>
      </c>
      <c r="J311" s="249">
        <v>1</v>
      </c>
      <c r="K311" s="249">
        <v>1</v>
      </c>
      <c r="L311" s="249">
        <v>1</v>
      </c>
      <c r="M311" s="249">
        <v>1</v>
      </c>
      <c r="N311" s="249">
        <v>1</v>
      </c>
      <c r="O311" s="249">
        <v>1</v>
      </c>
      <c r="P311" s="249">
        <v>1</v>
      </c>
      <c r="Q311" s="249">
        <v>1</v>
      </c>
      <c r="R311" s="249">
        <v>1</v>
      </c>
      <c r="S311" s="249">
        <v>1</v>
      </c>
      <c r="T311" s="249">
        <v>1</v>
      </c>
      <c r="U311" s="249">
        <v>1</v>
      </c>
      <c r="V311" s="249">
        <v>1</v>
      </c>
      <c r="W311" s="249">
        <v>1</v>
      </c>
      <c r="X311" s="249">
        <v>1</v>
      </c>
      <c r="Y311" s="249">
        <v>1</v>
      </c>
      <c r="Z311" s="249">
        <v>1</v>
      </c>
      <c r="AA311" s="249">
        <v>1</v>
      </c>
      <c r="AB311" s="249">
        <v>1</v>
      </c>
      <c r="AC311" s="249">
        <v>1</v>
      </c>
      <c r="AD311" s="249">
        <v>1</v>
      </c>
      <c r="AE311" s="249">
        <v>1</v>
      </c>
      <c r="AF311" s="249">
        <v>1</v>
      </c>
      <c r="AG311" s="249">
        <v>1</v>
      </c>
    </row>
    <row r="312" spans="1:33" x14ac:dyDescent="0.3">
      <c r="A312" s="249">
        <v>524701</v>
      </c>
      <c r="B312" s="305" t="s">
        <v>2063</v>
      </c>
      <c r="C312" s="249">
        <v>1</v>
      </c>
      <c r="D312" s="249">
        <v>1</v>
      </c>
      <c r="E312" s="249">
        <v>1</v>
      </c>
      <c r="F312" s="249">
        <v>1</v>
      </c>
      <c r="G312" s="249">
        <v>1</v>
      </c>
      <c r="H312" s="249">
        <v>1</v>
      </c>
      <c r="I312" s="249">
        <v>1</v>
      </c>
      <c r="J312" s="249">
        <v>1</v>
      </c>
      <c r="K312" s="249">
        <v>1</v>
      </c>
      <c r="L312" s="249">
        <v>1</v>
      </c>
      <c r="M312" s="249">
        <v>1</v>
      </c>
      <c r="N312" s="249">
        <v>1</v>
      </c>
      <c r="O312" s="249">
        <v>1</v>
      </c>
      <c r="P312" s="249">
        <v>1</v>
      </c>
      <c r="Q312" s="249">
        <v>1</v>
      </c>
      <c r="R312" s="249">
        <v>1</v>
      </c>
      <c r="S312" s="249">
        <v>1</v>
      </c>
      <c r="T312" s="249">
        <v>1</v>
      </c>
      <c r="U312" s="249">
        <v>1</v>
      </c>
      <c r="V312" s="249">
        <v>1</v>
      </c>
      <c r="W312" s="249">
        <v>1</v>
      </c>
      <c r="X312" s="249">
        <v>1</v>
      </c>
      <c r="Y312" s="249">
        <v>1</v>
      </c>
      <c r="Z312" s="249">
        <v>1</v>
      </c>
      <c r="AA312" s="249">
        <v>1</v>
      </c>
      <c r="AB312" s="249">
        <v>1</v>
      </c>
      <c r="AC312" s="249">
        <v>1</v>
      </c>
      <c r="AD312" s="249">
        <v>1</v>
      </c>
      <c r="AE312" s="249">
        <v>1</v>
      </c>
      <c r="AF312" s="249">
        <v>1</v>
      </c>
      <c r="AG312" s="249">
        <v>1</v>
      </c>
    </row>
    <row r="313" spans="1:33" x14ac:dyDescent="0.3">
      <c r="A313" s="249">
        <v>524704</v>
      </c>
      <c r="B313" s="305" t="s">
        <v>2063</v>
      </c>
      <c r="C313" s="249">
        <v>1</v>
      </c>
      <c r="D313" s="249">
        <v>1</v>
      </c>
      <c r="E313" s="249">
        <v>1</v>
      </c>
      <c r="F313" s="249">
        <v>1</v>
      </c>
      <c r="G313" s="249">
        <v>1</v>
      </c>
      <c r="H313" s="249">
        <v>1</v>
      </c>
      <c r="I313" s="249">
        <v>1</v>
      </c>
      <c r="J313" s="249">
        <v>1</v>
      </c>
      <c r="K313" s="249">
        <v>1</v>
      </c>
      <c r="L313" s="249">
        <v>1</v>
      </c>
      <c r="M313" s="249">
        <v>1</v>
      </c>
      <c r="N313" s="249">
        <v>1</v>
      </c>
      <c r="O313" s="249">
        <v>1</v>
      </c>
      <c r="P313" s="249">
        <v>1</v>
      </c>
      <c r="Q313" s="249">
        <v>1</v>
      </c>
      <c r="R313" s="249">
        <v>1</v>
      </c>
      <c r="S313" s="249">
        <v>1</v>
      </c>
      <c r="T313" s="249">
        <v>1</v>
      </c>
      <c r="U313" s="249">
        <v>1</v>
      </c>
      <c r="V313" s="249">
        <v>1</v>
      </c>
      <c r="W313" s="249">
        <v>1</v>
      </c>
      <c r="X313" s="249">
        <v>1</v>
      </c>
      <c r="Y313" s="249">
        <v>1</v>
      </c>
      <c r="Z313" s="249">
        <v>1</v>
      </c>
      <c r="AA313" s="249">
        <v>1</v>
      </c>
      <c r="AB313" s="249">
        <v>1</v>
      </c>
      <c r="AC313" s="249">
        <v>1</v>
      </c>
      <c r="AD313" s="249">
        <v>1</v>
      </c>
      <c r="AE313" s="249">
        <v>1</v>
      </c>
      <c r="AF313" s="249">
        <v>1</v>
      </c>
      <c r="AG313" s="249">
        <v>1</v>
      </c>
    </row>
    <row r="314" spans="1:33" x14ac:dyDescent="0.3">
      <c r="A314" s="249">
        <v>524710</v>
      </c>
      <c r="B314" s="305" t="s">
        <v>2063</v>
      </c>
      <c r="C314" s="249">
        <v>1</v>
      </c>
      <c r="D314" s="249">
        <v>1</v>
      </c>
      <c r="E314" s="249">
        <v>1</v>
      </c>
      <c r="F314" s="249">
        <v>1</v>
      </c>
      <c r="G314" s="249">
        <v>1</v>
      </c>
      <c r="H314" s="249">
        <v>1</v>
      </c>
      <c r="I314" s="249">
        <v>1</v>
      </c>
      <c r="J314" s="249">
        <v>1</v>
      </c>
      <c r="K314" s="249">
        <v>1</v>
      </c>
      <c r="L314" s="249">
        <v>1</v>
      </c>
      <c r="M314" s="249">
        <v>1</v>
      </c>
      <c r="N314" s="249">
        <v>1</v>
      </c>
      <c r="O314" s="249">
        <v>1</v>
      </c>
      <c r="P314" s="249">
        <v>1</v>
      </c>
      <c r="Q314" s="249">
        <v>1</v>
      </c>
      <c r="R314" s="249">
        <v>1</v>
      </c>
      <c r="S314" s="249">
        <v>1</v>
      </c>
      <c r="T314" s="249">
        <v>1</v>
      </c>
      <c r="U314" s="249">
        <v>1</v>
      </c>
      <c r="V314" s="249">
        <v>1</v>
      </c>
      <c r="W314" s="249">
        <v>1</v>
      </c>
      <c r="X314" s="249">
        <v>1</v>
      </c>
      <c r="Y314" s="249">
        <v>1</v>
      </c>
      <c r="Z314" s="249">
        <v>1</v>
      </c>
      <c r="AA314" s="249">
        <v>1</v>
      </c>
      <c r="AB314" s="249">
        <v>1</v>
      </c>
      <c r="AC314" s="249">
        <v>1</v>
      </c>
      <c r="AD314" s="249">
        <v>1</v>
      </c>
      <c r="AE314" s="249">
        <v>1</v>
      </c>
      <c r="AF314" s="249">
        <v>1</v>
      </c>
      <c r="AG314" s="249">
        <v>1</v>
      </c>
    </row>
    <row r="315" spans="1:33" x14ac:dyDescent="0.3">
      <c r="A315" s="249">
        <v>524713</v>
      </c>
      <c r="B315" s="305" t="s">
        <v>2063</v>
      </c>
      <c r="C315" s="249">
        <v>1</v>
      </c>
      <c r="D315" s="249">
        <v>1</v>
      </c>
      <c r="E315" s="249">
        <v>1</v>
      </c>
      <c r="F315" s="249">
        <v>1</v>
      </c>
      <c r="G315" s="249">
        <v>1</v>
      </c>
      <c r="H315" s="249">
        <v>1</v>
      </c>
      <c r="I315" s="249">
        <v>1</v>
      </c>
      <c r="J315" s="249">
        <v>1</v>
      </c>
      <c r="K315" s="249">
        <v>1</v>
      </c>
      <c r="L315" s="249">
        <v>1</v>
      </c>
      <c r="M315" s="249">
        <v>1</v>
      </c>
      <c r="N315" s="249">
        <v>1</v>
      </c>
      <c r="O315" s="249">
        <v>1</v>
      </c>
      <c r="P315" s="249">
        <v>1</v>
      </c>
      <c r="Q315" s="249">
        <v>1</v>
      </c>
      <c r="R315" s="249">
        <v>1</v>
      </c>
      <c r="S315" s="249">
        <v>1</v>
      </c>
      <c r="T315" s="249">
        <v>1</v>
      </c>
      <c r="U315" s="249">
        <v>1</v>
      </c>
      <c r="V315" s="249">
        <v>1</v>
      </c>
      <c r="W315" s="249">
        <v>1</v>
      </c>
      <c r="X315" s="249">
        <v>1</v>
      </c>
      <c r="Y315" s="249">
        <v>1</v>
      </c>
      <c r="Z315" s="249">
        <v>1</v>
      </c>
      <c r="AA315" s="249">
        <v>1</v>
      </c>
      <c r="AB315" s="249">
        <v>1</v>
      </c>
      <c r="AC315" s="249">
        <v>1</v>
      </c>
      <c r="AD315" s="249">
        <v>1</v>
      </c>
      <c r="AE315" s="249">
        <v>1</v>
      </c>
      <c r="AF315" s="249">
        <v>1</v>
      </c>
      <c r="AG315" s="249">
        <v>1</v>
      </c>
    </row>
    <row r="316" spans="1:33" x14ac:dyDescent="0.3">
      <c r="A316" s="249">
        <v>524715</v>
      </c>
      <c r="B316" s="305" t="s">
        <v>2063</v>
      </c>
      <c r="C316" s="249">
        <v>1</v>
      </c>
      <c r="D316" s="249">
        <v>1</v>
      </c>
      <c r="E316" s="249">
        <v>1</v>
      </c>
      <c r="F316" s="249">
        <v>1</v>
      </c>
      <c r="G316" s="249">
        <v>1</v>
      </c>
      <c r="H316" s="249">
        <v>1</v>
      </c>
      <c r="I316" s="249">
        <v>1</v>
      </c>
      <c r="J316" s="249">
        <v>1</v>
      </c>
      <c r="K316" s="249">
        <v>1</v>
      </c>
      <c r="L316" s="249">
        <v>1</v>
      </c>
      <c r="M316" s="249">
        <v>1</v>
      </c>
      <c r="N316" s="249">
        <v>1</v>
      </c>
      <c r="O316" s="249">
        <v>1</v>
      </c>
      <c r="P316" s="249">
        <v>1</v>
      </c>
      <c r="Q316" s="249">
        <v>1</v>
      </c>
      <c r="R316" s="249">
        <v>1</v>
      </c>
      <c r="S316" s="249">
        <v>1</v>
      </c>
      <c r="T316" s="249">
        <v>1</v>
      </c>
      <c r="U316" s="249">
        <v>1</v>
      </c>
      <c r="V316" s="249">
        <v>1</v>
      </c>
      <c r="W316" s="249">
        <v>1</v>
      </c>
      <c r="X316" s="249">
        <v>1</v>
      </c>
      <c r="Y316" s="249">
        <v>1</v>
      </c>
      <c r="Z316" s="249">
        <v>1</v>
      </c>
      <c r="AA316" s="249">
        <v>1</v>
      </c>
      <c r="AB316" s="249">
        <v>1</v>
      </c>
      <c r="AC316" s="249">
        <v>1</v>
      </c>
      <c r="AD316" s="249">
        <v>1</v>
      </c>
      <c r="AE316" s="249">
        <v>1</v>
      </c>
      <c r="AF316" s="249">
        <v>1</v>
      </c>
      <c r="AG316" s="249">
        <v>1</v>
      </c>
    </row>
    <row r="317" spans="1:33" x14ac:dyDescent="0.3">
      <c r="A317" s="249">
        <v>524719</v>
      </c>
      <c r="B317" s="305" t="s">
        <v>2063</v>
      </c>
      <c r="C317" s="249">
        <v>1</v>
      </c>
      <c r="D317" s="249">
        <v>1</v>
      </c>
      <c r="E317" s="249">
        <v>1</v>
      </c>
      <c r="F317" s="249">
        <v>1</v>
      </c>
      <c r="G317" s="249">
        <v>1</v>
      </c>
      <c r="H317" s="249">
        <v>1</v>
      </c>
      <c r="I317" s="249">
        <v>1</v>
      </c>
      <c r="J317" s="249">
        <v>1</v>
      </c>
      <c r="K317" s="249">
        <v>1</v>
      </c>
      <c r="L317" s="249">
        <v>1</v>
      </c>
      <c r="M317" s="249">
        <v>1</v>
      </c>
      <c r="N317" s="249">
        <v>1</v>
      </c>
      <c r="O317" s="249">
        <v>1</v>
      </c>
      <c r="P317" s="249">
        <v>1</v>
      </c>
      <c r="Q317" s="249">
        <v>1</v>
      </c>
      <c r="R317" s="249">
        <v>1</v>
      </c>
      <c r="S317" s="249">
        <v>1</v>
      </c>
      <c r="T317" s="249">
        <v>1</v>
      </c>
      <c r="U317" s="249">
        <v>1</v>
      </c>
      <c r="V317" s="249">
        <v>1</v>
      </c>
      <c r="W317" s="249">
        <v>1</v>
      </c>
      <c r="X317" s="249">
        <v>1</v>
      </c>
      <c r="Y317" s="249">
        <v>1</v>
      </c>
      <c r="Z317" s="249">
        <v>1</v>
      </c>
      <c r="AA317" s="249">
        <v>1</v>
      </c>
      <c r="AB317" s="249">
        <v>1</v>
      </c>
      <c r="AC317" s="249">
        <v>1</v>
      </c>
      <c r="AD317" s="249">
        <v>1</v>
      </c>
      <c r="AE317" s="249">
        <v>1</v>
      </c>
      <c r="AF317" s="249">
        <v>1</v>
      </c>
      <c r="AG317" s="249">
        <v>1</v>
      </c>
    </row>
    <row r="318" spans="1:33" x14ac:dyDescent="0.3">
      <c r="A318" s="249">
        <v>524721</v>
      </c>
      <c r="B318" s="305" t="s">
        <v>2063</v>
      </c>
      <c r="C318" s="249">
        <v>1</v>
      </c>
      <c r="D318" s="249">
        <v>1</v>
      </c>
      <c r="E318" s="249">
        <v>1</v>
      </c>
      <c r="F318" s="249">
        <v>1</v>
      </c>
      <c r="G318" s="249">
        <v>1</v>
      </c>
      <c r="H318" s="249">
        <v>1</v>
      </c>
      <c r="I318" s="249">
        <v>1</v>
      </c>
      <c r="J318" s="249">
        <v>1</v>
      </c>
      <c r="K318" s="249">
        <v>1</v>
      </c>
      <c r="L318" s="249">
        <v>1</v>
      </c>
      <c r="M318" s="249">
        <v>1</v>
      </c>
      <c r="N318" s="249">
        <v>1</v>
      </c>
      <c r="O318" s="249">
        <v>1</v>
      </c>
      <c r="P318" s="249">
        <v>1</v>
      </c>
      <c r="Q318" s="249">
        <v>1</v>
      </c>
      <c r="R318" s="249">
        <v>1</v>
      </c>
      <c r="S318" s="249">
        <v>1</v>
      </c>
      <c r="T318" s="249">
        <v>1</v>
      </c>
      <c r="U318" s="249">
        <v>1</v>
      </c>
      <c r="V318" s="249">
        <v>1</v>
      </c>
      <c r="W318" s="249">
        <v>1</v>
      </c>
      <c r="X318" s="249">
        <v>1</v>
      </c>
      <c r="Y318" s="249">
        <v>1</v>
      </c>
      <c r="Z318" s="249">
        <v>1</v>
      </c>
      <c r="AA318" s="249">
        <v>1</v>
      </c>
      <c r="AB318" s="249">
        <v>1</v>
      </c>
      <c r="AC318" s="249">
        <v>1</v>
      </c>
      <c r="AD318" s="249">
        <v>1</v>
      </c>
      <c r="AE318" s="249">
        <v>1</v>
      </c>
      <c r="AF318" s="249">
        <v>1</v>
      </c>
      <c r="AG318" s="249">
        <v>1</v>
      </c>
    </row>
    <row r="319" spans="1:33" x14ac:dyDescent="0.3">
      <c r="A319" s="249">
        <v>524735</v>
      </c>
      <c r="B319" s="305" t="s">
        <v>2063</v>
      </c>
      <c r="C319" s="249">
        <v>1</v>
      </c>
      <c r="D319" s="249">
        <v>1</v>
      </c>
      <c r="E319" s="249">
        <v>1</v>
      </c>
      <c r="F319" s="249">
        <v>1</v>
      </c>
      <c r="G319" s="249">
        <v>1</v>
      </c>
      <c r="H319" s="249">
        <v>1</v>
      </c>
      <c r="I319" s="249">
        <v>1</v>
      </c>
      <c r="J319" s="249">
        <v>1</v>
      </c>
      <c r="K319" s="249">
        <v>1</v>
      </c>
      <c r="L319" s="249">
        <v>1</v>
      </c>
      <c r="M319" s="249">
        <v>1</v>
      </c>
      <c r="N319" s="249">
        <v>1</v>
      </c>
      <c r="O319" s="249">
        <v>1</v>
      </c>
      <c r="P319" s="249">
        <v>1</v>
      </c>
      <c r="Q319" s="249">
        <v>1</v>
      </c>
      <c r="R319" s="249">
        <v>1</v>
      </c>
      <c r="S319" s="249">
        <v>1</v>
      </c>
      <c r="T319" s="249">
        <v>1</v>
      </c>
      <c r="U319" s="249">
        <v>1</v>
      </c>
      <c r="V319" s="249">
        <v>1</v>
      </c>
      <c r="W319" s="249">
        <v>1</v>
      </c>
      <c r="X319" s="249">
        <v>1</v>
      </c>
      <c r="Y319" s="249">
        <v>1</v>
      </c>
      <c r="Z319" s="249">
        <v>1</v>
      </c>
      <c r="AA319" s="249">
        <v>1</v>
      </c>
      <c r="AB319" s="249">
        <v>1</v>
      </c>
      <c r="AC319" s="249">
        <v>1</v>
      </c>
      <c r="AD319" s="249">
        <v>1</v>
      </c>
      <c r="AE319" s="249">
        <v>1</v>
      </c>
      <c r="AF319" s="249">
        <v>1</v>
      </c>
      <c r="AG319" s="249">
        <v>1</v>
      </c>
    </row>
    <row r="320" spans="1:33" x14ac:dyDescent="0.3">
      <c r="A320" s="249">
        <v>524736</v>
      </c>
      <c r="B320" s="305" t="s">
        <v>2063</v>
      </c>
      <c r="C320" s="249">
        <v>1</v>
      </c>
      <c r="D320" s="249">
        <v>1</v>
      </c>
      <c r="E320" s="249">
        <v>1</v>
      </c>
      <c r="F320" s="249">
        <v>1</v>
      </c>
      <c r="G320" s="249">
        <v>1</v>
      </c>
      <c r="H320" s="249">
        <v>1</v>
      </c>
      <c r="I320" s="249">
        <v>1</v>
      </c>
      <c r="J320" s="249">
        <v>1</v>
      </c>
      <c r="K320" s="249">
        <v>1</v>
      </c>
      <c r="L320" s="249">
        <v>1</v>
      </c>
      <c r="M320" s="249">
        <v>1</v>
      </c>
      <c r="N320" s="249">
        <v>1</v>
      </c>
      <c r="O320" s="249">
        <v>1</v>
      </c>
      <c r="P320" s="249">
        <v>1</v>
      </c>
      <c r="Q320" s="249">
        <v>1</v>
      </c>
      <c r="R320" s="249">
        <v>1</v>
      </c>
      <c r="S320" s="249">
        <v>1</v>
      </c>
      <c r="T320" s="249">
        <v>1</v>
      </c>
      <c r="U320" s="249">
        <v>1</v>
      </c>
      <c r="V320" s="249">
        <v>1</v>
      </c>
      <c r="W320" s="249">
        <v>1</v>
      </c>
      <c r="X320" s="249">
        <v>1</v>
      </c>
      <c r="Y320" s="249">
        <v>1</v>
      </c>
      <c r="Z320" s="249">
        <v>1</v>
      </c>
      <c r="AA320" s="249">
        <v>1</v>
      </c>
      <c r="AB320" s="249">
        <v>1</v>
      </c>
      <c r="AC320" s="249">
        <v>1</v>
      </c>
      <c r="AD320" s="249">
        <v>1</v>
      </c>
      <c r="AE320" s="249">
        <v>1</v>
      </c>
      <c r="AF320" s="249">
        <v>1</v>
      </c>
      <c r="AG320" s="249">
        <v>1</v>
      </c>
    </row>
    <row r="321" spans="1:33" x14ac:dyDescent="0.3">
      <c r="A321" s="249">
        <v>524743</v>
      </c>
      <c r="B321" s="305" t="s">
        <v>2063</v>
      </c>
      <c r="C321" s="249">
        <v>1</v>
      </c>
      <c r="D321" s="249">
        <v>1</v>
      </c>
      <c r="E321" s="249">
        <v>1</v>
      </c>
      <c r="F321" s="249">
        <v>1</v>
      </c>
      <c r="G321" s="249">
        <v>1</v>
      </c>
      <c r="H321" s="249">
        <v>1</v>
      </c>
      <c r="I321" s="249">
        <v>1</v>
      </c>
      <c r="J321" s="249">
        <v>1</v>
      </c>
      <c r="K321" s="249">
        <v>1</v>
      </c>
      <c r="L321" s="249">
        <v>1</v>
      </c>
      <c r="M321" s="249">
        <v>1</v>
      </c>
      <c r="N321" s="249">
        <v>1</v>
      </c>
      <c r="O321" s="249">
        <v>1</v>
      </c>
      <c r="P321" s="249">
        <v>1</v>
      </c>
      <c r="Q321" s="249">
        <v>1</v>
      </c>
      <c r="R321" s="249">
        <v>1</v>
      </c>
      <c r="S321" s="249">
        <v>1</v>
      </c>
      <c r="T321" s="249">
        <v>1</v>
      </c>
      <c r="U321" s="249">
        <v>1</v>
      </c>
      <c r="V321" s="249">
        <v>1</v>
      </c>
      <c r="W321" s="249">
        <v>1</v>
      </c>
      <c r="X321" s="249">
        <v>1</v>
      </c>
      <c r="Y321" s="249">
        <v>1</v>
      </c>
      <c r="Z321" s="249">
        <v>1</v>
      </c>
      <c r="AA321" s="249">
        <v>1</v>
      </c>
      <c r="AB321" s="249">
        <v>1</v>
      </c>
      <c r="AC321" s="249">
        <v>1</v>
      </c>
      <c r="AD321" s="249">
        <v>1</v>
      </c>
      <c r="AE321" s="249">
        <v>1</v>
      </c>
      <c r="AF321" s="249">
        <v>1</v>
      </c>
      <c r="AG321" s="249">
        <v>1</v>
      </c>
    </row>
    <row r="322" spans="1:33" x14ac:dyDescent="0.3">
      <c r="A322" s="249">
        <v>524749</v>
      </c>
      <c r="B322" s="305" t="s">
        <v>2063</v>
      </c>
      <c r="C322" s="249">
        <v>1</v>
      </c>
      <c r="D322" s="249">
        <v>1</v>
      </c>
      <c r="E322" s="249">
        <v>1</v>
      </c>
      <c r="F322" s="249">
        <v>1</v>
      </c>
      <c r="G322" s="249">
        <v>1</v>
      </c>
      <c r="H322" s="249">
        <v>1</v>
      </c>
      <c r="I322" s="249">
        <v>1</v>
      </c>
      <c r="J322" s="249">
        <v>1</v>
      </c>
      <c r="K322" s="249">
        <v>1</v>
      </c>
      <c r="L322" s="249">
        <v>1</v>
      </c>
      <c r="M322" s="249">
        <v>1</v>
      </c>
      <c r="N322" s="249">
        <v>1</v>
      </c>
      <c r="O322" s="249">
        <v>1</v>
      </c>
      <c r="P322" s="249">
        <v>1</v>
      </c>
      <c r="Q322" s="249">
        <v>1</v>
      </c>
      <c r="R322" s="249">
        <v>1</v>
      </c>
      <c r="S322" s="249">
        <v>1</v>
      </c>
      <c r="T322" s="249">
        <v>1</v>
      </c>
      <c r="U322" s="249">
        <v>1</v>
      </c>
      <c r="V322" s="249">
        <v>1</v>
      </c>
      <c r="W322" s="249">
        <v>1</v>
      </c>
      <c r="X322" s="249">
        <v>1</v>
      </c>
      <c r="Y322" s="249">
        <v>1</v>
      </c>
      <c r="Z322" s="249">
        <v>1</v>
      </c>
      <c r="AA322" s="249">
        <v>1</v>
      </c>
      <c r="AB322" s="249">
        <v>1</v>
      </c>
      <c r="AC322" s="249">
        <v>1</v>
      </c>
      <c r="AD322" s="249">
        <v>1</v>
      </c>
      <c r="AE322" s="249">
        <v>1</v>
      </c>
      <c r="AF322" s="249">
        <v>1</v>
      </c>
      <c r="AG322" s="249">
        <v>1</v>
      </c>
    </row>
    <row r="323" spans="1:33" x14ac:dyDescent="0.3">
      <c r="A323" s="249">
        <v>524753</v>
      </c>
      <c r="B323" s="305" t="s">
        <v>2063</v>
      </c>
      <c r="C323" s="249">
        <v>1</v>
      </c>
      <c r="D323" s="249">
        <v>1</v>
      </c>
      <c r="E323" s="249">
        <v>1</v>
      </c>
      <c r="F323" s="249">
        <v>1</v>
      </c>
      <c r="G323" s="249">
        <v>1</v>
      </c>
      <c r="H323" s="249">
        <v>1</v>
      </c>
      <c r="I323" s="249">
        <v>1</v>
      </c>
      <c r="J323" s="249">
        <v>1</v>
      </c>
      <c r="K323" s="249">
        <v>1</v>
      </c>
      <c r="L323" s="249">
        <v>1</v>
      </c>
      <c r="M323" s="249">
        <v>1</v>
      </c>
      <c r="N323" s="249">
        <v>1</v>
      </c>
      <c r="O323" s="249">
        <v>1</v>
      </c>
      <c r="P323" s="249">
        <v>1</v>
      </c>
      <c r="Q323" s="249">
        <v>1</v>
      </c>
      <c r="R323" s="249">
        <v>1</v>
      </c>
      <c r="S323" s="249">
        <v>1</v>
      </c>
      <c r="T323" s="249">
        <v>1</v>
      </c>
      <c r="U323" s="249">
        <v>1</v>
      </c>
      <c r="V323" s="249">
        <v>1</v>
      </c>
      <c r="W323" s="249">
        <v>1</v>
      </c>
      <c r="X323" s="249">
        <v>1</v>
      </c>
      <c r="Y323" s="249">
        <v>1</v>
      </c>
      <c r="Z323" s="249">
        <v>1</v>
      </c>
      <c r="AA323" s="249">
        <v>1</v>
      </c>
      <c r="AB323" s="249">
        <v>1</v>
      </c>
      <c r="AC323" s="249">
        <v>1</v>
      </c>
      <c r="AD323" s="249">
        <v>1</v>
      </c>
      <c r="AE323" s="249">
        <v>1</v>
      </c>
      <c r="AF323" s="249">
        <v>1</v>
      </c>
      <c r="AG323" s="249">
        <v>1</v>
      </c>
    </row>
    <row r="324" spans="1:33" x14ac:dyDescent="0.3">
      <c r="A324" s="249">
        <v>524754</v>
      </c>
      <c r="B324" s="305" t="s">
        <v>2063</v>
      </c>
      <c r="C324" s="249">
        <v>1</v>
      </c>
      <c r="D324" s="249">
        <v>1</v>
      </c>
      <c r="E324" s="249">
        <v>1</v>
      </c>
      <c r="F324" s="249">
        <v>1</v>
      </c>
      <c r="G324" s="249">
        <v>1</v>
      </c>
      <c r="H324" s="249">
        <v>1</v>
      </c>
      <c r="I324" s="249">
        <v>1</v>
      </c>
      <c r="J324" s="249">
        <v>1</v>
      </c>
      <c r="K324" s="249">
        <v>1</v>
      </c>
      <c r="L324" s="249">
        <v>1</v>
      </c>
      <c r="M324" s="249">
        <v>1</v>
      </c>
      <c r="N324" s="249">
        <v>1</v>
      </c>
      <c r="O324" s="249">
        <v>1</v>
      </c>
      <c r="P324" s="249">
        <v>1</v>
      </c>
      <c r="Q324" s="249">
        <v>1</v>
      </c>
      <c r="R324" s="249">
        <v>1</v>
      </c>
      <c r="S324" s="249">
        <v>1</v>
      </c>
      <c r="T324" s="249">
        <v>1</v>
      </c>
      <c r="U324" s="249">
        <v>1</v>
      </c>
      <c r="V324" s="249">
        <v>1</v>
      </c>
      <c r="W324" s="249">
        <v>1</v>
      </c>
      <c r="X324" s="249">
        <v>1</v>
      </c>
      <c r="Y324" s="249">
        <v>1</v>
      </c>
      <c r="Z324" s="249">
        <v>1</v>
      </c>
      <c r="AA324" s="249">
        <v>1</v>
      </c>
      <c r="AB324" s="249">
        <v>1</v>
      </c>
      <c r="AC324" s="249">
        <v>1</v>
      </c>
      <c r="AD324" s="249">
        <v>1</v>
      </c>
      <c r="AE324" s="249">
        <v>1</v>
      </c>
      <c r="AF324" s="249">
        <v>1</v>
      </c>
      <c r="AG324" s="249">
        <v>1</v>
      </c>
    </row>
    <row r="325" spans="1:33" x14ac:dyDescent="0.3">
      <c r="A325" s="249">
        <v>524763</v>
      </c>
      <c r="B325" s="305" t="s">
        <v>2063</v>
      </c>
      <c r="C325" s="249">
        <v>1</v>
      </c>
      <c r="D325" s="249">
        <v>1</v>
      </c>
      <c r="E325" s="249">
        <v>1</v>
      </c>
      <c r="F325" s="249">
        <v>1</v>
      </c>
      <c r="G325" s="249">
        <v>1</v>
      </c>
      <c r="H325" s="249">
        <v>1</v>
      </c>
      <c r="I325" s="249">
        <v>1</v>
      </c>
      <c r="J325" s="249">
        <v>1</v>
      </c>
      <c r="K325" s="249">
        <v>1</v>
      </c>
      <c r="L325" s="249">
        <v>1</v>
      </c>
      <c r="M325" s="249">
        <v>1</v>
      </c>
      <c r="N325" s="249">
        <v>1</v>
      </c>
      <c r="O325" s="249">
        <v>1</v>
      </c>
      <c r="P325" s="249">
        <v>1</v>
      </c>
      <c r="Q325" s="249">
        <v>1</v>
      </c>
      <c r="R325" s="249">
        <v>1</v>
      </c>
      <c r="S325" s="249">
        <v>1</v>
      </c>
      <c r="T325" s="249">
        <v>1</v>
      </c>
      <c r="U325" s="249">
        <v>1</v>
      </c>
      <c r="V325" s="249">
        <v>1</v>
      </c>
      <c r="W325" s="249">
        <v>1</v>
      </c>
      <c r="X325" s="249">
        <v>1</v>
      </c>
      <c r="Y325" s="249">
        <v>1</v>
      </c>
      <c r="Z325" s="249">
        <v>1</v>
      </c>
      <c r="AA325" s="249">
        <v>1</v>
      </c>
      <c r="AB325" s="249">
        <v>1</v>
      </c>
      <c r="AC325" s="249">
        <v>1</v>
      </c>
      <c r="AD325" s="249">
        <v>1</v>
      </c>
      <c r="AE325" s="249">
        <v>1</v>
      </c>
      <c r="AF325" s="249">
        <v>1</v>
      </c>
      <c r="AG325" s="249">
        <v>1</v>
      </c>
    </row>
    <row r="326" spans="1:33" x14ac:dyDescent="0.3">
      <c r="A326" s="249">
        <v>524765</v>
      </c>
      <c r="B326" s="305" t="s">
        <v>2063</v>
      </c>
      <c r="C326" s="249">
        <v>1</v>
      </c>
      <c r="D326" s="249">
        <v>1</v>
      </c>
      <c r="E326" s="249">
        <v>1</v>
      </c>
      <c r="F326" s="249">
        <v>1</v>
      </c>
      <c r="G326" s="249">
        <v>1</v>
      </c>
      <c r="H326" s="249">
        <v>1</v>
      </c>
      <c r="I326" s="249">
        <v>1</v>
      </c>
      <c r="J326" s="249">
        <v>1</v>
      </c>
      <c r="K326" s="249">
        <v>1</v>
      </c>
      <c r="L326" s="249">
        <v>1</v>
      </c>
      <c r="M326" s="249">
        <v>1</v>
      </c>
      <c r="N326" s="249">
        <v>1</v>
      </c>
      <c r="O326" s="249">
        <v>1</v>
      </c>
      <c r="P326" s="249">
        <v>1</v>
      </c>
      <c r="Q326" s="249">
        <v>1</v>
      </c>
      <c r="R326" s="249">
        <v>1</v>
      </c>
      <c r="S326" s="249">
        <v>1</v>
      </c>
      <c r="T326" s="249">
        <v>1</v>
      </c>
      <c r="U326" s="249">
        <v>1</v>
      </c>
      <c r="V326" s="249">
        <v>1</v>
      </c>
      <c r="W326" s="249">
        <v>1</v>
      </c>
      <c r="X326" s="249">
        <v>1</v>
      </c>
      <c r="Y326" s="249">
        <v>1</v>
      </c>
      <c r="Z326" s="249">
        <v>1</v>
      </c>
      <c r="AA326" s="249">
        <v>1</v>
      </c>
      <c r="AB326" s="249">
        <v>1</v>
      </c>
      <c r="AC326" s="249">
        <v>1</v>
      </c>
      <c r="AD326" s="249">
        <v>1</v>
      </c>
      <c r="AE326" s="249">
        <v>1</v>
      </c>
      <c r="AF326" s="249">
        <v>1</v>
      </c>
      <c r="AG326" s="249">
        <v>1</v>
      </c>
    </row>
    <row r="327" spans="1:33" x14ac:dyDescent="0.3">
      <c r="A327" s="249">
        <v>524766</v>
      </c>
      <c r="B327" s="305" t="s">
        <v>2063</v>
      </c>
      <c r="C327" s="249">
        <v>1</v>
      </c>
      <c r="D327" s="249">
        <v>1</v>
      </c>
      <c r="E327" s="249">
        <v>1</v>
      </c>
      <c r="F327" s="249">
        <v>1</v>
      </c>
      <c r="G327" s="249">
        <v>1</v>
      </c>
      <c r="H327" s="249">
        <v>1</v>
      </c>
      <c r="I327" s="249">
        <v>1</v>
      </c>
      <c r="J327" s="249">
        <v>1</v>
      </c>
      <c r="K327" s="249">
        <v>1</v>
      </c>
      <c r="L327" s="249">
        <v>1</v>
      </c>
      <c r="M327" s="249">
        <v>1</v>
      </c>
      <c r="N327" s="249">
        <v>1</v>
      </c>
      <c r="O327" s="249">
        <v>1</v>
      </c>
      <c r="P327" s="249">
        <v>1</v>
      </c>
      <c r="Q327" s="249">
        <v>1</v>
      </c>
      <c r="R327" s="249">
        <v>1</v>
      </c>
      <c r="S327" s="249">
        <v>1</v>
      </c>
      <c r="T327" s="249">
        <v>1</v>
      </c>
      <c r="U327" s="249">
        <v>1</v>
      </c>
      <c r="V327" s="249">
        <v>1</v>
      </c>
      <c r="W327" s="249">
        <v>1</v>
      </c>
      <c r="X327" s="249">
        <v>1</v>
      </c>
      <c r="Y327" s="249">
        <v>1</v>
      </c>
      <c r="Z327" s="249">
        <v>1</v>
      </c>
      <c r="AA327" s="249">
        <v>1</v>
      </c>
      <c r="AB327" s="249">
        <v>1</v>
      </c>
      <c r="AC327" s="249">
        <v>1</v>
      </c>
      <c r="AD327" s="249">
        <v>1</v>
      </c>
      <c r="AE327" s="249">
        <v>1</v>
      </c>
      <c r="AF327" s="249">
        <v>1</v>
      </c>
      <c r="AG327" s="249">
        <v>1</v>
      </c>
    </row>
    <row r="328" spans="1:33" x14ac:dyDescent="0.3">
      <c r="A328" s="249">
        <v>524768</v>
      </c>
      <c r="B328" s="305" t="s">
        <v>2063</v>
      </c>
      <c r="C328" s="249">
        <v>1</v>
      </c>
      <c r="D328" s="249">
        <v>1</v>
      </c>
      <c r="E328" s="249">
        <v>1</v>
      </c>
      <c r="F328" s="249">
        <v>1</v>
      </c>
      <c r="G328" s="249">
        <v>1</v>
      </c>
      <c r="H328" s="249">
        <v>1</v>
      </c>
      <c r="I328" s="249">
        <v>1</v>
      </c>
      <c r="J328" s="249">
        <v>1</v>
      </c>
      <c r="K328" s="249">
        <v>1</v>
      </c>
      <c r="L328" s="249">
        <v>1</v>
      </c>
      <c r="M328" s="249">
        <v>1</v>
      </c>
      <c r="N328" s="249">
        <v>1</v>
      </c>
      <c r="O328" s="249">
        <v>1</v>
      </c>
      <c r="P328" s="249">
        <v>1</v>
      </c>
      <c r="Q328" s="249">
        <v>1</v>
      </c>
      <c r="R328" s="249">
        <v>1</v>
      </c>
      <c r="S328" s="249">
        <v>1</v>
      </c>
      <c r="T328" s="249">
        <v>1</v>
      </c>
      <c r="U328" s="249">
        <v>1</v>
      </c>
      <c r="V328" s="249">
        <v>1</v>
      </c>
      <c r="W328" s="249">
        <v>1</v>
      </c>
      <c r="X328" s="249">
        <v>1</v>
      </c>
      <c r="Y328" s="249">
        <v>1</v>
      </c>
      <c r="Z328" s="249">
        <v>1</v>
      </c>
      <c r="AA328" s="249">
        <v>1</v>
      </c>
      <c r="AB328" s="249">
        <v>1</v>
      </c>
      <c r="AC328" s="249">
        <v>1</v>
      </c>
      <c r="AD328" s="249">
        <v>1</v>
      </c>
      <c r="AE328" s="249">
        <v>1</v>
      </c>
      <c r="AF328" s="249">
        <v>1</v>
      </c>
      <c r="AG328" s="249">
        <v>1</v>
      </c>
    </row>
    <row r="329" spans="1:33" x14ac:dyDescent="0.3">
      <c r="A329" s="249">
        <v>524769</v>
      </c>
      <c r="B329" s="305" t="s">
        <v>2063</v>
      </c>
      <c r="C329" s="249">
        <v>1</v>
      </c>
      <c r="D329" s="249">
        <v>1</v>
      </c>
      <c r="E329" s="249">
        <v>1</v>
      </c>
      <c r="F329" s="249">
        <v>1</v>
      </c>
      <c r="G329" s="249">
        <v>1</v>
      </c>
      <c r="H329" s="249">
        <v>1</v>
      </c>
      <c r="I329" s="249">
        <v>1</v>
      </c>
      <c r="J329" s="249">
        <v>1</v>
      </c>
      <c r="K329" s="249">
        <v>1</v>
      </c>
      <c r="L329" s="249">
        <v>1</v>
      </c>
      <c r="M329" s="249">
        <v>1</v>
      </c>
      <c r="N329" s="249">
        <v>1</v>
      </c>
      <c r="O329" s="249">
        <v>1</v>
      </c>
      <c r="P329" s="249">
        <v>1</v>
      </c>
      <c r="Q329" s="249">
        <v>1</v>
      </c>
      <c r="R329" s="249">
        <v>1</v>
      </c>
      <c r="S329" s="249">
        <v>1</v>
      </c>
      <c r="T329" s="249">
        <v>1</v>
      </c>
      <c r="U329" s="249">
        <v>1</v>
      </c>
      <c r="V329" s="249">
        <v>1</v>
      </c>
      <c r="W329" s="249">
        <v>1</v>
      </c>
      <c r="X329" s="249">
        <v>1</v>
      </c>
      <c r="Y329" s="249">
        <v>1</v>
      </c>
      <c r="Z329" s="249">
        <v>1</v>
      </c>
      <c r="AA329" s="249">
        <v>1</v>
      </c>
      <c r="AB329" s="249">
        <v>1</v>
      </c>
      <c r="AC329" s="249">
        <v>1</v>
      </c>
      <c r="AD329" s="249">
        <v>1</v>
      </c>
      <c r="AE329" s="249">
        <v>1</v>
      </c>
      <c r="AF329" s="249">
        <v>1</v>
      </c>
      <c r="AG329" s="249">
        <v>1</v>
      </c>
    </row>
    <row r="330" spans="1:33" x14ac:dyDescent="0.3">
      <c r="A330" s="249">
        <v>524772</v>
      </c>
      <c r="B330" s="305" t="s">
        <v>2063</v>
      </c>
      <c r="C330" s="249">
        <v>1</v>
      </c>
      <c r="D330" s="249">
        <v>1</v>
      </c>
      <c r="E330" s="249">
        <v>1</v>
      </c>
      <c r="F330" s="249">
        <v>1</v>
      </c>
      <c r="G330" s="249">
        <v>1</v>
      </c>
      <c r="H330" s="249">
        <v>1</v>
      </c>
      <c r="I330" s="249">
        <v>1</v>
      </c>
      <c r="J330" s="249">
        <v>1</v>
      </c>
      <c r="K330" s="249">
        <v>1</v>
      </c>
      <c r="L330" s="249">
        <v>1</v>
      </c>
      <c r="M330" s="249">
        <v>1</v>
      </c>
      <c r="N330" s="249">
        <v>1</v>
      </c>
      <c r="O330" s="249">
        <v>1</v>
      </c>
      <c r="P330" s="249">
        <v>1</v>
      </c>
      <c r="Q330" s="249">
        <v>1</v>
      </c>
      <c r="R330" s="249">
        <v>1</v>
      </c>
      <c r="S330" s="249">
        <v>1</v>
      </c>
      <c r="T330" s="249">
        <v>1</v>
      </c>
      <c r="U330" s="249">
        <v>1</v>
      </c>
      <c r="V330" s="249">
        <v>1</v>
      </c>
      <c r="W330" s="249">
        <v>1</v>
      </c>
      <c r="X330" s="249">
        <v>1</v>
      </c>
      <c r="Y330" s="249">
        <v>1</v>
      </c>
      <c r="Z330" s="249">
        <v>1</v>
      </c>
      <c r="AA330" s="249">
        <v>1</v>
      </c>
      <c r="AB330" s="249">
        <v>1</v>
      </c>
      <c r="AC330" s="249">
        <v>1</v>
      </c>
      <c r="AD330" s="249">
        <v>1</v>
      </c>
      <c r="AE330" s="249">
        <v>1</v>
      </c>
      <c r="AF330" s="249">
        <v>1</v>
      </c>
      <c r="AG330" s="249">
        <v>1</v>
      </c>
    </row>
    <row r="331" spans="1:33" x14ac:dyDescent="0.3">
      <c r="A331" s="249">
        <v>524773</v>
      </c>
      <c r="B331" s="305" t="s">
        <v>2063</v>
      </c>
      <c r="C331" s="249">
        <v>1</v>
      </c>
      <c r="D331" s="249">
        <v>1</v>
      </c>
      <c r="E331" s="249">
        <v>1</v>
      </c>
      <c r="F331" s="249">
        <v>1</v>
      </c>
      <c r="G331" s="249">
        <v>1</v>
      </c>
      <c r="H331" s="249">
        <v>1</v>
      </c>
      <c r="I331" s="249">
        <v>1</v>
      </c>
      <c r="J331" s="249">
        <v>1</v>
      </c>
      <c r="K331" s="249">
        <v>1</v>
      </c>
      <c r="L331" s="249">
        <v>1</v>
      </c>
      <c r="M331" s="249">
        <v>1</v>
      </c>
      <c r="N331" s="249">
        <v>1</v>
      </c>
      <c r="O331" s="249">
        <v>1</v>
      </c>
      <c r="P331" s="249">
        <v>1</v>
      </c>
      <c r="Q331" s="249">
        <v>1</v>
      </c>
      <c r="R331" s="249">
        <v>1</v>
      </c>
      <c r="S331" s="249">
        <v>1</v>
      </c>
      <c r="T331" s="249">
        <v>1</v>
      </c>
      <c r="U331" s="249">
        <v>1</v>
      </c>
      <c r="V331" s="249">
        <v>1</v>
      </c>
      <c r="W331" s="249">
        <v>1</v>
      </c>
      <c r="X331" s="249">
        <v>1</v>
      </c>
      <c r="Y331" s="249">
        <v>1</v>
      </c>
      <c r="Z331" s="249">
        <v>1</v>
      </c>
      <c r="AA331" s="249">
        <v>1</v>
      </c>
      <c r="AB331" s="249">
        <v>1</v>
      </c>
      <c r="AC331" s="249">
        <v>1</v>
      </c>
      <c r="AD331" s="249">
        <v>1</v>
      </c>
      <c r="AE331" s="249">
        <v>1</v>
      </c>
      <c r="AF331" s="249">
        <v>1</v>
      </c>
      <c r="AG331" s="249">
        <v>1</v>
      </c>
    </row>
    <row r="332" spans="1:33" x14ac:dyDescent="0.3">
      <c r="A332" s="249">
        <v>524780</v>
      </c>
      <c r="B332" s="305" t="s">
        <v>2063</v>
      </c>
      <c r="C332" s="249">
        <v>1</v>
      </c>
      <c r="D332" s="249">
        <v>1</v>
      </c>
      <c r="E332" s="249">
        <v>1</v>
      </c>
      <c r="F332" s="249">
        <v>1</v>
      </c>
      <c r="G332" s="249">
        <v>1</v>
      </c>
      <c r="H332" s="249">
        <v>1</v>
      </c>
      <c r="I332" s="249">
        <v>1</v>
      </c>
      <c r="J332" s="249">
        <v>1</v>
      </c>
      <c r="K332" s="249">
        <v>1</v>
      </c>
      <c r="L332" s="249">
        <v>1</v>
      </c>
      <c r="M332" s="249">
        <v>1</v>
      </c>
      <c r="N332" s="249">
        <v>1</v>
      </c>
      <c r="O332" s="249">
        <v>1</v>
      </c>
      <c r="P332" s="249">
        <v>1</v>
      </c>
      <c r="Q332" s="249">
        <v>1</v>
      </c>
      <c r="R332" s="249">
        <v>1</v>
      </c>
      <c r="S332" s="249">
        <v>1</v>
      </c>
      <c r="T332" s="249">
        <v>1</v>
      </c>
      <c r="U332" s="249">
        <v>1</v>
      </c>
      <c r="V332" s="249">
        <v>1</v>
      </c>
      <c r="W332" s="249">
        <v>1</v>
      </c>
      <c r="X332" s="249">
        <v>1</v>
      </c>
      <c r="Y332" s="249">
        <v>1</v>
      </c>
      <c r="Z332" s="249">
        <v>1</v>
      </c>
      <c r="AA332" s="249">
        <v>1</v>
      </c>
      <c r="AB332" s="249">
        <v>1</v>
      </c>
      <c r="AC332" s="249">
        <v>1</v>
      </c>
      <c r="AD332" s="249">
        <v>1</v>
      </c>
      <c r="AE332" s="249">
        <v>1</v>
      </c>
      <c r="AF332" s="249">
        <v>1</v>
      </c>
      <c r="AG332" s="249">
        <v>1</v>
      </c>
    </row>
    <row r="333" spans="1:33" x14ac:dyDescent="0.3">
      <c r="A333" s="249">
        <v>524781</v>
      </c>
      <c r="B333" s="305" t="s">
        <v>2063</v>
      </c>
      <c r="C333" s="249">
        <v>1</v>
      </c>
      <c r="D333" s="249">
        <v>1</v>
      </c>
      <c r="E333" s="249">
        <v>1</v>
      </c>
      <c r="F333" s="249">
        <v>1</v>
      </c>
      <c r="G333" s="249">
        <v>1</v>
      </c>
      <c r="H333" s="249">
        <v>1</v>
      </c>
      <c r="I333" s="249">
        <v>1</v>
      </c>
      <c r="J333" s="249">
        <v>1</v>
      </c>
      <c r="K333" s="249">
        <v>1</v>
      </c>
      <c r="L333" s="249">
        <v>1</v>
      </c>
      <c r="M333" s="249">
        <v>1</v>
      </c>
      <c r="N333" s="249">
        <v>1</v>
      </c>
      <c r="O333" s="249">
        <v>1</v>
      </c>
      <c r="P333" s="249">
        <v>1</v>
      </c>
      <c r="Q333" s="249">
        <v>1</v>
      </c>
      <c r="R333" s="249">
        <v>1</v>
      </c>
      <c r="S333" s="249">
        <v>1</v>
      </c>
      <c r="T333" s="249">
        <v>1</v>
      </c>
      <c r="U333" s="249">
        <v>1</v>
      </c>
      <c r="V333" s="249">
        <v>1</v>
      </c>
      <c r="W333" s="249">
        <v>1</v>
      </c>
      <c r="X333" s="249">
        <v>1</v>
      </c>
      <c r="Y333" s="249">
        <v>1</v>
      </c>
      <c r="Z333" s="249">
        <v>1</v>
      </c>
      <c r="AA333" s="249">
        <v>1</v>
      </c>
      <c r="AB333" s="249">
        <v>1</v>
      </c>
      <c r="AC333" s="249">
        <v>1</v>
      </c>
      <c r="AD333" s="249">
        <v>1</v>
      </c>
      <c r="AE333" s="249">
        <v>1</v>
      </c>
      <c r="AF333" s="249">
        <v>1</v>
      </c>
      <c r="AG333" s="249">
        <v>1</v>
      </c>
    </row>
    <row r="334" spans="1:33" x14ac:dyDescent="0.3">
      <c r="A334" s="249">
        <v>524787</v>
      </c>
      <c r="B334" s="305" t="s">
        <v>2063</v>
      </c>
      <c r="C334" s="249">
        <v>1</v>
      </c>
      <c r="D334" s="249">
        <v>1</v>
      </c>
      <c r="E334" s="249">
        <v>1</v>
      </c>
      <c r="F334" s="249">
        <v>1</v>
      </c>
      <c r="G334" s="249">
        <v>1</v>
      </c>
      <c r="H334" s="249">
        <v>1</v>
      </c>
      <c r="I334" s="249">
        <v>1</v>
      </c>
      <c r="J334" s="249">
        <v>1</v>
      </c>
      <c r="K334" s="249">
        <v>1</v>
      </c>
      <c r="L334" s="249">
        <v>1</v>
      </c>
      <c r="M334" s="249">
        <v>1</v>
      </c>
      <c r="N334" s="249">
        <v>1</v>
      </c>
      <c r="O334" s="249">
        <v>1</v>
      </c>
      <c r="P334" s="249">
        <v>1</v>
      </c>
      <c r="Q334" s="249">
        <v>1</v>
      </c>
      <c r="R334" s="249">
        <v>1</v>
      </c>
      <c r="S334" s="249">
        <v>1</v>
      </c>
      <c r="T334" s="249">
        <v>1</v>
      </c>
      <c r="U334" s="249">
        <v>1</v>
      </c>
      <c r="V334" s="249">
        <v>1</v>
      </c>
      <c r="W334" s="249">
        <v>1</v>
      </c>
      <c r="X334" s="249">
        <v>1</v>
      </c>
      <c r="Y334" s="249">
        <v>1</v>
      </c>
      <c r="Z334" s="249">
        <v>1</v>
      </c>
      <c r="AA334" s="249">
        <v>1</v>
      </c>
      <c r="AB334" s="249">
        <v>1</v>
      </c>
      <c r="AC334" s="249">
        <v>1</v>
      </c>
      <c r="AD334" s="249">
        <v>1</v>
      </c>
      <c r="AE334" s="249">
        <v>1</v>
      </c>
      <c r="AF334" s="249">
        <v>1</v>
      </c>
      <c r="AG334" s="249">
        <v>1</v>
      </c>
    </row>
    <row r="335" spans="1:33" x14ac:dyDescent="0.3">
      <c r="A335" s="249">
        <v>524802</v>
      </c>
      <c r="B335" s="305" t="s">
        <v>2063</v>
      </c>
      <c r="C335" s="249">
        <v>1</v>
      </c>
      <c r="D335" s="249">
        <v>1</v>
      </c>
      <c r="E335" s="249">
        <v>1</v>
      </c>
      <c r="F335" s="249">
        <v>1</v>
      </c>
      <c r="G335" s="249">
        <v>1</v>
      </c>
      <c r="H335" s="249">
        <v>1</v>
      </c>
      <c r="I335" s="249">
        <v>1</v>
      </c>
      <c r="J335" s="249">
        <v>1</v>
      </c>
      <c r="K335" s="249">
        <v>1</v>
      </c>
      <c r="L335" s="249">
        <v>1</v>
      </c>
      <c r="M335" s="249">
        <v>1</v>
      </c>
      <c r="N335" s="249">
        <v>1</v>
      </c>
      <c r="O335" s="249">
        <v>1</v>
      </c>
      <c r="P335" s="249">
        <v>1</v>
      </c>
      <c r="Q335" s="249">
        <v>1</v>
      </c>
      <c r="R335" s="249">
        <v>1</v>
      </c>
      <c r="S335" s="249">
        <v>1</v>
      </c>
      <c r="T335" s="249">
        <v>1</v>
      </c>
      <c r="U335" s="249">
        <v>1</v>
      </c>
      <c r="V335" s="249">
        <v>1</v>
      </c>
      <c r="W335" s="249">
        <v>1</v>
      </c>
      <c r="X335" s="249">
        <v>1</v>
      </c>
      <c r="Y335" s="249">
        <v>1</v>
      </c>
      <c r="Z335" s="249">
        <v>1</v>
      </c>
      <c r="AA335" s="249">
        <v>1</v>
      </c>
      <c r="AB335" s="249">
        <v>1</v>
      </c>
      <c r="AC335" s="249">
        <v>1</v>
      </c>
      <c r="AD335" s="249">
        <v>1</v>
      </c>
      <c r="AE335" s="249">
        <v>1</v>
      </c>
      <c r="AF335" s="249">
        <v>1</v>
      </c>
      <c r="AG335" s="249">
        <v>1</v>
      </c>
    </row>
    <row r="336" spans="1:33" x14ac:dyDescent="0.3">
      <c r="A336" s="249">
        <v>524806</v>
      </c>
      <c r="B336" s="305" t="s">
        <v>2063</v>
      </c>
      <c r="C336" s="249">
        <v>1</v>
      </c>
      <c r="D336" s="249">
        <v>1</v>
      </c>
      <c r="E336" s="249">
        <v>1</v>
      </c>
      <c r="F336" s="249">
        <v>1</v>
      </c>
      <c r="G336" s="249">
        <v>1</v>
      </c>
      <c r="H336" s="249">
        <v>1</v>
      </c>
      <c r="I336" s="249">
        <v>1</v>
      </c>
      <c r="J336" s="249">
        <v>1</v>
      </c>
      <c r="K336" s="249">
        <v>1</v>
      </c>
      <c r="L336" s="249">
        <v>1</v>
      </c>
      <c r="M336" s="249">
        <v>1</v>
      </c>
      <c r="N336" s="249">
        <v>1</v>
      </c>
      <c r="O336" s="249">
        <v>1</v>
      </c>
      <c r="P336" s="249">
        <v>1</v>
      </c>
      <c r="Q336" s="249">
        <v>1</v>
      </c>
      <c r="R336" s="249">
        <v>1</v>
      </c>
      <c r="S336" s="249">
        <v>1</v>
      </c>
      <c r="T336" s="249">
        <v>1</v>
      </c>
      <c r="U336" s="249">
        <v>1</v>
      </c>
      <c r="V336" s="249">
        <v>1</v>
      </c>
      <c r="W336" s="249">
        <v>1</v>
      </c>
      <c r="X336" s="249">
        <v>1</v>
      </c>
      <c r="Y336" s="249">
        <v>1</v>
      </c>
      <c r="Z336" s="249">
        <v>1</v>
      </c>
      <c r="AA336" s="249">
        <v>1</v>
      </c>
      <c r="AB336" s="249">
        <v>1</v>
      </c>
      <c r="AC336" s="249">
        <v>1</v>
      </c>
      <c r="AD336" s="249">
        <v>1</v>
      </c>
      <c r="AE336" s="249">
        <v>1</v>
      </c>
      <c r="AF336" s="249">
        <v>1</v>
      </c>
      <c r="AG336" s="249">
        <v>1</v>
      </c>
    </row>
    <row r="337" spans="1:33" x14ac:dyDescent="0.3">
      <c r="A337" s="249">
        <v>524807</v>
      </c>
      <c r="B337" s="305" t="s">
        <v>2063</v>
      </c>
      <c r="C337" s="249">
        <v>1</v>
      </c>
      <c r="D337" s="249">
        <v>1</v>
      </c>
      <c r="E337" s="249">
        <v>1</v>
      </c>
      <c r="F337" s="249">
        <v>1</v>
      </c>
      <c r="G337" s="249">
        <v>1</v>
      </c>
      <c r="H337" s="249">
        <v>1</v>
      </c>
      <c r="I337" s="249">
        <v>1</v>
      </c>
      <c r="J337" s="249">
        <v>1</v>
      </c>
      <c r="K337" s="249">
        <v>1</v>
      </c>
      <c r="L337" s="249">
        <v>1</v>
      </c>
      <c r="M337" s="249">
        <v>1</v>
      </c>
      <c r="N337" s="249">
        <v>1</v>
      </c>
      <c r="O337" s="249">
        <v>1</v>
      </c>
      <c r="P337" s="249">
        <v>1</v>
      </c>
      <c r="Q337" s="249">
        <v>1</v>
      </c>
      <c r="R337" s="249">
        <v>1</v>
      </c>
      <c r="S337" s="249">
        <v>1</v>
      </c>
      <c r="T337" s="249">
        <v>1</v>
      </c>
      <c r="U337" s="249">
        <v>1</v>
      </c>
      <c r="V337" s="249">
        <v>1</v>
      </c>
      <c r="W337" s="249">
        <v>1</v>
      </c>
      <c r="X337" s="249">
        <v>1</v>
      </c>
      <c r="Y337" s="249">
        <v>1</v>
      </c>
      <c r="Z337" s="249">
        <v>1</v>
      </c>
      <c r="AA337" s="249">
        <v>1</v>
      </c>
      <c r="AB337" s="249">
        <v>1</v>
      </c>
      <c r="AC337" s="249">
        <v>1</v>
      </c>
      <c r="AD337" s="249">
        <v>1</v>
      </c>
      <c r="AE337" s="249">
        <v>1</v>
      </c>
      <c r="AF337" s="249">
        <v>1</v>
      </c>
      <c r="AG337" s="249">
        <v>1</v>
      </c>
    </row>
    <row r="338" spans="1:33" x14ac:dyDescent="0.3">
      <c r="A338" s="249">
        <v>524808</v>
      </c>
      <c r="B338" s="305" t="s">
        <v>2063</v>
      </c>
      <c r="C338" s="249">
        <v>1</v>
      </c>
      <c r="D338" s="249">
        <v>1</v>
      </c>
      <c r="E338" s="249">
        <v>1</v>
      </c>
      <c r="F338" s="249">
        <v>1</v>
      </c>
      <c r="G338" s="249">
        <v>1</v>
      </c>
      <c r="H338" s="249">
        <v>1</v>
      </c>
      <c r="I338" s="249">
        <v>1</v>
      </c>
      <c r="J338" s="249">
        <v>1</v>
      </c>
      <c r="K338" s="249">
        <v>1</v>
      </c>
      <c r="L338" s="249">
        <v>1</v>
      </c>
      <c r="M338" s="249">
        <v>1</v>
      </c>
      <c r="N338" s="249">
        <v>1</v>
      </c>
      <c r="O338" s="249">
        <v>1</v>
      </c>
      <c r="P338" s="249">
        <v>1</v>
      </c>
      <c r="Q338" s="249">
        <v>1</v>
      </c>
      <c r="R338" s="249">
        <v>1</v>
      </c>
      <c r="S338" s="249">
        <v>1</v>
      </c>
      <c r="T338" s="249">
        <v>1</v>
      </c>
      <c r="U338" s="249">
        <v>1</v>
      </c>
      <c r="V338" s="249">
        <v>1</v>
      </c>
      <c r="W338" s="249">
        <v>1</v>
      </c>
      <c r="X338" s="249">
        <v>1</v>
      </c>
      <c r="Y338" s="249">
        <v>1</v>
      </c>
      <c r="Z338" s="249">
        <v>1</v>
      </c>
      <c r="AA338" s="249">
        <v>1</v>
      </c>
      <c r="AB338" s="249">
        <v>1</v>
      </c>
      <c r="AC338" s="249">
        <v>1</v>
      </c>
      <c r="AD338" s="249">
        <v>1</v>
      </c>
      <c r="AE338" s="249">
        <v>1</v>
      </c>
      <c r="AF338" s="249">
        <v>1</v>
      </c>
      <c r="AG338" s="249">
        <v>1</v>
      </c>
    </row>
    <row r="339" spans="1:33" x14ac:dyDescent="0.3">
      <c r="A339" s="249">
        <v>524811</v>
      </c>
      <c r="B339" s="305" t="s">
        <v>2063</v>
      </c>
      <c r="C339" s="249">
        <v>1</v>
      </c>
      <c r="D339" s="249">
        <v>1</v>
      </c>
      <c r="E339" s="249">
        <v>1</v>
      </c>
      <c r="F339" s="249">
        <v>1</v>
      </c>
      <c r="G339" s="249">
        <v>1</v>
      </c>
      <c r="H339" s="249">
        <v>1</v>
      </c>
      <c r="I339" s="249">
        <v>1</v>
      </c>
      <c r="J339" s="249">
        <v>1</v>
      </c>
      <c r="K339" s="249">
        <v>1</v>
      </c>
      <c r="L339" s="249">
        <v>1</v>
      </c>
      <c r="M339" s="249">
        <v>1</v>
      </c>
      <c r="N339" s="249">
        <v>1</v>
      </c>
      <c r="O339" s="249">
        <v>1</v>
      </c>
      <c r="P339" s="249">
        <v>1</v>
      </c>
      <c r="Q339" s="249">
        <v>1</v>
      </c>
      <c r="R339" s="249">
        <v>1</v>
      </c>
      <c r="S339" s="249">
        <v>1</v>
      </c>
      <c r="T339" s="249">
        <v>1</v>
      </c>
      <c r="U339" s="249">
        <v>1</v>
      </c>
      <c r="V339" s="249">
        <v>1</v>
      </c>
      <c r="W339" s="249">
        <v>1</v>
      </c>
      <c r="X339" s="249">
        <v>1</v>
      </c>
      <c r="Y339" s="249">
        <v>1</v>
      </c>
      <c r="Z339" s="249">
        <v>1</v>
      </c>
      <c r="AA339" s="249">
        <v>1</v>
      </c>
      <c r="AB339" s="249">
        <v>1</v>
      </c>
      <c r="AC339" s="249">
        <v>1</v>
      </c>
      <c r="AD339" s="249">
        <v>1</v>
      </c>
      <c r="AE339" s="249">
        <v>1</v>
      </c>
      <c r="AF339" s="249">
        <v>1</v>
      </c>
      <c r="AG339" s="249">
        <v>1</v>
      </c>
    </row>
    <row r="340" spans="1:33" x14ac:dyDescent="0.3">
      <c r="A340" s="249">
        <v>524813</v>
      </c>
      <c r="B340" s="305" t="s">
        <v>2063</v>
      </c>
      <c r="C340" s="249">
        <v>1</v>
      </c>
      <c r="D340" s="249">
        <v>1</v>
      </c>
      <c r="E340" s="249">
        <v>1</v>
      </c>
      <c r="F340" s="249">
        <v>1</v>
      </c>
      <c r="G340" s="249">
        <v>1</v>
      </c>
      <c r="H340" s="249">
        <v>1</v>
      </c>
      <c r="I340" s="249">
        <v>1</v>
      </c>
      <c r="J340" s="249">
        <v>1</v>
      </c>
      <c r="K340" s="249">
        <v>1</v>
      </c>
      <c r="L340" s="249">
        <v>1</v>
      </c>
      <c r="M340" s="249">
        <v>1</v>
      </c>
      <c r="N340" s="249">
        <v>1</v>
      </c>
      <c r="O340" s="249">
        <v>1</v>
      </c>
      <c r="P340" s="249">
        <v>1</v>
      </c>
      <c r="Q340" s="249">
        <v>1</v>
      </c>
      <c r="R340" s="249">
        <v>1</v>
      </c>
      <c r="S340" s="249">
        <v>1</v>
      </c>
      <c r="T340" s="249">
        <v>1</v>
      </c>
      <c r="U340" s="249">
        <v>1</v>
      </c>
      <c r="V340" s="249">
        <v>1</v>
      </c>
      <c r="W340" s="249">
        <v>1</v>
      </c>
      <c r="X340" s="249">
        <v>1</v>
      </c>
      <c r="Y340" s="249">
        <v>1</v>
      </c>
      <c r="Z340" s="249">
        <v>1</v>
      </c>
      <c r="AA340" s="249">
        <v>1</v>
      </c>
      <c r="AB340" s="249">
        <v>1</v>
      </c>
      <c r="AC340" s="249">
        <v>1</v>
      </c>
      <c r="AD340" s="249">
        <v>1</v>
      </c>
      <c r="AE340" s="249">
        <v>1</v>
      </c>
      <c r="AF340" s="249">
        <v>1</v>
      </c>
      <c r="AG340" s="249">
        <v>1</v>
      </c>
    </row>
    <row r="341" spans="1:33" x14ac:dyDescent="0.3">
      <c r="A341" s="249">
        <v>524816</v>
      </c>
      <c r="B341" s="305" t="s">
        <v>2063</v>
      </c>
      <c r="C341" s="249">
        <v>1</v>
      </c>
      <c r="D341" s="249">
        <v>1</v>
      </c>
      <c r="E341" s="249">
        <v>1</v>
      </c>
      <c r="F341" s="249">
        <v>1</v>
      </c>
      <c r="G341" s="249">
        <v>1</v>
      </c>
      <c r="H341" s="249">
        <v>1</v>
      </c>
      <c r="I341" s="249">
        <v>1</v>
      </c>
      <c r="J341" s="249">
        <v>1</v>
      </c>
      <c r="K341" s="249">
        <v>1</v>
      </c>
      <c r="L341" s="249">
        <v>1</v>
      </c>
      <c r="M341" s="249">
        <v>1</v>
      </c>
      <c r="N341" s="249">
        <v>1</v>
      </c>
      <c r="O341" s="249">
        <v>1</v>
      </c>
      <c r="P341" s="249">
        <v>1</v>
      </c>
      <c r="Q341" s="249">
        <v>1</v>
      </c>
      <c r="R341" s="249">
        <v>1</v>
      </c>
      <c r="S341" s="249">
        <v>1</v>
      </c>
      <c r="T341" s="249">
        <v>1</v>
      </c>
      <c r="U341" s="249">
        <v>1</v>
      </c>
      <c r="V341" s="249">
        <v>1</v>
      </c>
      <c r="W341" s="249">
        <v>1</v>
      </c>
      <c r="X341" s="249">
        <v>1</v>
      </c>
      <c r="Y341" s="249">
        <v>1</v>
      </c>
      <c r="Z341" s="249">
        <v>1</v>
      </c>
      <c r="AA341" s="249">
        <v>1</v>
      </c>
      <c r="AB341" s="249">
        <v>1</v>
      </c>
      <c r="AC341" s="249">
        <v>1</v>
      </c>
      <c r="AD341" s="249">
        <v>1</v>
      </c>
      <c r="AE341" s="249">
        <v>1</v>
      </c>
      <c r="AF341" s="249">
        <v>1</v>
      </c>
      <c r="AG341" s="249">
        <v>1</v>
      </c>
    </row>
    <row r="342" spans="1:33" x14ac:dyDescent="0.3">
      <c r="A342" s="249">
        <v>524819</v>
      </c>
      <c r="B342" s="305" t="s">
        <v>2063</v>
      </c>
      <c r="C342" s="249">
        <v>1</v>
      </c>
      <c r="D342" s="249">
        <v>1</v>
      </c>
      <c r="E342" s="249">
        <v>1</v>
      </c>
      <c r="F342" s="249">
        <v>1</v>
      </c>
      <c r="G342" s="249">
        <v>1</v>
      </c>
      <c r="H342" s="249">
        <v>1</v>
      </c>
      <c r="I342" s="249">
        <v>1</v>
      </c>
      <c r="J342" s="249">
        <v>1</v>
      </c>
      <c r="K342" s="249">
        <v>1</v>
      </c>
      <c r="L342" s="249">
        <v>1</v>
      </c>
      <c r="M342" s="249">
        <v>1</v>
      </c>
      <c r="N342" s="249">
        <v>1</v>
      </c>
      <c r="O342" s="249">
        <v>1</v>
      </c>
      <c r="P342" s="249">
        <v>1</v>
      </c>
      <c r="Q342" s="249">
        <v>1</v>
      </c>
      <c r="R342" s="249">
        <v>1</v>
      </c>
      <c r="S342" s="249">
        <v>1</v>
      </c>
      <c r="T342" s="249">
        <v>1</v>
      </c>
      <c r="U342" s="249">
        <v>1</v>
      </c>
      <c r="V342" s="249">
        <v>1</v>
      </c>
      <c r="W342" s="249">
        <v>1</v>
      </c>
      <c r="X342" s="249">
        <v>1</v>
      </c>
      <c r="Y342" s="249">
        <v>1</v>
      </c>
      <c r="Z342" s="249">
        <v>1</v>
      </c>
      <c r="AA342" s="249">
        <v>1</v>
      </c>
      <c r="AB342" s="249">
        <v>1</v>
      </c>
      <c r="AC342" s="249">
        <v>1</v>
      </c>
      <c r="AD342" s="249">
        <v>1</v>
      </c>
      <c r="AE342" s="249">
        <v>1</v>
      </c>
      <c r="AF342" s="249">
        <v>1</v>
      </c>
      <c r="AG342" s="249">
        <v>1</v>
      </c>
    </row>
    <row r="343" spans="1:33" x14ac:dyDescent="0.3">
      <c r="A343" s="249">
        <v>524827</v>
      </c>
      <c r="B343" s="305" t="s">
        <v>2063</v>
      </c>
      <c r="C343" s="249">
        <v>1</v>
      </c>
      <c r="D343" s="249">
        <v>1</v>
      </c>
      <c r="E343" s="249">
        <v>1</v>
      </c>
      <c r="F343" s="249">
        <v>1</v>
      </c>
      <c r="G343" s="249">
        <v>1</v>
      </c>
      <c r="H343" s="249">
        <v>1</v>
      </c>
      <c r="I343" s="249">
        <v>1</v>
      </c>
      <c r="J343" s="249">
        <v>1</v>
      </c>
      <c r="K343" s="249">
        <v>1</v>
      </c>
      <c r="L343" s="249">
        <v>1</v>
      </c>
      <c r="M343" s="249">
        <v>1</v>
      </c>
      <c r="N343" s="249">
        <v>1</v>
      </c>
      <c r="O343" s="249">
        <v>1</v>
      </c>
      <c r="P343" s="249">
        <v>1</v>
      </c>
      <c r="Q343" s="249">
        <v>1</v>
      </c>
      <c r="R343" s="249">
        <v>1</v>
      </c>
      <c r="S343" s="249">
        <v>1</v>
      </c>
      <c r="T343" s="249">
        <v>1</v>
      </c>
      <c r="U343" s="249">
        <v>1</v>
      </c>
      <c r="V343" s="249">
        <v>1</v>
      </c>
      <c r="W343" s="249">
        <v>1</v>
      </c>
      <c r="X343" s="249">
        <v>1</v>
      </c>
      <c r="Y343" s="249">
        <v>1</v>
      </c>
      <c r="Z343" s="249">
        <v>1</v>
      </c>
      <c r="AA343" s="249">
        <v>1</v>
      </c>
      <c r="AB343" s="249">
        <v>1</v>
      </c>
      <c r="AC343" s="249">
        <v>1</v>
      </c>
      <c r="AD343" s="249">
        <v>1</v>
      </c>
      <c r="AE343" s="249">
        <v>1</v>
      </c>
      <c r="AF343" s="249">
        <v>1</v>
      </c>
      <c r="AG343" s="249">
        <v>1</v>
      </c>
    </row>
    <row r="344" spans="1:33" x14ac:dyDescent="0.3">
      <c r="A344" s="249">
        <v>524828</v>
      </c>
      <c r="B344" s="305" t="s">
        <v>2063</v>
      </c>
      <c r="C344" s="249">
        <v>1</v>
      </c>
      <c r="D344" s="249">
        <v>1</v>
      </c>
      <c r="E344" s="249">
        <v>1</v>
      </c>
      <c r="F344" s="249">
        <v>1</v>
      </c>
      <c r="G344" s="249">
        <v>1</v>
      </c>
      <c r="H344" s="249">
        <v>1</v>
      </c>
      <c r="I344" s="249">
        <v>1</v>
      </c>
      <c r="J344" s="249">
        <v>1</v>
      </c>
      <c r="K344" s="249">
        <v>1</v>
      </c>
      <c r="L344" s="249">
        <v>1</v>
      </c>
      <c r="M344" s="249">
        <v>1</v>
      </c>
      <c r="N344" s="249">
        <v>1</v>
      </c>
      <c r="O344" s="249">
        <v>1</v>
      </c>
      <c r="P344" s="249">
        <v>1</v>
      </c>
      <c r="Q344" s="249">
        <v>1</v>
      </c>
      <c r="R344" s="249">
        <v>1</v>
      </c>
      <c r="S344" s="249">
        <v>1</v>
      </c>
      <c r="T344" s="249">
        <v>1</v>
      </c>
      <c r="U344" s="249">
        <v>1</v>
      </c>
      <c r="V344" s="249">
        <v>1</v>
      </c>
      <c r="W344" s="249">
        <v>1</v>
      </c>
      <c r="X344" s="249">
        <v>1</v>
      </c>
      <c r="Y344" s="249">
        <v>1</v>
      </c>
      <c r="Z344" s="249">
        <v>1</v>
      </c>
      <c r="AA344" s="249">
        <v>1</v>
      </c>
      <c r="AB344" s="249">
        <v>1</v>
      </c>
      <c r="AC344" s="249">
        <v>1</v>
      </c>
      <c r="AD344" s="249">
        <v>1</v>
      </c>
      <c r="AE344" s="249">
        <v>1</v>
      </c>
      <c r="AF344" s="249">
        <v>1</v>
      </c>
      <c r="AG344" s="249">
        <v>1</v>
      </c>
    </row>
    <row r="345" spans="1:33" x14ac:dyDescent="0.3">
      <c r="A345" s="249">
        <v>524830</v>
      </c>
      <c r="B345" s="305" t="s">
        <v>2063</v>
      </c>
      <c r="C345" s="249">
        <v>1</v>
      </c>
      <c r="D345" s="249">
        <v>1</v>
      </c>
      <c r="E345" s="249">
        <v>1</v>
      </c>
      <c r="F345" s="249">
        <v>1</v>
      </c>
      <c r="G345" s="249">
        <v>1</v>
      </c>
      <c r="H345" s="249">
        <v>1</v>
      </c>
      <c r="I345" s="249">
        <v>1</v>
      </c>
      <c r="J345" s="249">
        <v>1</v>
      </c>
      <c r="K345" s="249">
        <v>1</v>
      </c>
      <c r="L345" s="249">
        <v>1</v>
      </c>
      <c r="M345" s="249">
        <v>1</v>
      </c>
      <c r="N345" s="249">
        <v>1</v>
      </c>
      <c r="O345" s="249">
        <v>1</v>
      </c>
      <c r="P345" s="249">
        <v>1</v>
      </c>
      <c r="Q345" s="249">
        <v>1</v>
      </c>
      <c r="R345" s="249">
        <v>1</v>
      </c>
      <c r="S345" s="249">
        <v>1</v>
      </c>
      <c r="T345" s="249">
        <v>1</v>
      </c>
      <c r="U345" s="249">
        <v>1</v>
      </c>
      <c r="V345" s="249">
        <v>1</v>
      </c>
      <c r="W345" s="249">
        <v>1</v>
      </c>
      <c r="X345" s="249">
        <v>1</v>
      </c>
      <c r="Y345" s="249">
        <v>1</v>
      </c>
      <c r="Z345" s="249">
        <v>1</v>
      </c>
      <c r="AA345" s="249">
        <v>1</v>
      </c>
      <c r="AB345" s="249">
        <v>1</v>
      </c>
      <c r="AC345" s="249">
        <v>1</v>
      </c>
      <c r="AD345" s="249">
        <v>1</v>
      </c>
      <c r="AE345" s="249">
        <v>1</v>
      </c>
      <c r="AF345" s="249">
        <v>1</v>
      </c>
      <c r="AG345" s="249">
        <v>1</v>
      </c>
    </row>
    <row r="346" spans="1:33" x14ac:dyDescent="0.3">
      <c r="A346" s="249">
        <v>524831</v>
      </c>
      <c r="B346" s="305" t="s">
        <v>2063</v>
      </c>
      <c r="C346" s="249">
        <v>1</v>
      </c>
      <c r="D346" s="249">
        <v>1</v>
      </c>
      <c r="E346" s="249">
        <v>1</v>
      </c>
      <c r="F346" s="249">
        <v>1</v>
      </c>
      <c r="G346" s="249">
        <v>1</v>
      </c>
      <c r="H346" s="249">
        <v>1</v>
      </c>
      <c r="I346" s="249">
        <v>1</v>
      </c>
      <c r="J346" s="249">
        <v>1</v>
      </c>
      <c r="K346" s="249">
        <v>1</v>
      </c>
      <c r="L346" s="249">
        <v>1</v>
      </c>
      <c r="M346" s="249">
        <v>1</v>
      </c>
      <c r="N346" s="249">
        <v>1</v>
      </c>
      <c r="O346" s="249">
        <v>1</v>
      </c>
      <c r="P346" s="249">
        <v>1</v>
      </c>
      <c r="Q346" s="249">
        <v>1</v>
      </c>
      <c r="R346" s="249">
        <v>1</v>
      </c>
      <c r="S346" s="249">
        <v>1</v>
      </c>
      <c r="T346" s="249">
        <v>1</v>
      </c>
      <c r="U346" s="249">
        <v>1</v>
      </c>
      <c r="V346" s="249">
        <v>1</v>
      </c>
      <c r="W346" s="249">
        <v>1</v>
      </c>
      <c r="X346" s="249">
        <v>1</v>
      </c>
      <c r="Y346" s="249">
        <v>1</v>
      </c>
      <c r="Z346" s="249">
        <v>1</v>
      </c>
      <c r="AA346" s="249">
        <v>1</v>
      </c>
      <c r="AB346" s="249">
        <v>1</v>
      </c>
      <c r="AC346" s="249">
        <v>1</v>
      </c>
      <c r="AD346" s="249">
        <v>1</v>
      </c>
      <c r="AE346" s="249">
        <v>1</v>
      </c>
      <c r="AF346" s="249">
        <v>1</v>
      </c>
      <c r="AG346" s="249">
        <v>1</v>
      </c>
    </row>
    <row r="347" spans="1:33" x14ac:dyDescent="0.3">
      <c r="A347" s="249">
        <v>524838</v>
      </c>
      <c r="B347" s="305" t="s">
        <v>2063</v>
      </c>
      <c r="C347" s="249">
        <v>1</v>
      </c>
      <c r="D347" s="249">
        <v>1</v>
      </c>
      <c r="E347" s="249">
        <v>1</v>
      </c>
      <c r="F347" s="249">
        <v>1</v>
      </c>
      <c r="G347" s="249">
        <v>1</v>
      </c>
      <c r="H347" s="249">
        <v>1</v>
      </c>
      <c r="I347" s="249">
        <v>1</v>
      </c>
      <c r="J347" s="249">
        <v>1</v>
      </c>
      <c r="K347" s="249">
        <v>1</v>
      </c>
      <c r="L347" s="249">
        <v>1</v>
      </c>
      <c r="M347" s="249">
        <v>1</v>
      </c>
      <c r="N347" s="249">
        <v>1</v>
      </c>
      <c r="O347" s="249">
        <v>1</v>
      </c>
      <c r="P347" s="249">
        <v>1</v>
      </c>
      <c r="Q347" s="249">
        <v>1</v>
      </c>
      <c r="R347" s="249">
        <v>1</v>
      </c>
      <c r="S347" s="249">
        <v>1</v>
      </c>
      <c r="T347" s="249">
        <v>1</v>
      </c>
      <c r="U347" s="249">
        <v>1</v>
      </c>
      <c r="V347" s="249">
        <v>1</v>
      </c>
      <c r="W347" s="249">
        <v>1</v>
      </c>
      <c r="X347" s="249">
        <v>1</v>
      </c>
      <c r="Y347" s="249">
        <v>1</v>
      </c>
      <c r="Z347" s="249">
        <v>1</v>
      </c>
      <c r="AA347" s="249">
        <v>1</v>
      </c>
      <c r="AB347" s="249">
        <v>1</v>
      </c>
      <c r="AC347" s="249">
        <v>1</v>
      </c>
      <c r="AD347" s="249">
        <v>1</v>
      </c>
      <c r="AE347" s="249">
        <v>1</v>
      </c>
      <c r="AF347" s="249">
        <v>1</v>
      </c>
      <c r="AG347" s="249">
        <v>1</v>
      </c>
    </row>
    <row r="348" spans="1:33" x14ac:dyDescent="0.3">
      <c r="A348" s="249">
        <v>524840</v>
      </c>
      <c r="B348" s="305" t="s">
        <v>2063</v>
      </c>
      <c r="C348" s="249">
        <v>1</v>
      </c>
      <c r="D348" s="249">
        <v>1</v>
      </c>
      <c r="E348" s="249">
        <v>1</v>
      </c>
      <c r="F348" s="249">
        <v>1</v>
      </c>
      <c r="G348" s="249">
        <v>1</v>
      </c>
      <c r="H348" s="249">
        <v>1</v>
      </c>
      <c r="I348" s="249">
        <v>1</v>
      </c>
      <c r="J348" s="249">
        <v>1</v>
      </c>
      <c r="K348" s="249">
        <v>1</v>
      </c>
      <c r="L348" s="249">
        <v>1</v>
      </c>
      <c r="M348" s="249">
        <v>1</v>
      </c>
      <c r="N348" s="249">
        <v>1</v>
      </c>
      <c r="O348" s="249">
        <v>1</v>
      </c>
      <c r="P348" s="249">
        <v>1</v>
      </c>
      <c r="Q348" s="249">
        <v>1</v>
      </c>
      <c r="R348" s="249">
        <v>1</v>
      </c>
      <c r="S348" s="249">
        <v>1</v>
      </c>
      <c r="T348" s="249">
        <v>1</v>
      </c>
      <c r="U348" s="249">
        <v>1</v>
      </c>
      <c r="V348" s="249">
        <v>1</v>
      </c>
      <c r="W348" s="249">
        <v>1</v>
      </c>
      <c r="X348" s="249">
        <v>1</v>
      </c>
      <c r="Y348" s="249">
        <v>1</v>
      </c>
      <c r="Z348" s="249">
        <v>1</v>
      </c>
      <c r="AA348" s="249">
        <v>1</v>
      </c>
      <c r="AB348" s="249">
        <v>1</v>
      </c>
      <c r="AC348" s="249">
        <v>1</v>
      </c>
      <c r="AD348" s="249">
        <v>1</v>
      </c>
      <c r="AE348" s="249">
        <v>1</v>
      </c>
      <c r="AF348" s="249">
        <v>1</v>
      </c>
      <c r="AG348" s="249">
        <v>1</v>
      </c>
    </row>
    <row r="349" spans="1:33" x14ac:dyDescent="0.3">
      <c r="A349" s="249">
        <v>524842</v>
      </c>
      <c r="B349" s="305" t="s">
        <v>2063</v>
      </c>
      <c r="C349" s="249">
        <v>1</v>
      </c>
      <c r="D349" s="249">
        <v>1</v>
      </c>
      <c r="E349" s="249">
        <v>1</v>
      </c>
      <c r="F349" s="249">
        <v>1</v>
      </c>
      <c r="G349" s="249">
        <v>1</v>
      </c>
      <c r="H349" s="249">
        <v>1</v>
      </c>
      <c r="I349" s="249">
        <v>1</v>
      </c>
      <c r="J349" s="249">
        <v>1</v>
      </c>
      <c r="K349" s="249">
        <v>1</v>
      </c>
      <c r="L349" s="249">
        <v>1</v>
      </c>
      <c r="M349" s="249">
        <v>1</v>
      </c>
      <c r="N349" s="249">
        <v>1</v>
      </c>
      <c r="O349" s="249">
        <v>1</v>
      </c>
      <c r="P349" s="249">
        <v>1</v>
      </c>
      <c r="Q349" s="249">
        <v>1</v>
      </c>
      <c r="R349" s="249">
        <v>1</v>
      </c>
      <c r="S349" s="249">
        <v>1</v>
      </c>
      <c r="T349" s="249">
        <v>1</v>
      </c>
      <c r="U349" s="249">
        <v>1</v>
      </c>
      <c r="V349" s="249">
        <v>1</v>
      </c>
      <c r="W349" s="249">
        <v>1</v>
      </c>
      <c r="X349" s="249">
        <v>1</v>
      </c>
      <c r="Y349" s="249">
        <v>1</v>
      </c>
      <c r="Z349" s="249">
        <v>1</v>
      </c>
      <c r="AA349" s="249">
        <v>1</v>
      </c>
      <c r="AB349" s="249">
        <v>1</v>
      </c>
      <c r="AC349" s="249">
        <v>1</v>
      </c>
      <c r="AD349" s="249">
        <v>1</v>
      </c>
      <c r="AE349" s="249">
        <v>1</v>
      </c>
      <c r="AF349" s="249">
        <v>1</v>
      </c>
      <c r="AG349" s="249">
        <v>1</v>
      </c>
    </row>
    <row r="350" spans="1:33" x14ac:dyDescent="0.3">
      <c r="A350" s="249">
        <v>524847</v>
      </c>
      <c r="B350" s="305" t="s">
        <v>2063</v>
      </c>
      <c r="C350" s="249">
        <v>1</v>
      </c>
      <c r="D350" s="249">
        <v>1</v>
      </c>
      <c r="E350" s="249">
        <v>1</v>
      </c>
      <c r="F350" s="249">
        <v>1</v>
      </c>
      <c r="G350" s="249">
        <v>1</v>
      </c>
      <c r="H350" s="249">
        <v>1</v>
      </c>
      <c r="I350" s="249">
        <v>1</v>
      </c>
      <c r="J350" s="249">
        <v>1</v>
      </c>
      <c r="K350" s="249">
        <v>1</v>
      </c>
      <c r="L350" s="249">
        <v>1</v>
      </c>
      <c r="M350" s="249">
        <v>1</v>
      </c>
      <c r="N350" s="249">
        <v>1</v>
      </c>
      <c r="O350" s="249">
        <v>1</v>
      </c>
      <c r="P350" s="249">
        <v>1</v>
      </c>
      <c r="Q350" s="249">
        <v>1</v>
      </c>
      <c r="R350" s="249">
        <v>1</v>
      </c>
      <c r="S350" s="249">
        <v>1</v>
      </c>
      <c r="T350" s="249">
        <v>1</v>
      </c>
      <c r="U350" s="249">
        <v>1</v>
      </c>
      <c r="V350" s="249">
        <v>1</v>
      </c>
      <c r="W350" s="249">
        <v>1</v>
      </c>
      <c r="X350" s="249">
        <v>1</v>
      </c>
      <c r="Y350" s="249">
        <v>1</v>
      </c>
      <c r="Z350" s="249">
        <v>1</v>
      </c>
      <c r="AA350" s="249">
        <v>1</v>
      </c>
      <c r="AB350" s="249">
        <v>1</v>
      </c>
      <c r="AC350" s="249">
        <v>1</v>
      </c>
      <c r="AD350" s="249">
        <v>1</v>
      </c>
      <c r="AE350" s="249">
        <v>1</v>
      </c>
      <c r="AF350" s="249">
        <v>1</v>
      </c>
      <c r="AG350" s="249">
        <v>1</v>
      </c>
    </row>
    <row r="351" spans="1:33" x14ac:dyDescent="0.3">
      <c r="A351" s="249">
        <v>524852</v>
      </c>
      <c r="B351" s="305" t="s">
        <v>2063</v>
      </c>
      <c r="C351" s="249">
        <v>1</v>
      </c>
      <c r="D351" s="249">
        <v>1</v>
      </c>
      <c r="E351" s="249">
        <v>1</v>
      </c>
      <c r="F351" s="249">
        <v>1</v>
      </c>
      <c r="G351" s="249">
        <v>1</v>
      </c>
      <c r="H351" s="249">
        <v>1</v>
      </c>
      <c r="I351" s="249">
        <v>1</v>
      </c>
      <c r="J351" s="249">
        <v>1</v>
      </c>
      <c r="K351" s="249">
        <v>1</v>
      </c>
      <c r="L351" s="249">
        <v>1</v>
      </c>
      <c r="M351" s="249">
        <v>1</v>
      </c>
      <c r="N351" s="249">
        <v>1</v>
      </c>
      <c r="O351" s="249">
        <v>1</v>
      </c>
      <c r="P351" s="249">
        <v>1</v>
      </c>
      <c r="Q351" s="249">
        <v>1</v>
      </c>
      <c r="R351" s="249">
        <v>1</v>
      </c>
      <c r="S351" s="249">
        <v>1</v>
      </c>
      <c r="T351" s="249">
        <v>1</v>
      </c>
      <c r="U351" s="249">
        <v>1</v>
      </c>
      <c r="V351" s="249">
        <v>1</v>
      </c>
      <c r="W351" s="249">
        <v>1</v>
      </c>
      <c r="X351" s="249">
        <v>1</v>
      </c>
      <c r="Y351" s="249">
        <v>1</v>
      </c>
      <c r="Z351" s="249">
        <v>1</v>
      </c>
      <c r="AA351" s="249">
        <v>1</v>
      </c>
      <c r="AB351" s="249">
        <v>1</v>
      </c>
      <c r="AC351" s="249">
        <v>1</v>
      </c>
      <c r="AD351" s="249">
        <v>1</v>
      </c>
      <c r="AE351" s="249">
        <v>1</v>
      </c>
      <c r="AF351" s="249">
        <v>1</v>
      </c>
      <c r="AG351" s="249">
        <v>1</v>
      </c>
    </row>
    <row r="352" spans="1:33" x14ac:dyDescent="0.3">
      <c r="A352" s="249">
        <v>524853</v>
      </c>
      <c r="B352" s="305" t="s">
        <v>2063</v>
      </c>
      <c r="C352" s="249">
        <v>1</v>
      </c>
      <c r="D352" s="249">
        <v>1</v>
      </c>
      <c r="E352" s="249">
        <v>1</v>
      </c>
      <c r="F352" s="249">
        <v>1</v>
      </c>
      <c r="G352" s="249">
        <v>1</v>
      </c>
      <c r="H352" s="249">
        <v>1</v>
      </c>
      <c r="I352" s="249">
        <v>1</v>
      </c>
      <c r="J352" s="249">
        <v>1</v>
      </c>
      <c r="K352" s="249">
        <v>1</v>
      </c>
      <c r="L352" s="249">
        <v>1</v>
      </c>
      <c r="M352" s="249">
        <v>1</v>
      </c>
      <c r="N352" s="249">
        <v>1</v>
      </c>
      <c r="O352" s="249">
        <v>1</v>
      </c>
      <c r="P352" s="249">
        <v>1</v>
      </c>
      <c r="Q352" s="249">
        <v>1</v>
      </c>
      <c r="R352" s="249">
        <v>1</v>
      </c>
      <c r="S352" s="249">
        <v>1</v>
      </c>
      <c r="T352" s="249">
        <v>1</v>
      </c>
      <c r="U352" s="249">
        <v>1</v>
      </c>
      <c r="V352" s="249">
        <v>1</v>
      </c>
      <c r="W352" s="249">
        <v>1</v>
      </c>
      <c r="X352" s="249">
        <v>1</v>
      </c>
      <c r="Y352" s="249">
        <v>1</v>
      </c>
      <c r="Z352" s="249">
        <v>1</v>
      </c>
      <c r="AA352" s="249">
        <v>1</v>
      </c>
      <c r="AB352" s="249">
        <v>1</v>
      </c>
      <c r="AC352" s="249">
        <v>1</v>
      </c>
      <c r="AD352" s="249">
        <v>1</v>
      </c>
      <c r="AE352" s="249">
        <v>1</v>
      </c>
      <c r="AF352" s="249">
        <v>1</v>
      </c>
      <c r="AG352" s="249">
        <v>1</v>
      </c>
    </row>
    <row r="353" spans="1:33" x14ac:dyDescent="0.3">
      <c r="A353" s="249">
        <v>524855</v>
      </c>
      <c r="B353" s="305" t="s">
        <v>2063</v>
      </c>
      <c r="C353" s="249">
        <v>1</v>
      </c>
      <c r="D353" s="249">
        <v>1</v>
      </c>
      <c r="E353" s="249">
        <v>1</v>
      </c>
      <c r="F353" s="249">
        <v>1</v>
      </c>
      <c r="G353" s="249">
        <v>1</v>
      </c>
      <c r="H353" s="249">
        <v>1</v>
      </c>
      <c r="I353" s="249">
        <v>1</v>
      </c>
      <c r="J353" s="249">
        <v>1</v>
      </c>
      <c r="K353" s="249">
        <v>1</v>
      </c>
      <c r="L353" s="249">
        <v>1</v>
      </c>
      <c r="M353" s="249">
        <v>1</v>
      </c>
      <c r="N353" s="249">
        <v>1</v>
      </c>
      <c r="O353" s="249">
        <v>1</v>
      </c>
      <c r="P353" s="249">
        <v>1</v>
      </c>
      <c r="Q353" s="249">
        <v>1</v>
      </c>
      <c r="R353" s="249">
        <v>1</v>
      </c>
      <c r="S353" s="249">
        <v>1</v>
      </c>
      <c r="T353" s="249">
        <v>1</v>
      </c>
      <c r="U353" s="249">
        <v>1</v>
      </c>
      <c r="V353" s="249">
        <v>1</v>
      </c>
      <c r="W353" s="249">
        <v>1</v>
      </c>
      <c r="X353" s="249">
        <v>1</v>
      </c>
      <c r="Y353" s="249">
        <v>1</v>
      </c>
      <c r="Z353" s="249">
        <v>1</v>
      </c>
      <c r="AA353" s="249">
        <v>1</v>
      </c>
      <c r="AB353" s="249">
        <v>1</v>
      </c>
      <c r="AC353" s="249">
        <v>1</v>
      </c>
      <c r="AD353" s="249">
        <v>1</v>
      </c>
      <c r="AE353" s="249">
        <v>1</v>
      </c>
      <c r="AF353" s="249">
        <v>1</v>
      </c>
      <c r="AG353" s="249">
        <v>1</v>
      </c>
    </row>
    <row r="354" spans="1:33" x14ac:dyDescent="0.3">
      <c r="A354" s="249">
        <v>524860</v>
      </c>
      <c r="B354" s="305" t="s">
        <v>2063</v>
      </c>
      <c r="C354" s="249">
        <v>1</v>
      </c>
      <c r="D354" s="249">
        <v>1</v>
      </c>
      <c r="E354" s="249">
        <v>1</v>
      </c>
      <c r="F354" s="249">
        <v>1</v>
      </c>
      <c r="G354" s="249">
        <v>1</v>
      </c>
      <c r="H354" s="249">
        <v>1</v>
      </c>
      <c r="I354" s="249">
        <v>1</v>
      </c>
      <c r="J354" s="249">
        <v>1</v>
      </c>
      <c r="K354" s="249">
        <v>1</v>
      </c>
      <c r="L354" s="249">
        <v>1</v>
      </c>
      <c r="M354" s="249">
        <v>1</v>
      </c>
      <c r="N354" s="249">
        <v>1</v>
      </c>
      <c r="O354" s="249">
        <v>1</v>
      </c>
      <c r="P354" s="249">
        <v>1</v>
      </c>
      <c r="Q354" s="249">
        <v>1</v>
      </c>
      <c r="R354" s="249">
        <v>1</v>
      </c>
      <c r="S354" s="249">
        <v>1</v>
      </c>
      <c r="T354" s="249">
        <v>1</v>
      </c>
      <c r="U354" s="249">
        <v>1</v>
      </c>
      <c r="V354" s="249">
        <v>1</v>
      </c>
      <c r="W354" s="249">
        <v>1</v>
      </c>
      <c r="X354" s="249">
        <v>1</v>
      </c>
      <c r="Y354" s="249">
        <v>1</v>
      </c>
      <c r="Z354" s="249">
        <v>1</v>
      </c>
      <c r="AA354" s="249">
        <v>1</v>
      </c>
      <c r="AB354" s="249">
        <v>1</v>
      </c>
      <c r="AC354" s="249">
        <v>1</v>
      </c>
      <c r="AD354" s="249">
        <v>1</v>
      </c>
      <c r="AE354" s="249">
        <v>1</v>
      </c>
      <c r="AF354" s="249">
        <v>1</v>
      </c>
      <c r="AG354" s="249">
        <v>1</v>
      </c>
    </row>
    <row r="355" spans="1:33" x14ac:dyDescent="0.3">
      <c r="A355" s="249">
        <v>524861</v>
      </c>
      <c r="B355" s="305" t="s">
        <v>2063</v>
      </c>
      <c r="C355" s="249">
        <v>1</v>
      </c>
      <c r="D355" s="249">
        <v>1</v>
      </c>
      <c r="E355" s="249">
        <v>1</v>
      </c>
      <c r="F355" s="249">
        <v>1</v>
      </c>
      <c r="G355" s="249">
        <v>1</v>
      </c>
      <c r="H355" s="249">
        <v>1</v>
      </c>
      <c r="I355" s="249">
        <v>1</v>
      </c>
      <c r="J355" s="249">
        <v>1</v>
      </c>
      <c r="K355" s="249">
        <v>1</v>
      </c>
      <c r="L355" s="249">
        <v>1</v>
      </c>
      <c r="M355" s="249">
        <v>1</v>
      </c>
      <c r="N355" s="249">
        <v>1</v>
      </c>
      <c r="O355" s="249">
        <v>1</v>
      </c>
      <c r="P355" s="249">
        <v>1</v>
      </c>
      <c r="Q355" s="249">
        <v>1</v>
      </c>
      <c r="R355" s="249">
        <v>1</v>
      </c>
      <c r="S355" s="249">
        <v>1</v>
      </c>
      <c r="T355" s="249">
        <v>1</v>
      </c>
      <c r="U355" s="249">
        <v>1</v>
      </c>
      <c r="V355" s="249">
        <v>1</v>
      </c>
      <c r="W355" s="249">
        <v>1</v>
      </c>
      <c r="X355" s="249">
        <v>1</v>
      </c>
      <c r="Y355" s="249">
        <v>1</v>
      </c>
      <c r="Z355" s="249">
        <v>1</v>
      </c>
      <c r="AA355" s="249">
        <v>1</v>
      </c>
      <c r="AB355" s="249">
        <v>1</v>
      </c>
      <c r="AC355" s="249">
        <v>1</v>
      </c>
      <c r="AD355" s="249">
        <v>1</v>
      </c>
      <c r="AE355" s="249">
        <v>1</v>
      </c>
      <c r="AF355" s="249">
        <v>1</v>
      </c>
      <c r="AG355" s="249">
        <v>1</v>
      </c>
    </row>
    <row r="356" spans="1:33" x14ac:dyDescent="0.3">
      <c r="A356" s="249">
        <v>524862</v>
      </c>
      <c r="B356" s="305" t="s">
        <v>2063</v>
      </c>
      <c r="C356" s="249">
        <v>1</v>
      </c>
      <c r="D356" s="249">
        <v>1</v>
      </c>
      <c r="E356" s="249">
        <v>1</v>
      </c>
      <c r="F356" s="249">
        <v>1</v>
      </c>
      <c r="G356" s="249">
        <v>1</v>
      </c>
      <c r="H356" s="249">
        <v>1</v>
      </c>
      <c r="I356" s="249">
        <v>1</v>
      </c>
      <c r="J356" s="249">
        <v>1</v>
      </c>
      <c r="K356" s="249">
        <v>1</v>
      </c>
      <c r="L356" s="249">
        <v>1</v>
      </c>
      <c r="M356" s="249">
        <v>1</v>
      </c>
      <c r="N356" s="249">
        <v>1</v>
      </c>
      <c r="O356" s="249">
        <v>1</v>
      </c>
      <c r="P356" s="249">
        <v>1</v>
      </c>
      <c r="Q356" s="249">
        <v>1</v>
      </c>
      <c r="R356" s="249">
        <v>1</v>
      </c>
      <c r="S356" s="249">
        <v>1</v>
      </c>
      <c r="T356" s="249">
        <v>1</v>
      </c>
      <c r="U356" s="249">
        <v>1</v>
      </c>
      <c r="V356" s="249">
        <v>1</v>
      </c>
      <c r="W356" s="249">
        <v>1</v>
      </c>
      <c r="X356" s="249">
        <v>1</v>
      </c>
      <c r="Y356" s="249">
        <v>1</v>
      </c>
      <c r="Z356" s="249">
        <v>1</v>
      </c>
      <c r="AA356" s="249">
        <v>1</v>
      </c>
      <c r="AB356" s="249">
        <v>1</v>
      </c>
      <c r="AC356" s="249">
        <v>1</v>
      </c>
      <c r="AD356" s="249">
        <v>1</v>
      </c>
      <c r="AE356" s="249">
        <v>1</v>
      </c>
      <c r="AF356" s="249">
        <v>1</v>
      </c>
      <c r="AG356" s="249">
        <v>1</v>
      </c>
    </row>
    <row r="357" spans="1:33" x14ac:dyDescent="0.3">
      <c r="A357" s="249">
        <v>524863</v>
      </c>
      <c r="B357" s="305" t="s">
        <v>2063</v>
      </c>
      <c r="C357" s="249">
        <v>1</v>
      </c>
      <c r="D357" s="249">
        <v>1</v>
      </c>
      <c r="E357" s="249">
        <v>1</v>
      </c>
      <c r="F357" s="249">
        <v>1</v>
      </c>
      <c r="G357" s="249">
        <v>1</v>
      </c>
      <c r="H357" s="249">
        <v>1</v>
      </c>
      <c r="I357" s="249">
        <v>1</v>
      </c>
      <c r="J357" s="249">
        <v>1</v>
      </c>
      <c r="K357" s="249">
        <v>1</v>
      </c>
      <c r="L357" s="249">
        <v>1</v>
      </c>
      <c r="M357" s="249">
        <v>1</v>
      </c>
      <c r="N357" s="249">
        <v>1</v>
      </c>
      <c r="O357" s="249">
        <v>1</v>
      </c>
      <c r="P357" s="249">
        <v>1</v>
      </c>
      <c r="Q357" s="249">
        <v>1</v>
      </c>
      <c r="R357" s="249">
        <v>1</v>
      </c>
      <c r="S357" s="249">
        <v>1</v>
      </c>
      <c r="T357" s="249">
        <v>1</v>
      </c>
      <c r="U357" s="249">
        <v>1</v>
      </c>
      <c r="V357" s="249">
        <v>1</v>
      </c>
      <c r="W357" s="249">
        <v>1</v>
      </c>
      <c r="X357" s="249">
        <v>1</v>
      </c>
      <c r="Y357" s="249">
        <v>1</v>
      </c>
      <c r="Z357" s="249">
        <v>1</v>
      </c>
      <c r="AA357" s="249">
        <v>1</v>
      </c>
      <c r="AB357" s="249">
        <v>1</v>
      </c>
      <c r="AC357" s="249">
        <v>1</v>
      </c>
      <c r="AD357" s="249">
        <v>1</v>
      </c>
      <c r="AE357" s="249">
        <v>1</v>
      </c>
      <c r="AF357" s="249">
        <v>1</v>
      </c>
      <c r="AG357" s="249">
        <v>1</v>
      </c>
    </row>
    <row r="358" spans="1:33" x14ac:dyDescent="0.3">
      <c r="A358" s="249">
        <v>524868</v>
      </c>
      <c r="B358" s="305" t="s">
        <v>2063</v>
      </c>
      <c r="C358" s="249">
        <v>1</v>
      </c>
      <c r="D358" s="249">
        <v>1</v>
      </c>
      <c r="E358" s="249">
        <v>1</v>
      </c>
      <c r="F358" s="249">
        <v>1</v>
      </c>
      <c r="G358" s="249">
        <v>1</v>
      </c>
      <c r="H358" s="249">
        <v>1</v>
      </c>
      <c r="I358" s="249">
        <v>1</v>
      </c>
      <c r="J358" s="249">
        <v>1</v>
      </c>
      <c r="K358" s="249">
        <v>1</v>
      </c>
      <c r="L358" s="249">
        <v>1</v>
      </c>
      <c r="M358" s="249">
        <v>1</v>
      </c>
      <c r="N358" s="249">
        <v>1</v>
      </c>
      <c r="O358" s="249">
        <v>1</v>
      </c>
      <c r="P358" s="249">
        <v>1</v>
      </c>
      <c r="Q358" s="249">
        <v>1</v>
      </c>
      <c r="R358" s="249">
        <v>1</v>
      </c>
      <c r="S358" s="249">
        <v>1</v>
      </c>
      <c r="T358" s="249">
        <v>1</v>
      </c>
      <c r="U358" s="249">
        <v>1</v>
      </c>
      <c r="V358" s="249">
        <v>1</v>
      </c>
      <c r="W358" s="249">
        <v>1</v>
      </c>
      <c r="X358" s="249">
        <v>1</v>
      </c>
      <c r="Y358" s="249">
        <v>1</v>
      </c>
      <c r="Z358" s="249">
        <v>1</v>
      </c>
      <c r="AA358" s="249">
        <v>1</v>
      </c>
      <c r="AB358" s="249">
        <v>1</v>
      </c>
      <c r="AC358" s="249">
        <v>1</v>
      </c>
      <c r="AD358" s="249">
        <v>1</v>
      </c>
      <c r="AE358" s="249">
        <v>1</v>
      </c>
      <c r="AF358" s="249">
        <v>1</v>
      </c>
      <c r="AG358" s="249">
        <v>1</v>
      </c>
    </row>
    <row r="359" spans="1:33" x14ac:dyDescent="0.3">
      <c r="A359" s="249">
        <v>524876</v>
      </c>
      <c r="B359" s="305" t="s">
        <v>2063</v>
      </c>
      <c r="C359" s="249">
        <v>1</v>
      </c>
      <c r="D359" s="249">
        <v>1</v>
      </c>
      <c r="E359" s="249">
        <v>1</v>
      </c>
      <c r="F359" s="249">
        <v>1</v>
      </c>
      <c r="G359" s="249">
        <v>1</v>
      </c>
      <c r="H359" s="249">
        <v>1</v>
      </c>
      <c r="I359" s="249">
        <v>1</v>
      </c>
      <c r="J359" s="249">
        <v>1</v>
      </c>
      <c r="K359" s="249">
        <v>1</v>
      </c>
      <c r="L359" s="249">
        <v>1</v>
      </c>
      <c r="M359" s="249">
        <v>1</v>
      </c>
      <c r="N359" s="249">
        <v>1</v>
      </c>
      <c r="O359" s="249">
        <v>1</v>
      </c>
      <c r="P359" s="249">
        <v>1</v>
      </c>
      <c r="Q359" s="249">
        <v>1</v>
      </c>
      <c r="R359" s="249">
        <v>1</v>
      </c>
      <c r="S359" s="249">
        <v>1</v>
      </c>
      <c r="T359" s="249">
        <v>1</v>
      </c>
      <c r="U359" s="249">
        <v>1</v>
      </c>
      <c r="V359" s="249">
        <v>1</v>
      </c>
      <c r="W359" s="249">
        <v>1</v>
      </c>
      <c r="X359" s="249">
        <v>1</v>
      </c>
      <c r="Y359" s="249">
        <v>1</v>
      </c>
      <c r="Z359" s="249">
        <v>1</v>
      </c>
      <c r="AA359" s="249">
        <v>1</v>
      </c>
      <c r="AB359" s="249">
        <v>1</v>
      </c>
      <c r="AC359" s="249">
        <v>1</v>
      </c>
      <c r="AD359" s="249">
        <v>1</v>
      </c>
      <c r="AE359" s="249">
        <v>1</v>
      </c>
      <c r="AF359" s="249">
        <v>1</v>
      </c>
      <c r="AG359" s="249">
        <v>1</v>
      </c>
    </row>
    <row r="360" spans="1:33" x14ac:dyDescent="0.3">
      <c r="A360" s="249">
        <v>524877</v>
      </c>
      <c r="B360" s="305" t="s">
        <v>2063</v>
      </c>
      <c r="C360" s="249">
        <v>1</v>
      </c>
      <c r="D360" s="249">
        <v>1</v>
      </c>
      <c r="E360" s="249">
        <v>1</v>
      </c>
      <c r="F360" s="249">
        <v>1</v>
      </c>
      <c r="G360" s="249">
        <v>1</v>
      </c>
      <c r="H360" s="249">
        <v>1</v>
      </c>
      <c r="I360" s="249">
        <v>1</v>
      </c>
      <c r="J360" s="249">
        <v>1</v>
      </c>
      <c r="K360" s="249">
        <v>1</v>
      </c>
      <c r="L360" s="249">
        <v>1</v>
      </c>
      <c r="M360" s="249">
        <v>1</v>
      </c>
      <c r="N360" s="249">
        <v>1</v>
      </c>
      <c r="O360" s="249">
        <v>1</v>
      </c>
      <c r="P360" s="249">
        <v>1</v>
      </c>
      <c r="Q360" s="249">
        <v>1</v>
      </c>
      <c r="R360" s="249">
        <v>1</v>
      </c>
      <c r="S360" s="249">
        <v>1</v>
      </c>
      <c r="T360" s="249">
        <v>1</v>
      </c>
      <c r="U360" s="249">
        <v>1</v>
      </c>
      <c r="V360" s="249">
        <v>1</v>
      </c>
      <c r="W360" s="249">
        <v>1</v>
      </c>
      <c r="X360" s="249">
        <v>1</v>
      </c>
      <c r="Y360" s="249">
        <v>1</v>
      </c>
      <c r="Z360" s="249">
        <v>1</v>
      </c>
      <c r="AA360" s="249">
        <v>1</v>
      </c>
      <c r="AB360" s="249">
        <v>1</v>
      </c>
      <c r="AC360" s="249">
        <v>1</v>
      </c>
      <c r="AD360" s="249">
        <v>1</v>
      </c>
      <c r="AE360" s="249">
        <v>1</v>
      </c>
      <c r="AF360" s="249">
        <v>1</v>
      </c>
      <c r="AG360" s="249">
        <v>1</v>
      </c>
    </row>
    <row r="361" spans="1:33" x14ac:dyDescent="0.3">
      <c r="A361" s="249">
        <v>524904</v>
      </c>
      <c r="B361" s="305" t="s">
        <v>2063</v>
      </c>
      <c r="C361" s="249">
        <v>1</v>
      </c>
      <c r="D361" s="249">
        <v>1</v>
      </c>
      <c r="E361" s="249">
        <v>1</v>
      </c>
      <c r="F361" s="249">
        <v>1</v>
      </c>
      <c r="G361" s="249">
        <v>1</v>
      </c>
      <c r="H361" s="249">
        <v>1</v>
      </c>
      <c r="I361" s="249">
        <v>1</v>
      </c>
      <c r="J361" s="249">
        <v>1</v>
      </c>
      <c r="K361" s="249">
        <v>1</v>
      </c>
      <c r="L361" s="249">
        <v>1</v>
      </c>
      <c r="M361" s="249">
        <v>1</v>
      </c>
      <c r="N361" s="249">
        <v>1</v>
      </c>
      <c r="O361" s="249">
        <v>1</v>
      </c>
      <c r="P361" s="249">
        <v>1</v>
      </c>
      <c r="Q361" s="249">
        <v>1</v>
      </c>
      <c r="R361" s="249">
        <v>1</v>
      </c>
      <c r="S361" s="249">
        <v>1</v>
      </c>
      <c r="T361" s="249">
        <v>1</v>
      </c>
      <c r="U361" s="249">
        <v>1</v>
      </c>
      <c r="V361" s="249">
        <v>1</v>
      </c>
      <c r="W361" s="249">
        <v>1</v>
      </c>
      <c r="X361" s="249">
        <v>1</v>
      </c>
      <c r="Y361" s="249">
        <v>1</v>
      </c>
      <c r="Z361" s="249">
        <v>1</v>
      </c>
      <c r="AA361" s="249">
        <v>1</v>
      </c>
      <c r="AB361" s="249">
        <v>1</v>
      </c>
      <c r="AC361" s="249">
        <v>1</v>
      </c>
      <c r="AD361" s="249">
        <v>1</v>
      </c>
      <c r="AE361" s="249">
        <v>1</v>
      </c>
      <c r="AF361" s="249">
        <v>1</v>
      </c>
      <c r="AG361" s="249">
        <v>1</v>
      </c>
    </row>
    <row r="362" spans="1:33" x14ac:dyDescent="0.3">
      <c r="A362" s="249">
        <v>524905</v>
      </c>
      <c r="B362" s="305" t="s">
        <v>2063</v>
      </c>
      <c r="C362" s="249">
        <v>1</v>
      </c>
      <c r="D362" s="249">
        <v>1</v>
      </c>
      <c r="E362" s="249">
        <v>1</v>
      </c>
      <c r="F362" s="249">
        <v>1</v>
      </c>
      <c r="G362" s="249">
        <v>1</v>
      </c>
      <c r="H362" s="249">
        <v>1</v>
      </c>
      <c r="I362" s="249">
        <v>1</v>
      </c>
      <c r="J362" s="249">
        <v>1</v>
      </c>
      <c r="K362" s="249">
        <v>1</v>
      </c>
      <c r="L362" s="249">
        <v>1</v>
      </c>
      <c r="M362" s="249">
        <v>1</v>
      </c>
      <c r="N362" s="249">
        <v>1</v>
      </c>
      <c r="O362" s="249">
        <v>1</v>
      </c>
      <c r="P362" s="249">
        <v>1</v>
      </c>
      <c r="Q362" s="249">
        <v>1</v>
      </c>
      <c r="R362" s="249">
        <v>1</v>
      </c>
      <c r="S362" s="249">
        <v>1</v>
      </c>
      <c r="T362" s="249">
        <v>1</v>
      </c>
      <c r="U362" s="249">
        <v>1</v>
      </c>
      <c r="V362" s="249">
        <v>1</v>
      </c>
      <c r="W362" s="249">
        <v>1</v>
      </c>
      <c r="X362" s="249">
        <v>1</v>
      </c>
      <c r="Y362" s="249">
        <v>1</v>
      </c>
      <c r="Z362" s="249">
        <v>1</v>
      </c>
      <c r="AA362" s="249">
        <v>1</v>
      </c>
      <c r="AB362" s="249">
        <v>1</v>
      </c>
      <c r="AC362" s="249">
        <v>1</v>
      </c>
      <c r="AD362" s="249">
        <v>1</v>
      </c>
      <c r="AE362" s="249">
        <v>1</v>
      </c>
      <c r="AF362" s="249">
        <v>1</v>
      </c>
      <c r="AG362" s="249">
        <v>1</v>
      </c>
    </row>
    <row r="363" spans="1:33" x14ac:dyDescent="0.3">
      <c r="A363" s="249">
        <v>524906</v>
      </c>
      <c r="B363" s="305" t="s">
        <v>2063</v>
      </c>
      <c r="C363" s="249">
        <v>1</v>
      </c>
      <c r="D363" s="249">
        <v>1</v>
      </c>
      <c r="E363" s="249">
        <v>1</v>
      </c>
      <c r="F363" s="249">
        <v>1</v>
      </c>
      <c r="G363" s="249">
        <v>1</v>
      </c>
      <c r="H363" s="249">
        <v>1</v>
      </c>
      <c r="I363" s="249">
        <v>1</v>
      </c>
      <c r="J363" s="249">
        <v>1</v>
      </c>
      <c r="K363" s="249">
        <v>1</v>
      </c>
      <c r="L363" s="249">
        <v>1</v>
      </c>
      <c r="M363" s="249">
        <v>1</v>
      </c>
      <c r="N363" s="249">
        <v>1</v>
      </c>
      <c r="O363" s="249">
        <v>1</v>
      </c>
      <c r="P363" s="249">
        <v>1</v>
      </c>
      <c r="Q363" s="249">
        <v>1</v>
      </c>
      <c r="R363" s="249">
        <v>1</v>
      </c>
      <c r="S363" s="249">
        <v>1</v>
      </c>
      <c r="T363" s="249">
        <v>1</v>
      </c>
      <c r="U363" s="249">
        <v>1</v>
      </c>
      <c r="V363" s="249">
        <v>1</v>
      </c>
      <c r="W363" s="249">
        <v>1</v>
      </c>
      <c r="X363" s="249">
        <v>1</v>
      </c>
      <c r="Y363" s="249">
        <v>1</v>
      </c>
      <c r="Z363" s="249">
        <v>1</v>
      </c>
      <c r="AA363" s="249">
        <v>1</v>
      </c>
      <c r="AB363" s="249">
        <v>1</v>
      </c>
      <c r="AC363" s="249">
        <v>1</v>
      </c>
      <c r="AD363" s="249">
        <v>1</v>
      </c>
      <c r="AE363" s="249">
        <v>1</v>
      </c>
      <c r="AF363" s="249">
        <v>1</v>
      </c>
      <c r="AG363" s="249">
        <v>1</v>
      </c>
    </row>
    <row r="364" spans="1:33" x14ac:dyDescent="0.3">
      <c r="A364" s="249">
        <v>524907</v>
      </c>
      <c r="B364" s="305" t="s">
        <v>2063</v>
      </c>
      <c r="C364" s="249">
        <v>1</v>
      </c>
      <c r="D364" s="249">
        <v>1</v>
      </c>
      <c r="E364" s="249">
        <v>1</v>
      </c>
      <c r="F364" s="249">
        <v>1</v>
      </c>
      <c r="G364" s="249">
        <v>1</v>
      </c>
      <c r="H364" s="249">
        <v>1</v>
      </c>
      <c r="I364" s="249">
        <v>1</v>
      </c>
      <c r="J364" s="249">
        <v>1</v>
      </c>
      <c r="K364" s="249">
        <v>1</v>
      </c>
      <c r="L364" s="249">
        <v>1</v>
      </c>
      <c r="M364" s="249">
        <v>1</v>
      </c>
      <c r="N364" s="249">
        <v>1</v>
      </c>
      <c r="O364" s="249">
        <v>1</v>
      </c>
      <c r="P364" s="249">
        <v>1</v>
      </c>
      <c r="Q364" s="249">
        <v>1</v>
      </c>
      <c r="R364" s="249">
        <v>1</v>
      </c>
      <c r="S364" s="249">
        <v>1</v>
      </c>
      <c r="T364" s="249">
        <v>1</v>
      </c>
      <c r="U364" s="249">
        <v>1</v>
      </c>
      <c r="V364" s="249">
        <v>1</v>
      </c>
      <c r="W364" s="249">
        <v>1</v>
      </c>
      <c r="X364" s="249">
        <v>1</v>
      </c>
      <c r="Y364" s="249">
        <v>1</v>
      </c>
      <c r="Z364" s="249">
        <v>1</v>
      </c>
      <c r="AA364" s="249">
        <v>1</v>
      </c>
      <c r="AB364" s="249">
        <v>1</v>
      </c>
      <c r="AC364" s="249">
        <v>1</v>
      </c>
      <c r="AD364" s="249">
        <v>1</v>
      </c>
      <c r="AE364" s="249">
        <v>1</v>
      </c>
      <c r="AF364" s="249">
        <v>1</v>
      </c>
      <c r="AG364" s="249">
        <v>1</v>
      </c>
    </row>
    <row r="365" spans="1:33" x14ac:dyDescent="0.3">
      <c r="A365" s="249">
        <v>524914</v>
      </c>
      <c r="B365" s="305" t="s">
        <v>2063</v>
      </c>
      <c r="C365" s="249">
        <v>1</v>
      </c>
      <c r="D365" s="249">
        <v>1</v>
      </c>
      <c r="E365" s="249">
        <v>1</v>
      </c>
      <c r="F365" s="249">
        <v>1</v>
      </c>
      <c r="G365" s="249">
        <v>1</v>
      </c>
      <c r="H365" s="249">
        <v>1</v>
      </c>
      <c r="I365" s="249">
        <v>1</v>
      </c>
      <c r="J365" s="249">
        <v>1</v>
      </c>
      <c r="K365" s="249">
        <v>1</v>
      </c>
      <c r="L365" s="249">
        <v>1</v>
      </c>
      <c r="M365" s="249">
        <v>1</v>
      </c>
      <c r="N365" s="249">
        <v>1</v>
      </c>
      <c r="O365" s="249">
        <v>1</v>
      </c>
      <c r="P365" s="249">
        <v>1</v>
      </c>
      <c r="Q365" s="249">
        <v>1</v>
      </c>
      <c r="R365" s="249">
        <v>1</v>
      </c>
      <c r="S365" s="249">
        <v>1</v>
      </c>
      <c r="T365" s="249">
        <v>1</v>
      </c>
      <c r="U365" s="249">
        <v>1</v>
      </c>
      <c r="V365" s="249">
        <v>1</v>
      </c>
      <c r="W365" s="249">
        <v>1</v>
      </c>
      <c r="X365" s="249">
        <v>1</v>
      </c>
      <c r="Y365" s="249">
        <v>1</v>
      </c>
      <c r="Z365" s="249">
        <v>1</v>
      </c>
      <c r="AA365" s="249">
        <v>1</v>
      </c>
      <c r="AB365" s="249">
        <v>1</v>
      </c>
      <c r="AC365" s="249">
        <v>1</v>
      </c>
      <c r="AD365" s="249">
        <v>1</v>
      </c>
      <c r="AE365" s="249">
        <v>1</v>
      </c>
      <c r="AF365" s="249">
        <v>1</v>
      </c>
      <c r="AG365" s="249">
        <v>1</v>
      </c>
    </row>
    <row r="366" spans="1:33" x14ac:dyDescent="0.3">
      <c r="A366" s="249">
        <v>524916</v>
      </c>
      <c r="B366" s="305" t="s">
        <v>2063</v>
      </c>
      <c r="C366" s="249">
        <v>1</v>
      </c>
      <c r="D366" s="249">
        <v>1</v>
      </c>
      <c r="E366" s="249">
        <v>1</v>
      </c>
      <c r="F366" s="249">
        <v>1</v>
      </c>
      <c r="G366" s="249">
        <v>1</v>
      </c>
      <c r="H366" s="249">
        <v>1</v>
      </c>
      <c r="I366" s="249">
        <v>1</v>
      </c>
      <c r="J366" s="249">
        <v>1</v>
      </c>
      <c r="K366" s="249">
        <v>1</v>
      </c>
      <c r="L366" s="249">
        <v>1</v>
      </c>
      <c r="M366" s="249">
        <v>1</v>
      </c>
      <c r="N366" s="249">
        <v>1</v>
      </c>
      <c r="O366" s="249">
        <v>1</v>
      </c>
      <c r="P366" s="249">
        <v>1</v>
      </c>
      <c r="Q366" s="249">
        <v>1</v>
      </c>
      <c r="R366" s="249">
        <v>1</v>
      </c>
      <c r="S366" s="249">
        <v>1</v>
      </c>
      <c r="T366" s="249">
        <v>1</v>
      </c>
      <c r="U366" s="249">
        <v>1</v>
      </c>
      <c r="V366" s="249">
        <v>1</v>
      </c>
      <c r="W366" s="249">
        <v>1</v>
      </c>
      <c r="X366" s="249">
        <v>1</v>
      </c>
      <c r="Y366" s="249">
        <v>1</v>
      </c>
      <c r="Z366" s="249">
        <v>1</v>
      </c>
      <c r="AA366" s="249">
        <v>1</v>
      </c>
      <c r="AB366" s="249">
        <v>1</v>
      </c>
      <c r="AC366" s="249">
        <v>1</v>
      </c>
      <c r="AD366" s="249">
        <v>1</v>
      </c>
      <c r="AE366" s="249">
        <v>1</v>
      </c>
      <c r="AF366" s="249">
        <v>1</v>
      </c>
      <c r="AG366" s="249">
        <v>1</v>
      </c>
    </row>
    <row r="367" spans="1:33" x14ac:dyDescent="0.3">
      <c r="A367" s="249">
        <v>524919</v>
      </c>
      <c r="B367" s="305" t="s">
        <v>2063</v>
      </c>
      <c r="C367" s="249">
        <v>1</v>
      </c>
      <c r="D367" s="249">
        <v>1</v>
      </c>
      <c r="E367" s="249">
        <v>1</v>
      </c>
      <c r="F367" s="249">
        <v>1</v>
      </c>
      <c r="G367" s="249">
        <v>1</v>
      </c>
      <c r="H367" s="249">
        <v>1</v>
      </c>
      <c r="I367" s="249">
        <v>1</v>
      </c>
      <c r="J367" s="249">
        <v>1</v>
      </c>
      <c r="K367" s="249">
        <v>1</v>
      </c>
      <c r="L367" s="249">
        <v>1</v>
      </c>
      <c r="M367" s="249">
        <v>1</v>
      </c>
      <c r="N367" s="249">
        <v>1</v>
      </c>
      <c r="O367" s="249">
        <v>1</v>
      </c>
      <c r="P367" s="249">
        <v>1</v>
      </c>
      <c r="Q367" s="249">
        <v>1</v>
      </c>
      <c r="R367" s="249">
        <v>1</v>
      </c>
      <c r="S367" s="249">
        <v>1</v>
      </c>
      <c r="T367" s="249">
        <v>1</v>
      </c>
      <c r="U367" s="249">
        <v>1</v>
      </c>
      <c r="V367" s="249">
        <v>1</v>
      </c>
      <c r="W367" s="249">
        <v>1</v>
      </c>
      <c r="X367" s="249">
        <v>1</v>
      </c>
      <c r="Y367" s="249">
        <v>1</v>
      </c>
      <c r="Z367" s="249">
        <v>1</v>
      </c>
      <c r="AA367" s="249">
        <v>1</v>
      </c>
      <c r="AB367" s="249">
        <v>1</v>
      </c>
      <c r="AC367" s="249">
        <v>1</v>
      </c>
      <c r="AD367" s="249">
        <v>1</v>
      </c>
      <c r="AE367" s="249">
        <v>1</v>
      </c>
      <c r="AF367" s="249">
        <v>1</v>
      </c>
      <c r="AG367" s="249">
        <v>1</v>
      </c>
    </row>
    <row r="368" spans="1:33" x14ac:dyDescent="0.3">
      <c r="A368" s="249">
        <v>524920</v>
      </c>
      <c r="B368" s="305" t="s">
        <v>2063</v>
      </c>
      <c r="C368" s="249">
        <v>1</v>
      </c>
      <c r="D368" s="249">
        <v>1</v>
      </c>
      <c r="E368" s="249">
        <v>1</v>
      </c>
      <c r="F368" s="249">
        <v>1</v>
      </c>
      <c r="G368" s="249">
        <v>1</v>
      </c>
      <c r="H368" s="249">
        <v>1</v>
      </c>
      <c r="I368" s="249">
        <v>1</v>
      </c>
      <c r="J368" s="249">
        <v>1</v>
      </c>
      <c r="K368" s="249">
        <v>1</v>
      </c>
      <c r="L368" s="249">
        <v>1</v>
      </c>
      <c r="M368" s="249">
        <v>1</v>
      </c>
      <c r="N368" s="249">
        <v>1</v>
      </c>
      <c r="O368" s="249">
        <v>1</v>
      </c>
      <c r="P368" s="249">
        <v>1</v>
      </c>
      <c r="Q368" s="249">
        <v>1</v>
      </c>
      <c r="R368" s="249">
        <v>1</v>
      </c>
      <c r="S368" s="249">
        <v>1</v>
      </c>
      <c r="T368" s="249">
        <v>1</v>
      </c>
      <c r="U368" s="249">
        <v>1</v>
      </c>
      <c r="V368" s="249">
        <v>1</v>
      </c>
      <c r="W368" s="249">
        <v>1</v>
      </c>
      <c r="X368" s="249">
        <v>1</v>
      </c>
      <c r="Y368" s="249">
        <v>1</v>
      </c>
      <c r="Z368" s="249">
        <v>1</v>
      </c>
      <c r="AA368" s="249">
        <v>1</v>
      </c>
      <c r="AB368" s="249">
        <v>1</v>
      </c>
      <c r="AC368" s="249">
        <v>1</v>
      </c>
      <c r="AD368" s="249">
        <v>1</v>
      </c>
      <c r="AE368" s="249">
        <v>1</v>
      </c>
      <c r="AF368" s="249">
        <v>1</v>
      </c>
      <c r="AG368" s="249">
        <v>1</v>
      </c>
    </row>
    <row r="369" spans="1:33" x14ac:dyDescent="0.3">
      <c r="A369" s="249">
        <v>524922</v>
      </c>
      <c r="B369" s="305" t="s">
        <v>2063</v>
      </c>
      <c r="C369" s="249">
        <v>1</v>
      </c>
      <c r="D369" s="249">
        <v>1</v>
      </c>
      <c r="E369" s="249">
        <v>1</v>
      </c>
      <c r="F369" s="249">
        <v>1</v>
      </c>
      <c r="G369" s="249">
        <v>1</v>
      </c>
      <c r="H369" s="249">
        <v>1</v>
      </c>
      <c r="I369" s="249">
        <v>1</v>
      </c>
      <c r="J369" s="249">
        <v>1</v>
      </c>
      <c r="K369" s="249">
        <v>1</v>
      </c>
      <c r="L369" s="249">
        <v>1</v>
      </c>
      <c r="M369" s="249">
        <v>1</v>
      </c>
      <c r="N369" s="249">
        <v>1</v>
      </c>
      <c r="O369" s="249">
        <v>1</v>
      </c>
      <c r="P369" s="249">
        <v>1</v>
      </c>
      <c r="Q369" s="249">
        <v>1</v>
      </c>
      <c r="R369" s="249">
        <v>1</v>
      </c>
      <c r="S369" s="249">
        <v>1</v>
      </c>
      <c r="T369" s="249">
        <v>1</v>
      </c>
      <c r="U369" s="249">
        <v>1</v>
      </c>
      <c r="V369" s="249">
        <v>1</v>
      </c>
      <c r="W369" s="249">
        <v>1</v>
      </c>
      <c r="X369" s="249">
        <v>1</v>
      </c>
      <c r="Y369" s="249">
        <v>1</v>
      </c>
      <c r="Z369" s="249">
        <v>1</v>
      </c>
      <c r="AA369" s="249">
        <v>1</v>
      </c>
      <c r="AB369" s="249">
        <v>1</v>
      </c>
      <c r="AC369" s="249">
        <v>1</v>
      </c>
      <c r="AD369" s="249">
        <v>1</v>
      </c>
      <c r="AE369" s="249">
        <v>1</v>
      </c>
      <c r="AF369" s="249">
        <v>1</v>
      </c>
      <c r="AG369" s="249">
        <v>1</v>
      </c>
    </row>
    <row r="370" spans="1:33" x14ac:dyDescent="0.3">
      <c r="A370" s="249">
        <v>524925</v>
      </c>
      <c r="B370" s="305" t="s">
        <v>2063</v>
      </c>
      <c r="C370" s="249">
        <v>1</v>
      </c>
      <c r="D370" s="249">
        <v>1</v>
      </c>
      <c r="E370" s="249">
        <v>1</v>
      </c>
      <c r="F370" s="249">
        <v>1</v>
      </c>
      <c r="G370" s="249">
        <v>1</v>
      </c>
      <c r="H370" s="249">
        <v>1</v>
      </c>
      <c r="I370" s="249">
        <v>1</v>
      </c>
      <c r="J370" s="249">
        <v>1</v>
      </c>
      <c r="K370" s="249">
        <v>1</v>
      </c>
      <c r="L370" s="249">
        <v>1</v>
      </c>
      <c r="M370" s="249">
        <v>1</v>
      </c>
      <c r="N370" s="249">
        <v>1</v>
      </c>
      <c r="O370" s="249">
        <v>1</v>
      </c>
      <c r="P370" s="249">
        <v>1</v>
      </c>
      <c r="Q370" s="249">
        <v>1</v>
      </c>
      <c r="R370" s="249">
        <v>1</v>
      </c>
      <c r="S370" s="249">
        <v>1</v>
      </c>
      <c r="T370" s="249">
        <v>1</v>
      </c>
      <c r="U370" s="249">
        <v>1</v>
      </c>
      <c r="V370" s="249">
        <v>1</v>
      </c>
      <c r="W370" s="249">
        <v>1</v>
      </c>
      <c r="X370" s="249">
        <v>1</v>
      </c>
      <c r="Y370" s="249">
        <v>1</v>
      </c>
      <c r="Z370" s="249">
        <v>1</v>
      </c>
      <c r="AA370" s="249">
        <v>1</v>
      </c>
      <c r="AB370" s="249">
        <v>1</v>
      </c>
      <c r="AC370" s="249">
        <v>1</v>
      </c>
      <c r="AD370" s="249">
        <v>1</v>
      </c>
      <c r="AE370" s="249">
        <v>1</v>
      </c>
      <c r="AF370" s="249">
        <v>1</v>
      </c>
      <c r="AG370" s="249">
        <v>1</v>
      </c>
    </row>
    <row r="371" spans="1:33" x14ac:dyDescent="0.3">
      <c r="A371" s="249">
        <v>524926</v>
      </c>
      <c r="B371" s="305" t="s">
        <v>2063</v>
      </c>
      <c r="C371" s="249">
        <v>1</v>
      </c>
      <c r="D371" s="249">
        <v>1</v>
      </c>
      <c r="E371" s="249">
        <v>1</v>
      </c>
      <c r="F371" s="249">
        <v>1</v>
      </c>
      <c r="G371" s="249">
        <v>1</v>
      </c>
      <c r="H371" s="249">
        <v>1</v>
      </c>
      <c r="I371" s="249">
        <v>1</v>
      </c>
      <c r="J371" s="249">
        <v>1</v>
      </c>
      <c r="K371" s="249">
        <v>1</v>
      </c>
      <c r="L371" s="249">
        <v>1</v>
      </c>
      <c r="M371" s="249">
        <v>1</v>
      </c>
      <c r="N371" s="249">
        <v>1</v>
      </c>
      <c r="O371" s="249">
        <v>1</v>
      </c>
      <c r="P371" s="249">
        <v>1</v>
      </c>
      <c r="Q371" s="249">
        <v>1</v>
      </c>
      <c r="R371" s="249">
        <v>1</v>
      </c>
      <c r="S371" s="249">
        <v>1</v>
      </c>
      <c r="T371" s="249">
        <v>1</v>
      </c>
      <c r="U371" s="249">
        <v>1</v>
      </c>
      <c r="V371" s="249">
        <v>1</v>
      </c>
      <c r="W371" s="249">
        <v>1</v>
      </c>
      <c r="X371" s="249">
        <v>1</v>
      </c>
      <c r="Y371" s="249">
        <v>1</v>
      </c>
      <c r="Z371" s="249">
        <v>1</v>
      </c>
      <c r="AA371" s="249">
        <v>1</v>
      </c>
      <c r="AB371" s="249">
        <v>1</v>
      </c>
      <c r="AC371" s="249">
        <v>1</v>
      </c>
      <c r="AD371" s="249">
        <v>1</v>
      </c>
      <c r="AE371" s="249">
        <v>1</v>
      </c>
      <c r="AF371" s="249">
        <v>1</v>
      </c>
      <c r="AG371" s="249">
        <v>1</v>
      </c>
    </row>
    <row r="372" spans="1:33" x14ac:dyDescent="0.3">
      <c r="A372" s="249">
        <v>524931</v>
      </c>
      <c r="B372" s="305" t="s">
        <v>2063</v>
      </c>
      <c r="C372" s="249">
        <v>1</v>
      </c>
      <c r="D372" s="249">
        <v>1</v>
      </c>
      <c r="E372" s="249">
        <v>1</v>
      </c>
      <c r="F372" s="249">
        <v>1</v>
      </c>
      <c r="G372" s="249">
        <v>1</v>
      </c>
      <c r="H372" s="249">
        <v>1</v>
      </c>
      <c r="I372" s="249">
        <v>1</v>
      </c>
      <c r="J372" s="249">
        <v>1</v>
      </c>
      <c r="K372" s="249">
        <v>1</v>
      </c>
      <c r="L372" s="249">
        <v>1</v>
      </c>
      <c r="M372" s="249">
        <v>1</v>
      </c>
      <c r="N372" s="249">
        <v>1</v>
      </c>
      <c r="O372" s="249">
        <v>1</v>
      </c>
      <c r="P372" s="249">
        <v>1</v>
      </c>
      <c r="Q372" s="249">
        <v>1</v>
      </c>
      <c r="R372" s="249">
        <v>1</v>
      </c>
      <c r="S372" s="249">
        <v>1</v>
      </c>
      <c r="T372" s="249">
        <v>1</v>
      </c>
      <c r="U372" s="249">
        <v>1</v>
      </c>
      <c r="V372" s="249">
        <v>1</v>
      </c>
      <c r="W372" s="249">
        <v>1</v>
      </c>
      <c r="X372" s="249">
        <v>1</v>
      </c>
      <c r="Y372" s="249">
        <v>1</v>
      </c>
      <c r="Z372" s="249">
        <v>1</v>
      </c>
      <c r="AA372" s="249">
        <v>1</v>
      </c>
      <c r="AB372" s="249">
        <v>1</v>
      </c>
      <c r="AC372" s="249">
        <v>1</v>
      </c>
      <c r="AD372" s="249">
        <v>1</v>
      </c>
      <c r="AE372" s="249">
        <v>1</v>
      </c>
      <c r="AF372" s="249">
        <v>1</v>
      </c>
      <c r="AG372" s="249">
        <v>1</v>
      </c>
    </row>
    <row r="373" spans="1:33" x14ac:dyDescent="0.3">
      <c r="A373" s="249">
        <v>524935</v>
      </c>
      <c r="B373" s="305" t="s">
        <v>2063</v>
      </c>
      <c r="C373" s="249">
        <v>1</v>
      </c>
      <c r="D373" s="249">
        <v>1</v>
      </c>
      <c r="E373" s="249">
        <v>1</v>
      </c>
      <c r="F373" s="249">
        <v>1</v>
      </c>
      <c r="G373" s="249">
        <v>1</v>
      </c>
      <c r="H373" s="249">
        <v>1</v>
      </c>
      <c r="I373" s="249">
        <v>1</v>
      </c>
      <c r="J373" s="249">
        <v>1</v>
      </c>
      <c r="K373" s="249">
        <v>1</v>
      </c>
      <c r="L373" s="249">
        <v>1</v>
      </c>
      <c r="M373" s="249">
        <v>1</v>
      </c>
      <c r="N373" s="249">
        <v>1</v>
      </c>
      <c r="O373" s="249">
        <v>1</v>
      </c>
      <c r="P373" s="249">
        <v>1</v>
      </c>
      <c r="Q373" s="249">
        <v>1</v>
      </c>
      <c r="R373" s="249">
        <v>1</v>
      </c>
      <c r="S373" s="249">
        <v>1</v>
      </c>
      <c r="T373" s="249">
        <v>1</v>
      </c>
      <c r="U373" s="249">
        <v>1</v>
      </c>
      <c r="V373" s="249">
        <v>1</v>
      </c>
      <c r="W373" s="249">
        <v>1</v>
      </c>
      <c r="X373" s="249">
        <v>1</v>
      </c>
      <c r="Y373" s="249">
        <v>1</v>
      </c>
      <c r="Z373" s="249">
        <v>1</v>
      </c>
      <c r="AA373" s="249">
        <v>1</v>
      </c>
      <c r="AB373" s="249">
        <v>1</v>
      </c>
      <c r="AC373" s="249">
        <v>1</v>
      </c>
      <c r="AD373" s="249">
        <v>1</v>
      </c>
      <c r="AE373" s="249">
        <v>1</v>
      </c>
      <c r="AF373" s="249">
        <v>1</v>
      </c>
      <c r="AG373" s="249">
        <v>1</v>
      </c>
    </row>
    <row r="374" spans="1:33" x14ac:dyDescent="0.3">
      <c r="A374" s="249">
        <v>524937</v>
      </c>
      <c r="B374" s="305" t="s">
        <v>2063</v>
      </c>
      <c r="C374" s="249">
        <v>1</v>
      </c>
      <c r="D374" s="249">
        <v>1</v>
      </c>
      <c r="E374" s="249">
        <v>1</v>
      </c>
      <c r="F374" s="249">
        <v>1</v>
      </c>
      <c r="G374" s="249">
        <v>1</v>
      </c>
      <c r="H374" s="249">
        <v>1</v>
      </c>
      <c r="I374" s="249">
        <v>1</v>
      </c>
      <c r="J374" s="249">
        <v>1</v>
      </c>
      <c r="K374" s="249">
        <v>1</v>
      </c>
      <c r="L374" s="249">
        <v>1</v>
      </c>
      <c r="M374" s="249">
        <v>1</v>
      </c>
      <c r="N374" s="249">
        <v>1</v>
      </c>
      <c r="O374" s="249">
        <v>1</v>
      </c>
      <c r="P374" s="249">
        <v>1</v>
      </c>
      <c r="Q374" s="249">
        <v>1</v>
      </c>
      <c r="R374" s="249">
        <v>1</v>
      </c>
      <c r="S374" s="249">
        <v>1</v>
      </c>
      <c r="T374" s="249">
        <v>1</v>
      </c>
      <c r="U374" s="249">
        <v>1</v>
      </c>
      <c r="V374" s="249">
        <v>1</v>
      </c>
      <c r="W374" s="249">
        <v>1</v>
      </c>
      <c r="X374" s="249">
        <v>1</v>
      </c>
      <c r="Y374" s="249">
        <v>1</v>
      </c>
      <c r="Z374" s="249">
        <v>1</v>
      </c>
      <c r="AA374" s="249">
        <v>1</v>
      </c>
      <c r="AB374" s="249">
        <v>1</v>
      </c>
      <c r="AC374" s="249">
        <v>1</v>
      </c>
      <c r="AD374" s="249">
        <v>1</v>
      </c>
      <c r="AE374" s="249">
        <v>1</v>
      </c>
      <c r="AF374" s="249">
        <v>1</v>
      </c>
      <c r="AG374" s="249">
        <v>1</v>
      </c>
    </row>
    <row r="375" spans="1:33" x14ac:dyDescent="0.3">
      <c r="A375" s="249">
        <v>524938</v>
      </c>
      <c r="B375" s="305" t="s">
        <v>2063</v>
      </c>
      <c r="C375" s="249">
        <v>1</v>
      </c>
      <c r="D375" s="249">
        <v>1</v>
      </c>
      <c r="E375" s="249">
        <v>1</v>
      </c>
      <c r="F375" s="249">
        <v>1</v>
      </c>
      <c r="G375" s="249">
        <v>1</v>
      </c>
      <c r="H375" s="249">
        <v>1</v>
      </c>
      <c r="I375" s="249">
        <v>1</v>
      </c>
      <c r="J375" s="249">
        <v>1</v>
      </c>
      <c r="K375" s="249">
        <v>1</v>
      </c>
      <c r="L375" s="249">
        <v>1</v>
      </c>
      <c r="M375" s="249">
        <v>1</v>
      </c>
      <c r="N375" s="249">
        <v>1</v>
      </c>
      <c r="O375" s="249">
        <v>1</v>
      </c>
      <c r="P375" s="249">
        <v>1</v>
      </c>
      <c r="Q375" s="249">
        <v>1</v>
      </c>
      <c r="R375" s="249">
        <v>1</v>
      </c>
      <c r="S375" s="249">
        <v>1</v>
      </c>
      <c r="T375" s="249">
        <v>1</v>
      </c>
      <c r="U375" s="249">
        <v>1</v>
      </c>
      <c r="V375" s="249">
        <v>1</v>
      </c>
      <c r="W375" s="249">
        <v>1</v>
      </c>
      <c r="X375" s="249">
        <v>1</v>
      </c>
      <c r="Y375" s="249">
        <v>1</v>
      </c>
      <c r="Z375" s="249">
        <v>1</v>
      </c>
      <c r="AA375" s="249">
        <v>1</v>
      </c>
      <c r="AB375" s="249">
        <v>1</v>
      </c>
      <c r="AC375" s="249">
        <v>1</v>
      </c>
      <c r="AD375" s="249">
        <v>1</v>
      </c>
      <c r="AE375" s="249">
        <v>1</v>
      </c>
      <c r="AF375" s="249">
        <v>1</v>
      </c>
      <c r="AG375" s="249">
        <v>1</v>
      </c>
    </row>
    <row r="376" spans="1:33" x14ac:dyDescent="0.3">
      <c r="A376" s="249">
        <v>524939</v>
      </c>
      <c r="B376" s="305" t="s">
        <v>2063</v>
      </c>
      <c r="C376" s="249">
        <v>1</v>
      </c>
      <c r="D376" s="249">
        <v>1</v>
      </c>
      <c r="E376" s="249">
        <v>1</v>
      </c>
      <c r="F376" s="249">
        <v>1</v>
      </c>
      <c r="G376" s="249">
        <v>1</v>
      </c>
      <c r="H376" s="249">
        <v>1</v>
      </c>
      <c r="I376" s="249">
        <v>1</v>
      </c>
      <c r="J376" s="249">
        <v>1</v>
      </c>
      <c r="K376" s="249">
        <v>1</v>
      </c>
      <c r="L376" s="249">
        <v>1</v>
      </c>
      <c r="M376" s="249">
        <v>1</v>
      </c>
      <c r="N376" s="249">
        <v>1</v>
      </c>
      <c r="O376" s="249">
        <v>1</v>
      </c>
      <c r="P376" s="249">
        <v>1</v>
      </c>
      <c r="Q376" s="249">
        <v>1</v>
      </c>
      <c r="R376" s="249">
        <v>1</v>
      </c>
      <c r="S376" s="249">
        <v>1</v>
      </c>
      <c r="T376" s="249">
        <v>1</v>
      </c>
      <c r="U376" s="249">
        <v>1</v>
      </c>
      <c r="V376" s="249">
        <v>1</v>
      </c>
      <c r="W376" s="249">
        <v>1</v>
      </c>
      <c r="X376" s="249">
        <v>1</v>
      </c>
      <c r="Y376" s="249">
        <v>1</v>
      </c>
      <c r="Z376" s="249">
        <v>1</v>
      </c>
      <c r="AA376" s="249">
        <v>1</v>
      </c>
      <c r="AB376" s="249">
        <v>1</v>
      </c>
      <c r="AC376" s="249">
        <v>1</v>
      </c>
      <c r="AD376" s="249">
        <v>1</v>
      </c>
      <c r="AE376" s="249">
        <v>1</v>
      </c>
      <c r="AF376" s="249">
        <v>1</v>
      </c>
      <c r="AG376" s="249">
        <v>1</v>
      </c>
    </row>
    <row r="377" spans="1:33" x14ac:dyDescent="0.3">
      <c r="A377" s="249">
        <v>524944</v>
      </c>
      <c r="B377" s="305" t="s">
        <v>2063</v>
      </c>
      <c r="C377" s="249">
        <v>1</v>
      </c>
      <c r="D377" s="249">
        <v>1</v>
      </c>
      <c r="E377" s="249">
        <v>1</v>
      </c>
      <c r="F377" s="249">
        <v>1</v>
      </c>
      <c r="G377" s="249">
        <v>1</v>
      </c>
      <c r="H377" s="249">
        <v>1</v>
      </c>
      <c r="I377" s="249">
        <v>1</v>
      </c>
      <c r="J377" s="249">
        <v>1</v>
      </c>
      <c r="K377" s="249">
        <v>1</v>
      </c>
      <c r="L377" s="249">
        <v>1</v>
      </c>
      <c r="M377" s="249">
        <v>1</v>
      </c>
      <c r="N377" s="249">
        <v>1</v>
      </c>
      <c r="O377" s="249">
        <v>1</v>
      </c>
      <c r="P377" s="249">
        <v>1</v>
      </c>
      <c r="Q377" s="249">
        <v>1</v>
      </c>
      <c r="R377" s="249">
        <v>1</v>
      </c>
      <c r="S377" s="249">
        <v>1</v>
      </c>
      <c r="T377" s="249">
        <v>1</v>
      </c>
      <c r="U377" s="249">
        <v>1</v>
      </c>
      <c r="V377" s="249">
        <v>1</v>
      </c>
      <c r="W377" s="249">
        <v>1</v>
      </c>
      <c r="X377" s="249">
        <v>1</v>
      </c>
      <c r="Y377" s="249">
        <v>1</v>
      </c>
      <c r="Z377" s="249">
        <v>1</v>
      </c>
      <c r="AA377" s="249">
        <v>1</v>
      </c>
      <c r="AB377" s="249">
        <v>1</v>
      </c>
      <c r="AC377" s="249">
        <v>1</v>
      </c>
      <c r="AD377" s="249">
        <v>1</v>
      </c>
      <c r="AE377" s="249">
        <v>1</v>
      </c>
      <c r="AF377" s="249">
        <v>1</v>
      </c>
      <c r="AG377" s="249">
        <v>1</v>
      </c>
    </row>
    <row r="378" spans="1:33" x14ac:dyDescent="0.3">
      <c r="A378" s="249">
        <v>524946</v>
      </c>
      <c r="B378" s="305" t="s">
        <v>2063</v>
      </c>
      <c r="C378" s="249">
        <v>1</v>
      </c>
      <c r="D378" s="249">
        <v>1</v>
      </c>
      <c r="E378" s="249">
        <v>1</v>
      </c>
      <c r="F378" s="249">
        <v>1</v>
      </c>
      <c r="G378" s="249">
        <v>1</v>
      </c>
      <c r="H378" s="249">
        <v>1</v>
      </c>
      <c r="I378" s="249">
        <v>1</v>
      </c>
      <c r="J378" s="249">
        <v>1</v>
      </c>
      <c r="K378" s="249">
        <v>1</v>
      </c>
      <c r="L378" s="249">
        <v>1</v>
      </c>
      <c r="M378" s="249">
        <v>1</v>
      </c>
      <c r="N378" s="249">
        <v>1</v>
      </c>
      <c r="O378" s="249">
        <v>1</v>
      </c>
      <c r="P378" s="249">
        <v>1</v>
      </c>
      <c r="Q378" s="249">
        <v>1</v>
      </c>
      <c r="R378" s="249">
        <v>1</v>
      </c>
      <c r="S378" s="249">
        <v>1</v>
      </c>
      <c r="T378" s="249">
        <v>1</v>
      </c>
      <c r="U378" s="249">
        <v>1</v>
      </c>
      <c r="V378" s="249">
        <v>1</v>
      </c>
      <c r="W378" s="249">
        <v>1</v>
      </c>
      <c r="X378" s="249">
        <v>1</v>
      </c>
      <c r="Y378" s="249">
        <v>1</v>
      </c>
      <c r="Z378" s="249">
        <v>1</v>
      </c>
      <c r="AA378" s="249">
        <v>1</v>
      </c>
      <c r="AB378" s="249">
        <v>1</v>
      </c>
      <c r="AC378" s="249">
        <v>1</v>
      </c>
      <c r="AD378" s="249">
        <v>1</v>
      </c>
      <c r="AE378" s="249">
        <v>1</v>
      </c>
      <c r="AF378" s="249">
        <v>1</v>
      </c>
      <c r="AG378" s="249">
        <v>1</v>
      </c>
    </row>
    <row r="379" spans="1:33" x14ac:dyDescent="0.3">
      <c r="A379" s="249">
        <v>524948</v>
      </c>
      <c r="B379" s="305" t="s">
        <v>2063</v>
      </c>
      <c r="C379" s="249">
        <v>1</v>
      </c>
      <c r="D379" s="249">
        <v>1</v>
      </c>
      <c r="E379" s="249">
        <v>1</v>
      </c>
      <c r="F379" s="249">
        <v>1</v>
      </c>
      <c r="G379" s="249">
        <v>1</v>
      </c>
      <c r="H379" s="249">
        <v>1</v>
      </c>
      <c r="I379" s="249">
        <v>1</v>
      </c>
      <c r="J379" s="249">
        <v>1</v>
      </c>
      <c r="K379" s="249">
        <v>1</v>
      </c>
      <c r="L379" s="249">
        <v>1</v>
      </c>
      <c r="M379" s="249">
        <v>1</v>
      </c>
      <c r="N379" s="249">
        <v>1</v>
      </c>
      <c r="O379" s="249">
        <v>1</v>
      </c>
      <c r="P379" s="249">
        <v>1</v>
      </c>
      <c r="Q379" s="249">
        <v>1</v>
      </c>
      <c r="R379" s="249">
        <v>1</v>
      </c>
      <c r="S379" s="249">
        <v>1</v>
      </c>
      <c r="T379" s="249">
        <v>1</v>
      </c>
      <c r="U379" s="249">
        <v>1</v>
      </c>
      <c r="V379" s="249">
        <v>1</v>
      </c>
      <c r="W379" s="249">
        <v>1</v>
      </c>
      <c r="X379" s="249">
        <v>1</v>
      </c>
      <c r="Y379" s="249">
        <v>1</v>
      </c>
      <c r="Z379" s="249">
        <v>1</v>
      </c>
      <c r="AA379" s="249">
        <v>1</v>
      </c>
      <c r="AB379" s="249">
        <v>1</v>
      </c>
      <c r="AC379" s="249">
        <v>1</v>
      </c>
      <c r="AD379" s="249">
        <v>1</v>
      </c>
      <c r="AE379" s="249">
        <v>1</v>
      </c>
      <c r="AF379" s="249">
        <v>1</v>
      </c>
      <c r="AG379" s="249">
        <v>1</v>
      </c>
    </row>
    <row r="380" spans="1:33" x14ac:dyDescent="0.3">
      <c r="A380" s="249">
        <v>524949</v>
      </c>
      <c r="B380" s="305" t="s">
        <v>2063</v>
      </c>
      <c r="C380" s="249">
        <v>1</v>
      </c>
      <c r="D380" s="249">
        <v>1</v>
      </c>
      <c r="E380" s="249">
        <v>1</v>
      </c>
      <c r="F380" s="249">
        <v>1</v>
      </c>
      <c r="G380" s="249">
        <v>1</v>
      </c>
      <c r="H380" s="249">
        <v>1</v>
      </c>
      <c r="I380" s="249">
        <v>1</v>
      </c>
      <c r="J380" s="249">
        <v>1</v>
      </c>
      <c r="K380" s="249">
        <v>1</v>
      </c>
      <c r="L380" s="249">
        <v>1</v>
      </c>
      <c r="M380" s="249">
        <v>1</v>
      </c>
      <c r="N380" s="249">
        <v>1</v>
      </c>
      <c r="O380" s="249">
        <v>1</v>
      </c>
      <c r="P380" s="249">
        <v>1</v>
      </c>
      <c r="Q380" s="249">
        <v>1</v>
      </c>
      <c r="R380" s="249">
        <v>1</v>
      </c>
      <c r="S380" s="249">
        <v>1</v>
      </c>
      <c r="T380" s="249">
        <v>1</v>
      </c>
      <c r="U380" s="249">
        <v>1</v>
      </c>
      <c r="V380" s="249">
        <v>1</v>
      </c>
      <c r="W380" s="249">
        <v>1</v>
      </c>
      <c r="X380" s="249">
        <v>1</v>
      </c>
      <c r="Y380" s="249">
        <v>1</v>
      </c>
      <c r="Z380" s="249">
        <v>1</v>
      </c>
      <c r="AA380" s="249">
        <v>1</v>
      </c>
      <c r="AB380" s="249">
        <v>1</v>
      </c>
      <c r="AC380" s="249">
        <v>1</v>
      </c>
      <c r="AD380" s="249">
        <v>1</v>
      </c>
      <c r="AE380" s="249">
        <v>1</v>
      </c>
      <c r="AF380" s="249">
        <v>1</v>
      </c>
      <c r="AG380" s="249">
        <v>1</v>
      </c>
    </row>
    <row r="381" spans="1:33" x14ac:dyDescent="0.3">
      <c r="A381" s="249">
        <v>524958</v>
      </c>
      <c r="B381" s="305" t="s">
        <v>2063</v>
      </c>
      <c r="C381" s="249">
        <v>1</v>
      </c>
      <c r="D381" s="249">
        <v>1</v>
      </c>
      <c r="E381" s="249">
        <v>1</v>
      </c>
      <c r="F381" s="249">
        <v>1</v>
      </c>
      <c r="G381" s="249">
        <v>1</v>
      </c>
      <c r="H381" s="249">
        <v>1</v>
      </c>
      <c r="I381" s="249">
        <v>1</v>
      </c>
      <c r="J381" s="249">
        <v>1</v>
      </c>
      <c r="K381" s="249">
        <v>1</v>
      </c>
      <c r="L381" s="249">
        <v>1</v>
      </c>
      <c r="M381" s="249">
        <v>1</v>
      </c>
      <c r="N381" s="249">
        <v>1</v>
      </c>
      <c r="O381" s="249">
        <v>1</v>
      </c>
      <c r="P381" s="249">
        <v>1</v>
      </c>
      <c r="Q381" s="249">
        <v>1</v>
      </c>
      <c r="R381" s="249">
        <v>1</v>
      </c>
      <c r="S381" s="249">
        <v>1</v>
      </c>
      <c r="T381" s="249">
        <v>1</v>
      </c>
      <c r="U381" s="249">
        <v>1</v>
      </c>
      <c r="V381" s="249">
        <v>1</v>
      </c>
      <c r="W381" s="249">
        <v>1</v>
      </c>
      <c r="X381" s="249">
        <v>1</v>
      </c>
      <c r="Y381" s="249">
        <v>1</v>
      </c>
      <c r="Z381" s="249">
        <v>1</v>
      </c>
      <c r="AA381" s="249">
        <v>1</v>
      </c>
      <c r="AB381" s="249">
        <v>1</v>
      </c>
      <c r="AC381" s="249">
        <v>1</v>
      </c>
      <c r="AD381" s="249">
        <v>1</v>
      </c>
      <c r="AE381" s="249">
        <v>1</v>
      </c>
      <c r="AF381" s="249">
        <v>1</v>
      </c>
      <c r="AG381" s="249">
        <v>1</v>
      </c>
    </row>
    <row r="382" spans="1:33" x14ac:dyDescent="0.3">
      <c r="A382" s="249">
        <v>524960</v>
      </c>
      <c r="B382" s="305" t="s">
        <v>2063</v>
      </c>
      <c r="C382" s="249">
        <v>1</v>
      </c>
      <c r="D382" s="249">
        <v>1</v>
      </c>
      <c r="E382" s="249">
        <v>1</v>
      </c>
      <c r="F382" s="249">
        <v>1</v>
      </c>
      <c r="G382" s="249">
        <v>1</v>
      </c>
      <c r="H382" s="249">
        <v>1</v>
      </c>
      <c r="I382" s="249">
        <v>1</v>
      </c>
      <c r="J382" s="249">
        <v>1</v>
      </c>
      <c r="K382" s="249">
        <v>1</v>
      </c>
      <c r="L382" s="249">
        <v>1</v>
      </c>
      <c r="M382" s="249">
        <v>1</v>
      </c>
      <c r="N382" s="249">
        <v>1</v>
      </c>
      <c r="O382" s="249">
        <v>1</v>
      </c>
      <c r="P382" s="249">
        <v>1</v>
      </c>
      <c r="Q382" s="249">
        <v>1</v>
      </c>
      <c r="R382" s="249">
        <v>1</v>
      </c>
      <c r="S382" s="249">
        <v>1</v>
      </c>
      <c r="T382" s="249">
        <v>1</v>
      </c>
      <c r="U382" s="249">
        <v>1</v>
      </c>
      <c r="V382" s="249">
        <v>1</v>
      </c>
      <c r="W382" s="249">
        <v>1</v>
      </c>
      <c r="X382" s="249">
        <v>1</v>
      </c>
      <c r="Y382" s="249">
        <v>1</v>
      </c>
      <c r="Z382" s="249">
        <v>1</v>
      </c>
      <c r="AA382" s="249">
        <v>1</v>
      </c>
      <c r="AB382" s="249">
        <v>1</v>
      </c>
      <c r="AC382" s="249">
        <v>1</v>
      </c>
      <c r="AD382" s="249">
        <v>1</v>
      </c>
      <c r="AE382" s="249">
        <v>1</v>
      </c>
      <c r="AF382" s="249">
        <v>1</v>
      </c>
      <c r="AG382" s="249">
        <v>1</v>
      </c>
    </row>
    <row r="383" spans="1:33" x14ac:dyDescent="0.3">
      <c r="A383" s="249">
        <v>524962</v>
      </c>
      <c r="B383" s="305" t="s">
        <v>2063</v>
      </c>
      <c r="C383" s="249">
        <v>1</v>
      </c>
      <c r="D383" s="249">
        <v>1</v>
      </c>
      <c r="E383" s="249">
        <v>1</v>
      </c>
      <c r="F383" s="249">
        <v>1</v>
      </c>
      <c r="G383" s="249">
        <v>1</v>
      </c>
      <c r="H383" s="249">
        <v>1</v>
      </c>
      <c r="I383" s="249">
        <v>1</v>
      </c>
      <c r="J383" s="249">
        <v>1</v>
      </c>
      <c r="K383" s="249">
        <v>1</v>
      </c>
      <c r="L383" s="249">
        <v>1</v>
      </c>
      <c r="M383" s="249">
        <v>1</v>
      </c>
      <c r="N383" s="249">
        <v>1</v>
      </c>
      <c r="O383" s="249">
        <v>1</v>
      </c>
      <c r="P383" s="249">
        <v>1</v>
      </c>
      <c r="Q383" s="249">
        <v>1</v>
      </c>
      <c r="R383" s="249">
        <v>1</v>
      </c>
      <c r="S383" s="249">
        <v>1</v>
      </c>
      <c r="T383" s="249">
        <v>1</v>
      </c>
      <c r="U383" s="249">
        <v>1</v>
      </c>
      <c r="V383" s="249">
        <v>1</v>
      </c>
      <c r="W383" s="249">
        <v>1</v>
      </c>
      <c r="X383" s="249">
        <v>1</v>
      </c>
      <c r="Y383" s="249">
        <v>1</v>
      </c>
      <c r="Z383" s="249">
        <v>1</v>
      </c>
      <c r="AA383" s="249">
        <v>1</v>
      </c>
      <c r="AB383" s="249">
        <v>1</v>
      </c>
      <c r="AC383" s="249">
        <v>1</v>
      </c>
      <c r="AD383" s="249">
        <v>1</v>
      </c>
      <c r="AE383" s="249">
        <v>1</v>
      </c>
      <c r="AF383" s="249">
        <v>1</v>
      </c>
      <c r="AG383" s="249">
        <v>1</v>
      </c>
    </row>
    <row r="384" spans="1:33" x14ac:dyDescent="0.3">
      <c r="A384" s="249">
        <v>524968</v>
      </c>
      <c r="B384" s="305" t="s">
        <v>2063</v>
      </c>
      <c r="C384" s="249">
        <v>1</v>
      </c>
      <c r="D384" s="249">
        <v>1</v>
      </c>
      <c r="E384" s="249">
        <v>1</v>
      </c>
      <c r="F384" s="249">
        <v>1</v>
      </c>
      <c r="G384" s="249">
        <v>1</v>
      </c>
      <c r="H384" s="249">
        <v>1</v>
      </c>
      <c r="I384" s="249">
        <v>1</v>
      </c>
      <c r="J384" s="249">
        <v>1</v>
      </c>
      <c r="K384" s="249">
        <v>1</v>
      </c>
      <c r="L384" s="249">
        <v>1</v>
      </c>
      <c r="M384" s="249">
        <v>1</v>
      </c>
      <c r="N384" s="249">
        <v>1</v>
      </c>
      <c r="O384" s="249">
        <v>1</v>
      </c>
      <c r="P384" s="249">
        <v>1</v>
      </c>
      <c r="Q384" s="249">
        <v>1</v>
      </c>
      <c r="R384" s="249">
        <v>1</v>
      </c>
      <c r="S384" s="249">
        <v>1</v>
      </c>
      <c r="T384" s="249">
        <v>1</v>
      </c>
      <c r="U384" s="249">
        <v>1</v>
      </c>
      <c r="V384" s="249">
        <v>1</v>
      </c>
      <c r="W384" s="249">
        <v>1</v>
      </c>
      <c r="X384" s="249">
        <v>1</v>
      </c>
      <c r="Y384" s="249">
        <v>1</v>
      </c>
      <c r="Z384" s="249">
        <v>1</v>
      </c>
      <c r="AA384" s="249">
        <v>1</v>
      </c>
      <c r="AB384" s="249">
        <v>1</v>
      </c>
      <c r="AC384" s="249">
        <v>1</v>
      </c>
      <c r="AD384" s="249">
        <v>1</v>
      </c>
      <c r="AE384" s="249">
        <v>1</v>
      </c>
      <c r="AF384" s="249">
        <v>1</v>
      </c>
      <c r="AG384" s="249">
        <v>1</v>
      </c>
    </row>
    <row r="385" spans="1:33" x14ac:dyDescent="0.3">
      <c r="A385" s="249">
        <v>524970</v>
      </c>
      <c r="B385" s="305" t="s">
        <v>2063</v>
      </c>
      <c r="C385" s="249">
        <v>1</v>
      </c>
      <c r="D385" s="249">
        <v>1</v>
      </c>
      <c r="E385" s="249">
        <v>1</v>
      </c>
      <c r="F385" s="249">
        <v>1</v>
      </c>
      <c r="G385" s="249">
        <v>1</v>
      </c>
      <c r="H385" s="249">
        <v>1</v>
      </c>
      <c r="I385" s="249">
        <v>1</v>
      </c>
      <c r="J385" s="249">
        <v>1</v>
      </c>
      <c r="K385" s="249">
        <v>1</v>
      </c>
      <c r="L385" s="249">
        <v>1</v>
      </c>
      <c r="M385" s="249">
        <v>1</v>
      </c>
      <c r="N385" s="249">
        <v>1</v>
      </c>
      <c r="O385" s="249">
        <v>1</v>
      </c>
      <c r="P385" s="249">
        <v>1</v>
      </c>
      <c r="Q385" s="249">
        <v>1</v>
      </c>
      <c r="R385" s="249">
        <v>1</v>
      </c>
      <c r="S385" s="249">
        <v>1</v>
      </c>
      <c r="T385" s="249">
        <v>1</v>
      </c>
      <c r="U385" s="249">
        <v>1</v>
      </c>
      <c r="V385" s="249">
        <v>1</v>
      </c>
      <c r="W385" s="249">
        <v>1</v>
      </c>
      <c r="X385" s="249">
        <v>1</v>
      </c>
      <c r="Y385" s="249">
        <v>1</v>
      </c>
      <c r="Z385" s="249">
        <v>1</v>
      </c>
      <c r="AA385" s="249">
        <v>1</v>
      </c>
      <c r="AB385" s="249">
        <v>1</v>
      </c>
      <c r="AC385" s="249">
        <v>1</v>
      </c>
      <c r="AD385" s="249">
        <v>1</v>
      </c>
      <c r="AE385" s="249">
        <v>1</v>
      </c>
      <c r="AF385" s="249">
        <v>1</v>
      </c>
      <c r="AG385" s="249">
        <v>1</v>
      </c>
    </row>
    <row r="386" spans="1:33" x14ac:dyDescent="0.3">
      <c r="A386" s="249">
        <v>524972</v>
      </c>
      <c r="B386" s="305" t="s">
        <v>2063</v>
      </c>
      <c r="C386" s="249">
        <v>1</v>
      </c>
      <c r="D386" s="249">
        <v>1</v>
      </c>
      <c r="E386" s="249">
        <v>1</v>
      </c>
      <c r="F386" s="249">
        <v>1</v>
      </c>
      <c r="G386" s="249">
        <v>1</v>
      </c>
      <c r="H386" s="249">
        <v>1</v>
      </c>
      <c r="I386" s="249">
        <v>1</v>
      </c>
      <c r="J386" s="249">
        <v>1</v>
      </c>
      <c r="K386" s="249">
        <v>1</v>
      </c>
      <c r="L386" s="249">
        <v>1</v>
      </c>
      <c r="M386" s="249">
        <v>1</v>
      </c>
      <c r="N386" s="249">
        <v>1</v>
      </c>
      <c r="O386" s="249">
        <v>1</v>
      </c>
      <c r="P386" s="249">
        <v>1</v>
      </c>
      <c r="Q386" s="249">
        <v>1</v>
      </c>
      <c r="R386" s="249">
        <v>1</v>
      </c>
      <c r="S386" s="249">
        <v>1</v>
      </c>
      <c r="T386" s="249">
        <v>1</v>
      </c>
      <c r="U386" s="249">
        <v>1</v>
      </c>
      <c r="V386" s="249">
        <v>1</v>
      </c>
      <c r="W386" s="249">
        <v>1</v>
      </c>
      <c r="X386" s="249">
        <v>1</v>
      </c>
      <c r="Y386" s="249">
        <v>1</v>
      </c>
      <c r="Z386" s="249">
        <v>1</v>
      </c>
      <c r="AA386" s="249">
        <v>1</v>
      </c>
      <c r="AB386" s="249">
        <v>1</v>
      </c>
      <c r="AC386" s="249">
        <v>1</v>
      </c>
      <c r="AD386" s="249">
        <v>1</v>
      </c>
      <c r="AE386" s="249">
        <v>1</v>
      </c>
      <c r="AF386" s="249">
        <v>1</v>
      </c>
      <c r="AG386" s="249">
        <v>1</v>
      </c>
    </row>
    <row r="387" spans="1:33" x14ac:dyDescent="0.3">
      <c r="A387" s="249">
        <v>524973</v>
      </c>
      <c r="B387" s="305" t="s">
        <v>2063</v>
      </c>
      <c r="C387" s="249">
        <v>1</v>
      </c>
      <c r="D387" s="249">
        <v>1</v>
      </c>
      <c r="E387" s="249">
        <v>1</v>
      </c>
      <c r="F387" s="249">
        <v>1</v>
      </c>
      <c r="G387" s="249">
        <v>1</v>
      </c>
      <c r="H387" s="249">
        <v>1</v>
      </c>
      <c r="I387" s="249">
        <v>1</v>
      </c>
      <c r="J387" s="249">
        <v>1</v>
      </c>
      <c r="K387" s="249">
        <v>1</v>
      </c>
      <c r="L387" s="249">
        <v>1</v>
      </c>
      <c r="M387" s="249">
        <v>1</v>
      </c>
      <c r="N387" s="249">
        <v>1</v>
      </c>
      <c r="O387" s="249">
        <v>1</v>
      </c>
      <c r="P387" s="249">
        <v>1</v>
      </c>
      <c r="Q387" s="249">
        <v>1</v>
      </c>
      <c r="R387" s="249">
        <v>1</v>
      </c>
      <c r="S387" s="249">
        <v>1</v>
      </c>
      <c r="T387" s="249">
        <v>1</v>
      </c>
      <c r="U387" s="249">
        <v>1</v>
      </c>
      <c r="V387" s="249">
        <v>1</v>
      </c>
      <c r="W387" s="249">
        <v>1</v>
      </c>
      <c r="X387" s="249">
        <v>1</v>
      </c>
      <c r="Y387" s="249">
        <v>1</v>
      </c>
      <c r="Z387" s="249">
        <v>1</v>
      </c>
      <c r="AA387" s="249">
        <v>1</v>
      </c>
      <c r="AB387" s="249">
        <v>1</v>
      </c>
      <c r="AC387" s="249">
        <v>1</v>
      </c>
      <c r="AD387" s="249">
        <v>1</v>
      </c>
      <c r="AE387" s="249">
        <v>1</v>
      </c>
      <c r="AF387" s="249">
        <v>1</v>
      </c>
      <c r="AG387" s="249">
        <v>1</v>
      </c>
    </row>
    <row r="388" spans="1:33" x14ac:dyDescent="0.3">
      <c r="A388" s="249">
        <v>524976</v>
      </c>
      <c r="B388" s="305" t="s">
        <v>2063</v>
      </c>
      <c r="C388" s="249">
        <v>1</v>
      </c>
      <c r="D388" s="249">
        <v>1</v>
      </c>
      <c r="E388" s="249">
        <v>1</v>
      </c>
      <c r="F388" s="249">
        <v>1</v>
      </c>
      <c r="G388" s="249">
        <v>1</v>
      </c>
      <c r="H388" s="249">
        <v>1</v>
      </c>
      <c r="I388" s="249">
        <v>1</v>
      </c>
      <c r="J388" s="249">
        <v>1</v>
      </c>
      <c r="K388" s="249">
        <v>1</v>
      </c>
      <c r="L388" s="249">
        <v>1</v>
      </c>
      <c r="M388" s="249">
        <v>1</v>
      </c>
      <c r="N388" s="249">
        <v>1</v>
      </c>
      <c r="O388" s="249">
        <v>1</v>
      </c>
      <c r="P388" s="249">
        <v>1</v>
      </c>
      <c r="Q388" s="249">
        <v>1</v>
      </c>
      <c r="R388" s="249">
        <v>1</v>
      </c>
      <c r="S388" s="249">
        <v>1</v>
      </c>
      <c r="T388" s="249">
        <v>1</v>
      </c>
      <c r="U388" s="249">
        <v>1</v>
      </c>
      <c r="V388" s="249">
        <v>1</v>
      </c>
      <c r="W388" s="249">
        <v>1</v>
      </c>
      <c r="X388" s="249">
        <v>1</v>
      </c>
      <c r="Y388" s="249">
        <v>1</v>
      </c>
      <c r="Z388" s="249">
        <v>1</v>
      </c>
      <c r="AA388" s="249">
        <v>1</v>
      </c>
      <c r="AB388" s="249">
        <v>1</v>
      </c>
      <c r="AC388" s="249">
        <v>1</v>
      </c>
      <c r="AD388" s="249">
        <v>1</v>
      </c>
      <c r="AE388" s="249">
        <v>1</v>
      </c>
      <c r="AF388" s="249">
        <v>1</v>
      </c>
      <c r="AG388" s="249">
        <v>1</v>
      </c>
    </row>
    <row r="389" spans="1:33" x14ac:dyDescent="0.3">
      <c r="A389" s="249">
        <v>524987</v>
      </c>
      <c r="B389" s="305" t="s">
        <v>2063</v>
      </c>
      <c r="C389" s="249">
        <v>1</v>
      </c>
      <c r="D389" s="249">
        <v>1</v>
      </c>
      <c r="E389" s="249">
        <v>1</v>
      </c>
      <c r="F389" s="249">
        <v>1</v>
      </c>
      <c r="G389" s="249">
        <v>1</v>
      </c>
      <c r="H389" s="249">
        <v>1</v>
      </c>
      <c r="I389" s="249">
        <v>1</v>
      </c>
      <c r="J389" s="249">
        <v>1</v>
      </c>
      <c r="K389" s="249">
        <v>1</v>
      </c>
      <c r="L389" s="249">
        <v>1</v>
      </c>
      <c r="M389" s="249">
        <v>1</v>
      </c>
      <c r="N389" s="249">
        <v>1</v>
      </c>
      <c r="O389" s="249">
        <v>1</v>
      </c>
      <c r="P389" s="249">
        <v>1</v>
      </c>
      <c r="Q389" s="249">
        <v>1</v>
      </c>
      <c r="R389" s="249">
        <v>1</v>
      </c>
      <c r="S389" s="249">
        <v>1</v>
      </c>
      <c r="T389" s="249">
        <v>1</v>
      </c>
      <c r="U389" s="249">
        <v>1</v>
      </c>
      <c r="V389" s="249">
        <v>1</v>
      </c>
      <c r="W389" s="249">
        <v>1</v>
      </c>
      <c r="X389" s="249">
        <v>1</v>
      </c>
      <c r="Y389" s="249">
        <v>1</v>
      </c>
      <c r="Z389" s="249">
        <v>1</v>
      </c>
      <c r="AA389" s="249">
        <v>1</v>
      </c>
      <c r="AB389" s="249">
        <v>1</v>
      </c>
      <c r="AC389" s="249">
        <v>1</v>
      </c>
      <c r="AD389" s="249">
        <v>1</v>
      </c>
      <c r="AE389" s="249">
        <v>1</v>
      </c>
      <c r="AF389" s="249">
        <v>1</v>
      </c>
      <c r="AG389" s="249">
        <v>1</v>
      </c>
    </row>
    <row r="390" spans="1:33" x14ac:dyDescent="0.3">
      <c r="A390" s="249">
        <v>524991</v>
      </c>
      <c r="B390" s="305" t="s">
        <v>2063</v>
      </c>
      <c r="C390" s="249">
        <v>1</v>
      </c>
      <c r="D390" s="249">
        <v>1</v>
      </c>
      <c r="E390" s="249">
        <v>1</v>
      </c>
      <c r="F390" s="249">
        <v>1</v>
      </c>
      <c r="G390" s="249">
        <v>1</v>
      </c>
      <c r="H390" s="249">
        <v>1</v>
      </c>
      <c r="I390" s="249">
        <v>1</v>
      </c>
      <c r="J390" s="249">
        <v>1</v>
      </c>
      <c r="K390" s="249">
        <v>1</v>
      </c>
      <c r="L390" s="249">
        <v>1</v>
      </c>
      <c r="M390" s="249">
        <v>1</v>
      </c>
      <c r="N390" s="249">
        <v>1</v>
      </c>
      <c r="O390" s="249">
        <v>1</v>
      </c>
      <c r="P390" s="249">
        <v>1</v>
      </c>
      <c r="Q390" s="249">
        <v>1</v>
      </c>
      <c r="R390" s="249">
        <v>1</v>
      </c>
      <c r="S390" s="249">
        <v>1</v>
      </c>
      <c r="T390" s="249">
        <v>1</v>
      </c>
      <c r="U390" s="249">
        <v>1</v>
      </c>
      <c r="V390" s="249">
        <v>1</v>
      </c>
      <c r="W390" s="249">
        <v>1</v>
      </c>
      <c r="X390" s="249">
        <v>1</v>
      </c>
      <c r="Y390" s="249">
        <v>1</v>
      </c>
      <c r="Z390" s="249">
        <v>1</v>
      </c>
      <c r="AA390" s="249">
        <v>1</v>
      </c>
      <c r="AB390" s="249">
        <v>1</v>
      </c>
      <c r="AC390" s="249">
        <v>1</v>
      </c>
      <c r="AD390" s="249">
        <v>1</v>
      </c>
      <c r="AE390" s="249">
        <v>1</v>
      </c>
      <c r="AF390" s="249">
        <v>1</v>
      </c>
      <c r="AG390" s="249">
        <v>1</v>
      </c>
    </row>
    <row r="391" spans="1:33" x14ac:dyDescent="0.3">
      <c r="A391" s="249">
        <v>524994</v>
      </c>
      <c r="B391" s="305" t="s">
        <v>2063</v>
      </c>
      <c r="C391" s="249">
        <v>1</v>
      </c>
      <c r="D391" s="249">
        <v>1</v>
      </c>
      <c r="E391" s="249">
        <v>1</v>
      </c>
      <c r="F391" s="249">
        <v>1</v>
      </c>
      <c r="G391" s="249">
        <v>1</v>
      </c>
      <c r="H391" s="249">
        <v>1</v>
      </c>
      <c r="I391" s="249">
        <v>1</v>
      </c>
      <c r="J391" s="249">
        <v>1</v>
      </c>
      <c r="K391" s="249">
        <v>1</v>
      </c>
      <c r="L391" s="249">
        <v>1</v>
      </c>
      <c r="M391" s="249">
        <v>1</v>
      </c>
      <c r="N391" s="249">
        <v>1</v>
      </c>
      <c r="O391" s="249">
        <v>1</v>
      </c>
      <c r="P391" s="249">
        <v>1</v>
      </c>
      <c r="Q391" s="249">
        <v>1</v>
      </c>
      <c r="R391" s="249">
        <v>1</v>
      </c>
      <c r="S391" s="249">
        <v>1</v>
      </c>
      <c r="T391" s="249">
        <v>1</v>
      </c>
      <c r="U391" s="249">
        <v>1</v>
      </c>
      <c r="V391" s="249">
        <v>1</v>
      </c>
      <c r="W391" s="249">
        <v>1</v>
      </c>
      <c r="X391" s="249">
        <v>1</v>
      </c>
      <c r="Y391" s="249">
        <v>1</v>
      </c>
      <c r="Z391" s="249">
        <v>1</v>
      </c>
      <c r="AA391" s="249">
        <v>1</v>
      </c>
      <c r="AB391" s="249">
        <v>1</v>
      </c>
      <c r="AC391" s="249">
        <v>1</v>
      </c>
      <c r="AD391" s="249">
        <v>1</v>
      </c>
      <c r="AE391" s="249">
        <v>1</v>
      </c>
      <c r="AF391" s="249">
        <v>1</v>
      </c>
      <c r="AG391" s="249">
        <v>1</v>
      </c>
    </row>
    <row r="392" spans="1:33" x14ac:dyDescent="0.3">
      <c r="A392" s="249">
        <v>524996</v>
      </c>
      <c r="B392" s="305" t="s">
        <v>2063</v>
      </c>
      <c r="C392" s="249">
        <v>1</v>
      </c>
      <c r="D392" s="249">
        <v>1</v>
      </c>
      <c r="E392" s="249">
        <v>1</v>
      </c>
      <c r="F392" s="249">
        <v>1</v>
      </c>
      <c r="G392" s="249">
        <v>1</v>
      </c>
      <c r="H392" s="249">
        <v>1</v>
      </c>
      <c r="I392" s="249">
        <v>1</v>
      </c>
      <c r="J392" s="249">
        <v>1</v>
      </c>
      <c r="K392" s="249">
        <v>1</v>
      </c>
      <c r="L392" s="249">
        <v>1</v>
      </c>
      <c r="M392" s="249">
        <v>1</v>
      </c>
      <c r="N392" s="249">
        <v>1</v>
      </c>
      <c r="O392" s="249">
        <v>1</v>
      </c>
      <c r="P392" s="249">
        <v>1</v>
      </c>
      <c r="Q392" s="249">
        <v>1</v>
      </c>
      <c r="R392" s="249">
        <v>1</v>
      </c>
      <c r="S392" s="249">
        <v>1</v>
      </c>
      <c r="T392" s="249">
        <v>1</v>
      </c>
      <c r="U392" s="249">
        <v>1</v>
      </c>
      <c r="V392" s="249">
        <v>1</v>
      </c>
      <c r="W392" s="249">
        <v>1</v>
      </c>
      <c r="X392" s="249">
        <v>1</v>
      </c>
      <c r="Y392" s="249">
        <v>1</v>
      </c>
      <c r="Z392" s="249">
        <v>1</v>
      </c>
      <c r="AA392" s="249">
        <v>1</v>
      </c>
      <c r="AB392" s="249">
        <v>1</v>
      </c>
      <c r="AC392" s="249">
        <v>1</v>
      </c>
      <c r="AD392" s="249">
        <v>1</v>
      </c>
      <c r="AE392" s="249">
        <v>1</v>
      </c>
      <c r="AF392" s="249">
        <v>1</v>
      </c>
      <c r="AG392" s="249">
        <v>1</v>
      </c>
    </row>
    <row r="393" spans="1:33" x14ac:dyDescent="0.3">
      <c r="A393" s="249">
        <v>524999</v>
      </c>
      <c r="B393" s="305" t="s">
        <v>2063</v>
      </c>
      <c r="C393" s="249">
        <v>1</v>
      </c>
      <c r="D393" s="249">
        <v>1</v>
      </c>
      <c r="E393" s="249">
        <v>1</v>
      </c>
      <c r="F393" s="249">
        <v>1</v>
      </c>
      <c r="G393" s="249">
        <v>1</v>
      </c>
      <c r="H393" s="249">
        <v>1</v>
      </c>
      <c r="I393" s="249">
        <v>1</v>
      </c>
      <c r="J393" s="249">
        <v>1</v>
      </c>
      <c r="K393" s="249">
        <v>1</v>
      </c>
      <c r="L393" s="249">
        <v>1</v>
      </c>
      <c r="M393" s="249">
        <v>1</v>
      </c>
      <c r="N393" s="249">
        <v>1</v>
      </c>
      <c r="O393" s="249">
        <v>1</v>
      </c>
      <c r="P393" s="249">
        <v>1</v>
      </c>
      <c r="Q393" s="249">
        <v>1</v>
      </c>
      <c r="R393" s="249">
        <v>1</v>
      </c>
      <c r="S393" s="249">
        <v>1</v>
      </c>
      <c r="T393" s="249">
        <v>1</v>
      </c>
      <c r="U393" s="249">
        <v>1</v>
      </c>
      <c r="V393" s="249">
        <v>1</v>
      </c>
      <c r="W393" s="249">
        <v>1</v>
      </c>
      <c r="X393" s="249">
        <v>1</v>
      </c>
      <c r="Y393" s="249">
        <v>1</v>
      </c>
      <c r="Z393" s="249">
        <v>1</v>
      </c>
      <c r="AA393" s="249">
        <v>1</v>
      </c>
      <c r="AB393" s="249">
        <v>1</v>
      </c>
      <c r="AC393" s="249">
        <v>1</v>
      </c>
      <c r="AD393" s="249">
        <v>1</v>
      </c>
      <c r="AE393" s="249">
        <v>1</v>
      </c>
      <c r="AF393" s="249">
        <v>1</v>
      </c>
      <c r="AG393" s="249">
        <v>1</v>
      </c>
    </row>
    <row r="394" spans="1:33" x14ac:dyDescent="0.3">
      <c r="A394" s="249">
        <v>525002</v>
      </c>
      <c r="B394" s="305" t="s">
        <v>2063</v>
      </c>
      <c r="C394" s="249">
        <v>1</v>
      </c>
      <c r="D394" s="249">
        <v>1</v>
      </c>
      <c r="E394" s="249">
        <v>1</v>
      </c>
      <c r="F394" s="249">
        <v>1</v>
      </c>
      <c r="G394" s="249">
        <v>1</v>
      </c>
      <c r="H394" s="249">
        <v>1</v>
      </c>
      <c r="I394" s="249">
        <v>1</v>
      </c>
      <c r="J394" s="249">
        <v>1</v>
      </c>
      <c r="K394" s="249">
        <v>1</v>
      </c>
      <c r="L394" s="249">
        <v>1</v>
      </c>
      <c r="M394" s="249">
        <v>1</v>
      </c>
      <c r="N394" s="249">
        <v>1</v>
      </c>
      <c r="O394" s="249">
        <v>1</v>
      </c>
      <c r="P394" s="249">
        <v>1</v>
      </c>
      <c r="Q394" s="249">
        <v>1</v>
      </c>
      <c r="R394" s="249">
        <v>1</v>
      </c>
      <c r="S394" s="249">
        <v>1</v>
      </c>
      <c r="T394" s="249">
        <v>1</v>
      </c>
      <c r="U394" s="249">
        <v>1</v>
      </c>
      <c r="V394" s="249">
        <v>1</v>
      </c>
      <c r="W394" s="249">
        <v>1</v>
      </c>
      <c r="X394" s="249">
        <v>1</v>
      </c>
      <c r="Y394" s="249">
        <v>1</v>
      </c>
      <c r="Z394" s="249">
        <v>1</v>
      </c>
      <c r="AA394" s="249">
        <v>1</v>
      </c>
      <c r="AB394" s="249">
        <v>1</v>
      </c>
      <c r="AC394" s="249">
        <v>1</v>
      </c>
      <c r="AD394" s="249">
        <v>1</v>
      </c>
      <c r="AE394" s="249">
        <v>1</v>
      </c>
      <c r="AF394" s="249">
        <v>1</v>
      </c>
      <c r="AG394" s="249">
        <v>1</v>
      </c>
    </row>
    <row r="395" spans="1:33" x14ac:dyDescent="0.3">
      <c r="A395" s="249">
        <v>525004</v>
      </c>
      <c r="B395" s="305" t="s">
        <v>2063</v>
      </c>
      <c r="C395" s="249">
        <v>1</v>
      </c>
      <c r="D395" s="249">
        <v>1</v>
      </c>
      <c r="E395" s="249">
        <v>1</v>
      </c>
      <c r="F395" s="249">
        <v>1</v>
      </c>
      <c r="G395" s="249">
        <v>1</v>
      </c>
      <c r="H395" s="249">
        <v>1</v>
      </c>
      <c r="I395" s="249">
        <v>1</v>
      </c>
      <c r="J395" s="249">
        <v>1</v>
      </c>
      <c r="K395" s="249">
        <v>1</v>
      </c>
      <c r="L395" s="249">
        <v>1</v>
      </c>
      <c r="M395" s="249">
        <v>1</v>
      </c>
      <c r="N395" s="249">
        <v>1</v>
      </c>
      <c r="O395" s="249">
        <v>1</v>
      </c>
      <c r="P395" s="249">
        <v>1</v>
      </c>
      <c r="Q395" s="249">
        <v>1</v>
      </c>
      <c r="R395" s="249">
        <v>1</v>
      </c>
      <c r="S395" s="249">
        <v>1</v>
      </c>
      <c r="T395" s="249">
        <v>1</v>
      </c>
      <c r="U395" s="249">
        <v>1</v>
      </c>
      <c r="V395" s="249">
        <v>1</v>
      </c>
      <c r="W395" s="249">
        <v>1</v>
      </c>
      <c r="X395" s="249">
        <v>1</v>
      </c>
      <c r="Y395" s="249">
        <v>1</v>
      </c>
      <c r="Z395" s="249">
        <v>1</v>
      </c>
      <c r="AA395" s="249">
        <v>1</v>
      </c>
      <c r="AB395" s="249">
        <v>1</v>
      </c>
      <c r="AC395" s="249">
        <v>1</v>
      </c>
      <c r="AD395" s="249">
        <v>1</v>
      </c>
      <c r="AE395" s="249">
        <v>1</v>
      </c>
      <c r="AF395" s="249">
        <v>1</v>
      </c>
      <c r="AG395" s="249">
        <v>1</v>
      </c>
    </row>
    <row r="396" spans="1:33" x14ac:dyDescent="0.3">
      <c r="A396" s="249">
        <v>525005</v>
      </c>
      <c r="B396" s="305" t="s">
        <v>2063</v>
      </c>
      <c r="C396" s="249">
        <v>1</v>
      </c>
      <c r="D396" s="249">
        <v>1</v>
      </c>
      <c r="E396" s="249">
        <v>1</v>
      </c>
      <c r="F396" s="249">
        <v>1</v>
      </c>
      <c r="G396" s="249">
        <v>1</v>
      </c>
      <c r="H396" s="249">
        <v>1</v>
      </c>
      <c r="I396" s="249">
        <v>1</v>
      </c>
      <c r="J396" s="249">
        <v>1</v>
      </c>
      <c r="K396" s="249">
        <v>1</v>
      </c>
      <c r="L396" s="249">
        <v>1</v>
      </c>
      <c r="M396" s="249">
        <v>1</v>
      </c>
      <c r="N396" s="249">
        <v>1</v>
      </c>
      <c r="O396" s="249">
        <v>1</v>
      </c>
      <c r="P396" s="249">
        <v>1</v>
      </c>
      <c r="Q396" s="249">
        <v>1</v>
      </c>
      <c r="R396" s="249">
        <v>1</v>
      </c>
      <c r="S396" s="249">
        <v>1</v>
      </c>
      <c r="T396" s="249">
        <v>1</v>
      </c>
      <c r="U396" s="249">
        <v>1</v>
      </c>
      <c r="V396" s="249">
        <v>1</v>
      </c>
      <c r="W396" s="249">
        <v>1</v>
      </c>
      <c r="X396" s="249">
        <v>1</v>
      </c>
      <c r="Y396" s="249">
        <v>1</v>
      </c>
      <c r="Z396" s="249">
        <v>1</v>
      </c>
      <c r="AA396" s="249">
        <v>1</v>
      </c>
      <c r="AB396" s="249">
        <v>1</v>
      </c>
      <c r="AC396" s="249">
        <v>1</v>
      </c>
      <c r="AD396" s="249">
        <v>1</v>
      </c>
      <c r="AE396" s="249">
        <v>1</v>
      </c>
      <c r="AF396" s="249">
        <v>1</v>
      </c>
      <c r="AG396" s="249">
        <v>1</v>
      </c>
    </row>
    <row r="397" spans="1:33" x14ac:dyDescent="0.3">
      <c r="A397" s="249">
        <v>525010</v>
      </c>
      <c r="B397" s="305" t="s">
        <v>2063</v>
      </c>
      <c r="C397" s="249">
        <v>1</v>
      </c>
      <c r="D397" s="249">
        <v>1</v>
      </c>
      <c r="E397" s="249">
        <v>1</v>
      </c>
      <c r="F397" s="249">
        <v>1</v>
      </c>
      <c r="G397" s="249">
        <v>1</v>
      </c>
      <c r="H397" s="249">
        <v>1</v>
      </c>
      <c r="I397" s="249">
        <v>1</v>
      </c>
      <c r="J397" s="249">
        <v>1</v>
      </c>
      <c r="K397" s="249">
        <v>1</v>
      </c>
      <c r="L397" s="249">
        <v>1</v>
      </c>
      <c r="M397" s="249">
        <v>1</v>
      </c>
      <c r="N397" s="249">
        <v>1</v>
      </c>
      <c r="O397" s="249">
        <v>1</v>
      </c>
      <c r="P397" s="249">
        <v>1</v>
      </c>
      <c r="Q397" s="249">
        <v>1</v>
      </c>
      <c r="R397" s="249">
        <v>1</v>
      </c>
      <c r="S397" s="249">
        <v>1</v>
      </c>
      <c r="T397" s="249">
        <v>1</v>
      </c>
      <c r="U397" s="249">
        <v>1</v>
      </c>
      <c r="V397" s="249">
        <v>1</v>
      </c>
      <c r="W397" s="249">
        <v>1</v>
      </c>
      <c r="X397" s="249">
        <v>1</v>
      </c>
      <c r="Y397" s="249">
        <v>1</v>
      </c>
      <c r="Z397" s="249">
        <v>1</v>
      </c>
      <c r="AA397" s="249">
        <v>1</v>
      </c>
      <c r="AB397" s="249">
        <v>1</v>
      </c>
      <c r="AC397" s="249">
        <v>1</v>
      </c>
      <c r="AD397" s="249">
        <v>1</v>
      </c>
      <c r="AE397" s="249">
        <v>1</v>
      </c>
      <c r="AF397" s="249">
        <v>1</v>
      </c>
      <c r="AG397" s="249">
        <v>1</v>
      </c>
    </row>
    <row r="398" spans="1:33" x14ac:dyDescent="0.3">
      <c r="A398" s="249">
        <v>525013</v>
      </c>
      <c r="B398" s="305" t="s">
        <v>2063</v>
      </c>
      <c r="C398" s="249">
        <v>1</v>
      </c>
      <c r="D398" s="249">
        <v>1</v>
      </c>
      <c r="E398" s="249">
        <v>1</v>
      </c>
      <c r="F398" s="249">
        <v>1</v>
      </c>
      <c r="G398" s="249">
        <v>1</v>
      </c>
      <c r="H398" s="249">
        <v>1</v>
      </c>
      <c r="I398" s="249">
        <v>1</v>
      </c>
      <c r="J398" s="249">
        <v>1</v>
      </c>
      <c r="K398" s="249">
        <v>1</v>
      </c>
      <c r="L398" s="249">
        <v>1</v>
      </c>
      <c r="M398" s="249">
        <v>1</v>
      </c>
      <c r="N398" s="249">
        <v>1</v>
      </c>
      <c r="O398" s="249">
        <v>1</v>
      </c>
      <c r="P398" s="249">
        <v>1</v>
      </c>
      <c r="Q398" s="249">
        <v>1</v>
      </c>
      <c r="R398" s="249">
        <v>1</v>
      </c>
      <c r="S398" s="249">
        <v>1</v>
      </c>
      <c r="T398" s="249">
        <v>1</v>
      </c>
      <c r="U398" s="249">
        <v>1</v>
      </c>
      <c r="V398" s="249">
        <v>1</v>
      </c>
      <c r="W398" s="249">
        <v>1</v>
      </c>
      <c r="X398" s="249">
        <v>1</v>
      </c>
      <c r="Y398" s="249">
        <v>1</v>
      </c>
      <c r="Z398" s="249">
        <v>1</v>
      </c>
      <c r="AA398" s="249">
        <v>1</v>
      </c>
      <c r="AB398" s="249">
        <v>1</v>
      </c>
      <c r="AC398" s="249">
        <v>1</v>
      </c>
      <c r="AD398" s="249">
        <v>1</v>
      </c>
      <c r="AE398" s="249">
        <v>1</v>
      </c>
      <c r="AF398" s="249">
        <v>1</v>
      </c>
      <c r="AG398" s="249">
        <v>1</v>
      </c>
    </row>
    <row r="399" spans="1:33" x14ac:dyDescent="0.3">
      <c r="A399" s="249">
        <v>525015</v>
      </c>
      <c r="B399" s="305" t="s">
        <v>2063</v>
      </c>
      <c r="C399" s="249">
        <v>1</v>
      </c>
      <c r="D399" s="249">
        <v>1</v>
      </c>
      <c r="E399" s="249">
        <v>1</v>
      </c>
      <c r="F399" s="249">
        <v>1</v>
      </c>
      <c r="G399" s="249">
        <v>1</v>
      </c>
      <c r="H399" s="249">
        <v>1</v>
      </c>
      <c r="I399" s="249">
        <v>1</v>
      </c>
      <c r="J399" s="249">
        <v>1</v>
      </c>
      <c r="K399" s="249">
        <v>1</v>
      </c>
      <c r="L399" s="249">
        <v>1</v>
      </c>
      <c r="M399" s="249">
        <v>1</v>
      </c>
      <c r="N399" s="249">
        <v>1</v>
      </c>
      <c r="O399" s="249">
        <v>1</v>
      </c>
      <c r="P399" s="249">
        <v>1</v>
      </c>
      <c r="Q399" s="249">
        <v>1</v>
      </c>
      <c r="R399" s="249">
        <v>1</v>
      </c>
      <c r="S399" s="249">
        <v>1</v>
      </c>
      <c r="T399" s="249">
        <v>1</v>
      </c>
      <c r="U399" s="249">
        <v>1</v>
      </c>
      <c r="V399" s="249">
        <v>1</v>
      </c>
      <c r="W399" s="249">
        <v>1</v>
      </c>
      <c r="X399" s="249">
        <v>1</v>
      </c>
      <c r="Y399" s="249">
        <v>1</v>
      </c>
      <c r="Z399" s="249">
        <v>1</v>
      </c>
      <c r="AA399" s="249">
        <v>1</v>
      </c>
      <c r="AB399" s="249">
        <v>1</v>
      </c>
      <c r="AC399" s="249">
        <v>1</v>
      </c>
      <c r="AD399" s="249">
        <v>1</v>
      </c>
      <c r="AE399" s="249">
        <v>1</v>
      </c>
      <c r="AF399" s="249">
        <v>1</v>
      </c>
      <c r="AG399" s="249">
        <v>1</v>
      </c>
    </row>
    <row r="400" spans="1:33" x14ac:dyDescent="0.3">
      <c r="A400" s="249">
        <v>525016</v>
      </c>
      <c r="B400" s="305" t="s">
        <v>2063</v>
      </c>
      <c r="C400" s="249">
        <v>1</v>
      </c>
      <c r="D400" s="249">
        <v>1</v>
      </c>
      <c r="E400" s="249">
        <v>1</v>
      </c>
      <c r="F400" s="249">
        <v>1</v>
      </c>
      <c r="G400" s="249">
        <v>1</v>
      </c>
      <c r="H400" s="249">
        <v>1</v>
      </c>
      <c r="I400" s="249">
        <v>1</v>
      </c>
      <c r="J400" s="249">
        <v>1</v>
      </c>
      <c r="K400" s="249">
        <v>1</v>
      </c>
      <c r="L400" s="249">
        <v>1</v>
      </c>
      <c r="M400" s="249">
        <v>1</v>
      </c>
      <c r="N400" s="249">
        <v>1</v>
      </c>
      <c r="O400" s="249">
        <v>1</v>
      </c>
      <c r="P400" s="249">
        <v>1</v>
      </c>
      <c r="Q400" s="249">
        <v>1</v>
      </c>
      <c r="R400" s="249">
        <v>1</v>
      </c>
      <c r="S400" s="249">
        <v>1</v>
      </c>
      <c r="T400" s="249">
        <v>1</v>
      </c>
      <c r="U400" s="249">
        <v>1</v>
      </c>
      <c r="V400" s="249">
        <v>1</v>
      </c>
      <c r="W400" s="249">
        <v>1</v>
      </c>
      <c r="X400" s="249">
        <v>1</v>
      </c>
      <c r="Y400" s="249">
        <v>1</v>
      </c>
      <c r="Z400" s="249">
        <v>1</v>
      </c>
      <c r="AA400" s="249">
        <v>1</v>
      </c>
      <c r="AB400" s="249">
        <v>1</v>
      </c>
      <c r="AC400" s="249">
        <v>1</v>
      </c>
      <c r="AD400" s="249">
        <v>1</v>
      </c>
      <c r="AE400" s="249">
        <v>1</v>
      </c>
      <c r="AF400" s="249">
        <v>1</v>
      </c>
      <c r="AG400" s="249">
        <v>1</v>
      </c>
    </row>
    <row r="401" spans="1:33" x14ac:dyDescent="0.3">
      <c r="A401" s="249">
        <v>525021</v>
      </c>
      <c r="B401" s="305" t="s">
        <v>2063</v>
      </c>
      <c r="C401" s="249">
        <v>1</v>
      </c>
      <c r="D401" s="249">
        <v>1</v>
      </c>
      <c r="E401" s="249">
        <v>1</v>
      </c>
      <c r="F401" s="249">
        <v>1</v>
      </c>
      <c r="G401" s="249">
        <v>1</v>
      </c>
      <c r="H401" s="249">
        <v>1</v>
      </c>
      <c r="I401" s="249">
        <v>1</v>
      </c>
      <c r="J401" s="249">
        <v>1</v>
      </c>
      <c r="K401" s="249">
        <v>1</v>
      </c>
      <c r="L401" s="249">
        <v>1</v>
      </c>
      <c r="M401" s="249">
        <v>1</v>
      </c>
      <c r="N401" s="249">
        <v>1</v>
      </c>
      <c r="O401" s="249">
        <v>1</v>
      </c>
      <c r="P401" s="249">
        <v>1</v>
      </c>
      <c r="Q401" s="249">
        <v>1</v>
      </c>
      <c r="R401" s="249">
        <v>1</v>
      </c>
      <c r="S401" s="249">
        <v>1</v>
      </c>
      <c r="T401" s="249">
        <v>1</v>
      </c>
      <c r="U401" s="249">
        <v>1</v>
      </c>
      <c r="V401" s="249">
        <v>1</v>
      </c>
      <c r="W401" s="249">
        <v>1</v>
      </c>
      <c r="X401" s="249">
        <v>1</v>
      </c>
      <c r="Y401" s="249">
        <v>1</v>
      </c>
      <c r="Z401" s="249">
        <v>1</v>
      </c>
      <c r="AA401" s="249">
        <v>1</v>
      </c>
      <c r="AB401" s="249">
        <v>1</v>
      </c>
      <c r="AC401" s="249">
        <v>1</v>
      </c>
      <c r="AD401" s="249">
        <v>1</v>
      </c>
      <c r="AE401" s="249">
        <v>1</v>
      </c>
      <c r="AF401" s="249">
        <v>1</v>
      </c>
      <c r="AG401" s="249">
        <v>1</v>
      </c>
    </row>
    <row r="402" spans="1:33" x14ac:dyDescent="0.3">
      <c r="A402" s="249">
        <v>525024</v>
      </c>
      <c r="B402" s="305" t="s">
        <v>2063</v>
      </c>
      <c r="C402" s="249">
        <v>1</v>
      </c>
      <c r="D402" s="249">
        <v>1</v>
      </c>
      <c r="E402" s="249">
        <v>1</v>
      </c>
      <c r="F402" s="249">
        <v>1</v>
      </c>
      <c r="G402" s="249">
        <v>1</v>
      </c>
      <c r="H402" s="249">
        <v>1</v>
      </c>
      <c r="I402" s="249">
        <v>1</v>
      </c>
      <c r="J402" s="249">
        <v>1</v>
      </c>
      <c r="K402" s="249">
        <v>1</v>
      </c>
      <c r="L402" s="249">
        <v>1</v>
      </c>
      <c r="M402" s="249">
        <v>1</v>
      </c>
      <c r="N402" s="249">
        <v>1</v>
      </c>
      <c r="O402" s="249">
        <v>1</v>
      </c>
      <c r="P402" s="249">
        <v>1</v>
      </c>
      <c r="Q402" s="249">
        <v>1</v>
      </c>
      <c r="R402" s="249">
        <v>1</v>
      </c>
      <c r="S402" s="249">
        <v>1</v>
      </c>
      <c r="T402" s="249">
        <v>1</v>
      </c>
      <c r="U402" s="249">
        <v>1</v>
      </c>
      <c r="V402" s="249">
        <v>1</v>
      </c>
      <c r="W402" s="249">
        <v>1</v>
      </c>
      <c r="X402" s="249">
        <v>1</v>
      </c>
      <c r="Y402" s="249">
        <v>1</v>
      </c>
      <c r="Z402" s="249">
        <v>1</v>
      </c>
      <c r="AA402" s="249">
        <v>1</v>
      </c>
      <c r="AB402" s="249">
        <v>1</v>
      </c>
      <c r="AC402" s="249">
        <v>1</v>
      </c>
      <c r="AD402" s="249">
        <v>1</v>
      </c>
      <c r="AE402" s="249">
        <v>1</v>
      </c>
      <c r="AF402" s="249">
        <v>1</v>
      </c>
      <c r="AG402" s="249">
        <v>1</v>
      </c>
    </row>
    <row r="403" spans="1:33" x14ac:dyDescent="0.3">
      <c r="A403" s="249">
        <v>525026</v>
      </c>
      <c r="B403" s="305" t="s">
        <v>2063</v>
      </c>
      <c r="C403" s="249">
        <v>1</v>
      </c>
      <c r="D403" s="249">
        <v>1</v>
      </c>
      <c r="E403" s="249">
        <v>1</v>
      </c>
      <c r="F403" s="249">
        <v>1</v>
      </c>
      <c r="G403" s="249">
        <v>1</v>
      </c>
      <c r="H403" s="249">
        <v>1</v>
      </c>
      <c r="I403" s="249">
        <v>1</v>
      </c>
      <c r="J403" s="249">
        <v>1</v>
      </c>
      <c r="K403" s="249">
        <v>1</v>
      </c>
      <c r="L403" s="249">
        <v>1</v>
      </c>
      <c r="M403" s="249">
        <v>1</v>
      </c>
      <c r="N403" s="249">
        <v>1</v>
      </c>
      <c r="O403" s="249">
        <v>1</v>
      </c>
      <c r="P403" s="249">
        <v>1</v>
      </c>
      <c r="Q403" s="249">
        <v>1</v>
      </c>
      <c r="R403" s="249">
        <v>1</v>
      </c>
      <c r="S403" s="249">
        <v>1</v>
      </c>
      <c r="T403" s="249">
        <v>1</v>
      </c>
      <c r="U403" s="249">
        <v>1</v>
      </c>
      <c r="V403" s="249">
        <v>1</v>
      </c>
      <c r="W403" s="249">
        <v>1</v>
      </c>
      <c r="X403" s="249">
        <v>1</v>
      </c>
      <c r="Y403" s="249">
        <v>1</v>
      </c>
      <c r="Z403" s="249">
        <v>1</v>
      </c>
      <c r="AA403" s="249">
        <v>1</v>
      </c>
      <c r="AB403" s="249">
        <v>1</v>
      </c>
      <c r="AC403" s="249">
        <v>1</v>
      </c>
      <c r="AD403" s="249">
        <v>1</v>
      </c>
      <c r="AE403" s="249">
        <v>1</v>
      </c>
      <c r="AF403" s="249">
        <v>1</v>
      </c>
      <c r="AG403" s="249">
        <v>1</v>
      </c>
    </row>
    <row r="404" spans="1:33" x14ac:dyDescent="0.3">
      <c r="A404" s="249">
        <v>525030</v>
      </c>
      <c r="B404" s="305" t="s">
        <v>2063</v>
      </c>
      <c r="C404" s="249">
        <v>1</v>
      </c>
      <c r="D404" s="249">
        <v>1</v>
      </c>
      <c r="E404" s="249">
        <v>1</v>
      </c>
      <c r="F404" s="249">
        <v>1</v>
      </c>
      <c r="G404" s="249">
        <v>1</v>
      </c>
      <c r="H404" s="249">
        <v>1</v>
      </c>
      <c r="I404" s="249">
        <v>1</v>
      </c>
      <c r="J404" s="249">
        <v>1</v>
      </c>
      <c r="K404" s="249">
        <v>1</v>
      </c>
      <c r="L404" s="249">
        <v>1</v>
      </c>
      <c r="M404" s="249">
        <v>1</v>
      </c>
      <c r="N404" s="249">
        <v>1</v>
      </c>
      <c r="O404" s="249">
        <v>1</v>
      </c>
      <c r="P404" s="249">
        <v>1</v>
      </c>
      <c r="Q404" s="249">
        <v>1</v>
      </c>
      <c r="R404" s="249">
        <v>1</v>
      </c>
      <c r="S404" s="249">
        <v>1</v>
      </c>
      <c r="T404" s="249">
        <v>1</v>
      </c>
      <c r="U404" s="249">
        <v>1</v>
      </c>
      <c r="V404" s="249">
        <v>1</v>
      </c>
      <c r="W404" s="249">
        <v>1</v>
      </c>
      <c r="X404" s="249">
        <v>1</v>
      </c>
      <c r="Y404" s="249">
        <v>1</v>
      </c>
      <c r="Z404" s="249">
        <v>1</v>
      </c>
      <c r="AA404" s="249">
        <v>1</v>
      </c>
      <c r="AB404" s="249">
        <v>1</v>
      </c>
      <c r="AC404" s="249">
        <v>1</v>
      </c>
      <c r="AD404" s="249">
        <v>1</v>
      </c>
      <c r="AE404" s="249">
        <v>1</v>
      </c>
      <c r="AF404" s="249">
        <v>1</v>
      </c>
      <c r="AG404" s="249">
        <v>1</v>
      </c>
    </row>
    <row r="405" spans="1:33" x14ac:dyDescent="0.3">
      <c r="A405" s="249">
        <v>525031</v>
      </c>
      <c r="B405" s="305" t="s">
        <v>2063</v>
      </c>
      <c r="C405" s="249">
        <v>1</v>
      </c>
      <c r="D405" s="249">
        <v>1</v>
      </c>
      <c r="E405" s="249">
        <v>1</v>
      </c>
      <c r="F405" s="249">
        <v>1</v>
      </c>
      <c r="G405" s="249">
        <v>1</v>
      </c>
      <c r="H405" s="249">
        <v>1</v>
      </c>
      <c r="I405" s="249">
        <v>1</v>
      </c>
      <c r="J405" s="249">
        <v>1</v>
      </c>
      <c r="K405" s="249">
        <v>1</v>
      </c>
      <c r="L405" s="249">
        <v>1</v>
      </c>
      <c r="M405" s="249">
        <v>1</v>
      </c>
      <c r="N405" s="249">
        <v>1</v>
      </c>
      <c r="O405" s="249">
        <v>1</v>
      </c>
      <c r="P405" s="249">
        <v>1</v>
      </c>
      <c r="Q405" s="249">
        <v>1</v>
      </c>
      <c r="R405" s="249">
        <v>1</v>
      </c>
      <c r="S405" s="249">
        <v>1</v>
      </c>
      <c r="T405" s="249">
        <v>1</v>
      </c>
      <c r="U405" s="249">
        <v>1</v>
      </c>
      <c r="V405" s="249">
        <v>1</v>
      </c>
      <c r="W405" s="249">
        <v>1</v>
      </c>
      <c r="X405" s="249">
        <v>1</v>
      </c>
      <c r="Y405" s="249">
        <v>1</v>
      </c>
      <c r="Z405" s="249">
        <v>1</v>
      </c>
      <c r="AA405" s="249">
        <v>1</v>
      </c>
      <c r="AB405" s="249">
        <v>1</v>
      </c>
      <c r="AC405" s="249">
        <v>1</v>
      </c>
      <c r="AD405" s="249">
        <v>1</v>
      </c>
      <c r="AE405" s="249">
        <v>1</v>
      </c>
      <c r="AF405" s="249">
        <v>1</v>
      </c>
      <c r="AG405" s="249">
        <v>1</v>
      </c>
    </row>
    <row r="406" spans="1:33" x14ac:dyDescent="0.3">
      <c r="A406" s="249">
        <v>525036</v>
      </c>
      <c r="B406" s="305" t="s">
        <v>2063</v>
      </c>
      <c r="C406" s="249">
        <v>1</v>
      </c>
      <c r="D406" s="249">
        <v>1</v>
      </c>
      <c r="E406" s="249">
        <v>1</v>
      </c>
      <c r="F406" s="249">
        <v>1</v>
      </c>
      <c r="G406" s="249">
        <v>1</v>
      </c>
      <c r="H406" s="249">
        <v>1</v>
      </c>
      <c r="I406" s="249">
        <v>1</v>
      </c>
      <c r="J406" s="249">
        <v>1</v>
      </c>
      <c r="K406" s="249">
        <v>1</v>
      </c>
      <c r="L406" s="249">
        <v>1</v>
      </c>
      <c r="M406" s="249">
        <v>1</v>
      </c>
      <c r="N406" s="249">
        <v>1</v>
      </c>
      <c r="O406" s="249">
        <v>1</v>
      </c>
      <c r="P406" s="249">
        <v>1</v>
      </c>
      <c r="Q406" s="249">
        <v>1</v>
      </c>
      <c r="R406" s="249">
        <v>1</v>
      </c>
      <c r="S406" s="249">
        <v>1</v>
      </c>
      <c r="T406" s="249">
        <v>1</v>
      </c>
      <c r="U406" s="249">
        <v>1</v>
      </c>
      <c r="V406" s="249">
        <v>1</v>
      </c>
      <c r="W406" s="249">
        <v>1</v>
      </c>
      <c r="X406" s="249">
        <v>1</v>
      </c>
      <c r="Y406" s="249">
        <v>1</v>
      </c>
      <c r="Z406" s="249">
        <v>1</v>
      </c>
      <c r="AA406" s="249">
        <v>1</v>
      </c>
      <c r="AB406" s="249">
        <v>1</v>
      </c>
      <c r="AC406" s="249">
        <v>1</v>
      </c>
      <c r="AD406" s="249">
        <v>1</v>
      </c>
      <c r="AE406" s="249">
        <v>1</v>
      </c>
      <c r="AF406" s="249">
        <v>1</v>
      </c>
      <c r="AG406" s="249">
        <v>1</v>
      </c>
    </row>
    <row r="407" spans="1:33" x14ac:dyDescent="0.3">
      <c r="A407" s="249">
        <v>525037</v>
      </c>
      <c r="B407" s="305" t="s">
        <v>2063</v>
      </c>
      <c r="C407" s="249">
        <v>1</v>
      </c>
      <c r="D407" s="249">
        <v>1</v>
      </c>
      <c r="E407" s="249">
        <v>1</v>
      </c>
      <c r="F407" s="249">
        <v>1</v>
      </c>
      <c r="G407" s="249">
        <v>1</v>
      </c>
      <c r="H407" s="249">
        <v>1</v>
      </c>
      <c r="I407" s="249">
        <v>1</v>
      </c>
      <c r="J407" s="249">
        <v>1</v>
      </c>
      <c r="K407" s="249">
        <v>1</v>
      </c>
      <c r="L407" s="249">
        <v>1</v>
      </c>
      <c r="M407" s="249">
        <v>1</v>
      </c>
      <c r="N407" s="249">
        <v>1</v>
      </c>
      <c r="O407" s="249">
        <v>1</v>
      </c>
      <c r="P407" s="249">
        <v>1</v>
      </c>
      <c r="Q407" s="249">
        <v>1</v>
      </c>
      <c r="R407" s="249">
        <v>1</v>
      </c>
      <c r="S407" s="249">
        <v>1</v>
      </c>
      <c r="T407" s="249">
        <v>1</v>
      </c>
      <c r="U407" s="249">
        <v>1</v>
      </c>
      <c r="V407" s="249">
        <v>1</v>
      </c>
      <c r="W407" s="249">
        <v>1</v>
      </c>
      <c r="X407" s="249">
        <v>1</v>
      </c>
      <c r="Y407" s="249">
        <v>1</v>
      </c>
      <c r="Z407" s="249">
        <v>1</v>
      </c>
      <c r="AA407" s="249">
        <v>1</v>
      </c>
      <c r="AB407" s="249">
        <v>1</v>
      </c>
      <c r="AC407" s="249">
        <v>1</v>
      </c>
      <c r="AD407" s="249">
        <v>1</v>
      </c>
      <c r="AE407" s="249">
        <v>1</v>
      </c>
      <c r="AF407" s="249">
        <v>1</v>
      </c>
      <c r="AG407" s="249">
        <v>1</v>
      </c>
    </row>
    <row r="408" spans="1:33" x14ac:dyDescent="0.3">
      <c r="A408" s="249">
        <v>525041</v>
      </c>
      <c r="B408" s="305" t="s">
        <v>2063</v>
      </c>
      <c r="C408" s="249">
        <v>1</v>
      </c>
      <c r="D408" s="249">
        <v>1</v>
      </c>
      <c r="E408" s="249">
        <v>1</v>
      </c>
      <c r="F408" s="249">
        <v>1</v>
      </c>
      <c r="G408" s="249">
        <v>1</v>
      </c>
      <c r="H408" s="249">
        <v>1</v>
      </c>
      <c r="I408" s="249">
        <v>1</v>
      </c>
      <c r="J408" s="249">
        <v>1</v>
      </c>
      <c r="K408" s="249">
        <v>1</v>
      </c>
      <c r="L408" s="249">
        <v>1</v>
      </c>
      <c r="M408" s="249">
        <v>1</v>
      </c>
      <c r="N408" s="249">
        <v>1</v>
      </c>
      <c r="O408" s="249">
        <v>1</v>
      </c>
      <c r="P408" s="249">
        <v>1</v>
      </c>
      <c r="Q408" s="249">
        <v>1</v>
      </c>
      <c r="R408" s="249">
        <v>1</v>
      </c>
      <c r="S408" s="249">
        <v>1</v>
      </c>
      <c r="T408" s="249">
        <v>1</v>
      </c>
      <c r="U408" s="249">
        <v>1</v>
      </c>
      <c r="V408" s="249">
        <v>1</v>
      </c>
      <c r="W408" s="249">
        <v>1</v>
      </c>
      <c r="X408" s="249">
        <v>1</v>
      </c>
      <c r="Y408" s="249">
        <v>1</v>
      </c>
      <c r="Z408" s="249">
        <v>1</v>
      </c>
      <c r="AA408" s="249">
        <v>1</v>
      </c>
      <c r="AB408" s="249">
        <v>1</v>
      </c>
      <c r="AC408" s="249">
        <v>1</v>
      </c>
      <c r="AD408" s="249">
        <v>1</v>
      </c>
      <c r="AE408" s="249">
        <v>1</v>
      </c>
      <c r="AF408" s="249">
        <v>1</v>
      </c>
      <c r="AG408" s="249">
        <v>1</v>
      </c>
    </row>
    <row r="409" spans="1:33" x14ac:dyDescent="0.3">
      <c r="A409" s="249">
        <v>525048</v>
      </c>
      <c r="B409" s="305" t="s">
        <v>2063</v>
      </c>
      <c r="C409" s="249">
        <v>1</v>
      </c>
      <c r="D409" s="249">
        <v>1</v>
      </c>
      <c r="E409" s="249">
        <v>1</v>
      </c>
      <c r="F409" s="249">
        <v>1</v>
      </c>
      <c r="G409" s="249">
        <v>1</v>
      </c>
      <c r="H409" s="249">
        <v>1</v>
      </c>
      <c r="I409" s="249">
        <v>1</v>
      </c>
      <c r="J409" s="249">
        <v>1</v>
      </c>
      <c r="K409" s="249">
        <v>1</v>
      </c>
      <c r="L409" s="249">
        <v>1</v>
      </c>
      <c r="M409" s="249">
        <v>1</v>
      </c>
      <c r="N409" s="249">
        <v>1</v>
      </c>
      <c r="O409" s="249">
        <v>1</v>
      </c>
      <c r="P409" s="249">
        <v>1</v>
      </c>
      <c r="Q409" s="249">
        <v>1</v>
      </c>
      <c r="R409" s="249">
        <v>1</v>
      </c>
      <c r="S409" s="249">
        <v>1</v>
      </c>
      <c r="T409" s="249">
        <v>1</v>
      </c>
      <c r="U409" s="249">
        <v>1</v>
      </c>
      <c r="V409" s="249">
        <v>1</v>
      </c>
      <c r="W409" s="249">
        <v>1</v>
      </c>
      <c r="X409" s="249">
        <v>1</v>
      </c>
      <c r="Y409" s="249">
        <v>1</v>
      </c>
      <c r="Z409" s="249">
        <v>1</v>
      </c>
      <c r="AA409" s="249">
        <v>1</v>
      </c>
      <c r="AB409" s="249">
        <v>1</v>
      </c>
      <c r="AC409" s="249">
        <v>1</v>
      </c>
      <c r="AD409" s="249">
        <v>1</v>
      </c>
      <c r="AE409" s="249">
        <v>1</v>
      </c>
      <c r="AF409" s="249">
        <v>1</v>
      </c>
      <c r="AG409" s="249">
        <v>1</v>
      </c>
    </row>
    <row r="410" spans="1:33" x14ac:dyDescent="0.3">
      <c r="A410" s="249">
        <v>525050</v>
      </c>
      <c r="B410" s="305" t="s">
        <v>2063</v>
      </c>
      <c r="C410" s="249">
        <v>1</v>
      </c>
      <c r="D410" s="249">
        <v>1</v>
      </c>
      <c r="E410" s="249">
        <v>1</v>
      </c>
      <c r="F410" s="249">
        <v>1</v>
      </c>
      <c r="G410" s="249">
        <v>1</v>
      </c>
      <c r="H410" s="249">
        <v>1</v>
      </c>
      <c r="I410" s="249">
        <v>1</v>
      </c>
      <c r="J410" s="249">
        <v>1</v>
      </c>
      <c r="K410" s="249">
        <v>1</v>
      </c>
      <c r="L410" s="249">
        <v>1</v>
      </c>
      <c r="M410" s="249">
        <v>1</v>
      </c>
      <c r="N410" s="249">
        <v>1</v>
      </c>
      <c r="O410" s="249">
        <v>1</v>
      </c>
      <c r="P410" s="249">
        <v>1</v>
      </c>
      <c r="Q410" s="249">
        <v>1</v>
      </c>
      <c r="R410" s="249">
        <v>1</v>
      </c>
      <c r="S410" s="249">
        <v>1</v>
      </c>
      <c r="T410" s="249">
        <v>1</v>
      </c>
      <c r="U410" s="249">
        <v>1</v>
      </c>
      <c r="V410" s="249">
        <v>1</v>
      </c>
      <c r="W410" s="249">
        <v>1</v>
      </c>
      <c r="X410" s="249">
        <v>1</v>
      </c>
      <c r="Y410" s="249">
        <v>1</v>
      </c>
      <c r="Z410" s="249">
        <v>1</v>
      </c>
      <c r="AA410" s="249">
        <v>1</v>
      </c>
      <c r="AB410" s="249">
        <v>1</v>
      </c>
      <c r="AC410" s="249">
        <v>1</v>
      </c>
      <c r="AD410" s="249">
        <v>1</v>
      </c>
      <c r="AE410" s="249">
        <v>1</v>
      </c>
      <c r="AF410" s="249">
        <v>1</v>
      </c>
      <c r="AG410" s="249">
        <v>1</v>
      </c>
    </row>
    <row r="411" spans="1:33" x14ac:dyDescent="0.3">
      <c r="A411" s="249">
        <v>525053</v>
      </c>
      <c r="B411" s="305" t="s">
        <v>2063</v>
      </c>
      <c r="C411" s="249">
        <v>1</v>
      </c>
      <c r="D411" s="249">
        <v>1</v>
      </c>
      <c r="E411" s="249">
        <v>1</v>
      </c>
      <c r="F411" s="249">
        <v>1</v>
      </c>
      <c r="G411" s="249">
        <v>1</v>
      </c>
      <c r="H411" s="249">
        <v>1</v>
      </c>
      <c r="I411" s="249">
        <v>1</v>
      </c>
      <c r="J411" s="249">
        <v>1</v>
      </c>
      <c r="K411" s="249">
        <v>1</v>
      </c>
      <c r="L411" s="249">
        <v>1</v>
      </c>
      <c r="M411" s="249">
        <v>1</v>
      </c>
      <c r="N411" s="249">
        <v>1</v>
      </c>
      <c r="O411" s="249">
        <v>1</v>
      </c>
      <c r="P411" s="249">
        <v>1</v>
      </c>
      <c r="Q411" s="249">
        <v>1</v>
      </c>
      <c r="R411" s="249">
        <v>1</v>
      </c>
      <c r="S411" s="249">
        <v>1</v>
      </c>
      <c r="T411" s="249">
        <v>1</v>
      </c>
      <c r="U411" s="249">
        <v>1</v>
      </c>
      <c r="V411" s="249">
        <v>1</v>
      </c>
      <c r="W411" s="249">
        <v>1</v>
      </c>
      <c r="X411" s="249">
        <v>1</v>
      </c>
      <c r="Y411" s="249">
        <v>1</v>
      </c>
      <c r="Z411" s="249">
        <v>1</v>
      </c>
      <c r="AA411" s="249">
        <v>1</v>
      </c>
      <c r="AB411" s="249">
        <v>1</v>
      </c>
      <c r="AC411" s="249">
        <v>1</v>
      </c>
      <c r="AD411" s="249">
        <v>1</v>
      </c>
      <c r="AE411" s="249">
        <v>1</v>
      </c>
      <c r="AF411" s="249">
        <v>1</v>
      </c>
      <c r="AG411" s="249">
        <v>1</v>
      </c>
    </row>
    <row r="412" spans="1:33" x14ac:dyDescent="0.3">
      <c r="A412" s="249">
        <v>525058</v>
      </c>
      <c r="B412" s="305" t="s">
        <v>2063</v>
      </c>
      <c r="C412" s="249">
        <v>1</v>
      </c>
      <c r="D412" s="249">
        <v>1</v>
      </c>
      <c r="E412" s="249">
        <v>1</v>
      </c>
      <c r="F412" s="249">
        <v>1</v>
      </c>
      <c r="G412" s="249">
        <v>1</v>
      </c>
      <c r="H412" s="249">
        <v>1</v>
      </c>
      <c r="I412" s="249">
        <v>1</v>
      </c>
      <c r="J412" s="249">
        <v>1</v>
      </c>
      <c r="K412" s="249">
        <v>1</v>
      </c>
      <c r="L412" s="249">
        <v>1</v>
      </c>
      <c r="M412" s="249">
        <v>1</v>
      </c>
      <c r="N412" s="249">
        <v>1</v>
      </c>
      <c r="O412" s="249">
        <v>1</v>
      </c>
      <c r="P412" s="249">
        <v>1</v>
      </c>
      <c r="Q412" s="249">
        <v>1</v>
      </c>
      <c r="R412" s="249">
        <v>1</v>
      </c>
      <c r="S412" s="249">
        <v>1</v>
      </c>
      <c r="T412" s="249">
        <v>1</v>
      </c>
      <c r="U412" s="249">
        <v>1</v>
      </c>
      <c r="V412" s="249">
        <v>1</v>
      </c>
      <c r="W412" s="249">
        <v>1</v>
      </c>
      <c r="X412" s="249">
        <v>1</v>
      </c>
      <c r="Y412" s="249">
        <v>1</v>
      </c>
      <c r="Z412" s="249">
        <v>1</v>
      </c>
      <c r="AA412" s="249">
        <v>1</v>
      </c>
      <c r="AB412" s="249">
        <v>1</v>
      </c>
      <c r="AC412" s="249">
        <v>1</v>
      </c>
      <c r="AD412" s="249">
        <v>1</v>
      </c>
      <c r="AE412" s="249">
        <v>1</v>
      </c>
      <c r="AF412" s="249">
        <v>1</v>
      </c>
      <c r="AG412" s="249">
        <v>1</v>
      </c>
    </row>
    <row r="413" spans="1:33" x14ac:dyDescent="0.3">
      <c r="A413" s="249">
        <v>525059</v>
      </c>
      <c r="B413" s="305" t="s">
        <v>2063</v>
      </c>
      <c r="C413" s="249">
        <v>1</v>
      </c>
      <c r="D413" s="249">
        <v>1</v>
      </c>
      <c r="E413" s="249">
        <v>1</v>
      </c>
      <c r="F413" s="249">
        <v>1</v>
      </c>
      <c r="G413" s="249">
        <v>1</v>
      </c>
      <c r="H413" s="249">
        <v>1</v>
      </c>
      <c r="I413" s="249">
        <v>1</v>
      </c>
      <c r="J413" s="249">
        <v>1</v>
      </c>
      <c r="K413" s="249">
        <v>1</v>
      </c>
      <c r="L413" s="249">
        <v>1</v>
      </c>
      <c r="M413" s="249">
        <v>1</v>
      </c>
      <c r="N413" s="249">
        <v>1</v>
      </c>
      <c r="O413" s="249">
        <v>1</v>
      </c>
      <c r="P413" s="249">
        <v>1</v>
      </c>
      <c r="Q413" s="249">
        <v>1</v>
      </c>
      <c r="R413" s="249">
        <v>1</v>
      </c>
      <c r="S413" s="249">
        <v>1</v>
      </c>
      <c r="T413" s="249">
        <v>1</v>
      </c>
      <c r="U413" s="249">
        <v>1</v>
      </c>
      <c r="V413" s="249">
        <v>1</v>
      </c>
      <c r="W413" s="249">
        <v>1</v>
      </c>
      <c r="X413" s="249">
        <v>1</v>
      </c>
      <c r="Y413" s="249">
        <v>1</v>
      </c>
      <c r="Z413" s="249">
        <v>1</v>
      </c>
      <c r="AA413" s="249">
        <v>1</v>
      </c>
      <c r="AB413" s="249">
        <v>1</v>
      </c>
      <c r="AC413" s="249">
        <v>1</v>
      </c>
      <c r="AD413" s="249">
        <v>1</v>
      </c>
      <c r="AE413" s="249">
        <v>1</v>
      </c>
      <c r="AF413" s="249">
        <v>1</v>
      </c>
      <c r="AG413" s="249">
        <v>1</v>
      </c>
    </row>
    <row r="414" spans="1:33" x14ac:dyDescent="0.3">
      <c r="A414" s="249">
        <v>525074</v>
      </c>
      <c r="B414" s="305" t="s">
        <v>2063</v>
      </c>
      <c r="C414" s="249">
        <v>1</v>
      </c>
      <c r="D414" s="249">
        <v>1</v>
      </c>
      <c r="E414" s="249">
        <v>1</v>
      </c>
      <c r="F414" s="249">
        <v>1</v>
      </c>
      <c r="G414" s="249">
        <v>1</v>
      </c>
      <c r="H414" s="249">
        <v>1</v>
      </c>
      <c r="I414" s="249">
        <v>1</v>
      </c>
      <c r="J414" s="249">
        <v>1</v>
      </c>
      <c r="K414" s="249">
        <v>1</v>
      </c>
      <c r="L414" s="249">
        <v>1</v>
      </c>
      <c r="M414" s="249">
        <v>1</v>
      </c>
      <c r="N414" s="249">
        <v>1</v>
      </c>
      <c r="O414" s="249">
        <v>1</v>
      </c>
      <c r="P414" s="249">
        <v>1</v>
      </c>
      <c r="Q414" s="249">
        <v>1</v>
      </c>
      <c r="R414" s="249">
        <v>1</v>
      </c>
      <c r="S414" s="249">
        <v>1</v>
      </c>
      <c r="T414" s="249">
        <v>1</v>
      </c>
      <c r="U414" s="249">
        <v>1</v>
      </c>
      <c r="V414" s="249">
        <v>1</v>
      </c>
      <c r="W414" s="249">
        <v>1</v>
      </c>
      <c r="X414" s="249">
        <v>1</v>
      </c>
      <c r="Y414" s="249">
        <v>1</v>
      </c>
      <c r="Z414" s="249">
        <v>1</v>
      </c>
      <c r="AA414" s="249">
        <v>1</v>
      </c>
      <c r="AB414" s="249">
        <v>1</v>
      </c>
      <c r="AC414" s="249">
        <v>1</v>
      </c>
      <c r="AD414" s="249">
        <v>1</v>
      </c>
      <c r="AE414" s="249">
        <v>1</v>
      </c>
      <c r="AF414" s="249">
        <v>1</v>
      </c>
      <c r="AG414" s="249">
        <v>1</v>
      </c>
    </row>
    <row r="415" spans="1:33" x14ac:dyDescent="0.3">
      <c r="A415" s="249">
        <v>525077</v>
      </c>
      <c r="B415" s="305" t="s">
        <v>2063</v>
      </c>
      <c r="C415" s="249">
        <v>1</v>
      </c>
      <c r="D415" s="249">
        <v>1</v>
      </c>
      <c r="E415" s="249">
        <v>1</v>
      </c>
      <c r="F415" s="249">
        <v>1</v>
      </c>
      <c r="G415" s="249">
        <v>1</v>
      </c>
      <c r="H415" s="249">
        <v>1</v>
      </c>
      <c r="I415" s="249">
        <v>1</v>
      </c>
      <c r="J415" s="249">
        <v>1</v>
      </c>
      <c r="K415" s="249">
        <v>1</v>
      </c>
      <c r="L415" s="249">
        <v>1</v>
      </c>
      <c r="M415" s="249">
        <v>1</v>
      </c>
      <c r="N415" s="249">
        <v>1</v>
      </c>
      <c r="O415" s="249">
        <v>1</v>
      </c>
      <c r="P415" s="249">
        <v>1</v>
      </c>
      <c r="Q415" s="249">
        <v>1</v>
      </c>
      <c r="R415" s="249">
        <v>1</v>
      </c>
      <c r="S415" s="249">
        <v>1</v>
      </c>
      <c r="T415" s="249">
        <v>1</v>
      </c>
      <c r="U415" s="249">
        <v>1</v>
      </c>
      <c r="V415" s="249">
        <v>1</v>
      </c>
      <c r="W415" s="249">
        <v>1</v>
      </c>
      <c r="X415" s="249">
        <v>1</v>
      </c>
      <c r="Y415" s="249">
        <v>1</v>
      </c>
      <c r="Z415" s="249">
        <v>1</v>
      </c>
      <c r="AA415" s="249">
        <v>1</v>
      </c>
      <c r="AB415" s="249">
        <v>1</v>
      </c>
      <c r="AC415" s="249">
        <v>1</v>
      </c>
      <c r="AD415" s="249">
        <v>1</v>
      </c>
      <c r="AE415" s="249">
        <v>1</v>
      </c>
      <c r="AF415" s="249">
        <v>1</v>
      </c>
      <c r="AG415" s="249">
        <v>1</v>
      </c>
    </row>
    <row r="416" spans="1:33" x14ac:dyDescent="0.3">
      <c r="A416" s="249">
        <v>525078</v>
      </c>
      <c r="B416" s="305" t="s">
        <v>2063</v>
      </c>
      <c r="C416" s="249">
        <v>1</v>
      </c>
      <c r="D416" s="249">
        <v>1</v>
      </c>
      <c r="E416" s="249">
        <v>1</v>
      </c>
      <c r="F416" s="249">
        <v>1</v>
      </c>
      <c r="G416" s="249">
        <v>1</v>
      </c>
      <c r="H416" s="249">
        <v>1</v>
      </c>
      <c r="I416" s="249">
        <v>1</v>
      </c>
      <c r="J416" s="249">
        <v>1</v>
      </c>
      <c r="K416" s="249">
        <v>1</v>
      </c>
      <c r="L416" s="249">
        <v>1</v>
      </c>
      <c r="M416" s="249">
        <v>1</v>
      </c>
      <c r="N416" s="249">
        <v>1</v>
      </c>
      <c r="O416" s="249">
        <v>1</v>
      </c>
      <c r="P416" s="249">
        <v>1</v>
      </c>
      <c r="Q416" s="249">
        <v>1</v>
      </c>
      <c r="R416" s="249">
        <v>1</v>
      </c>
      <c r="S416" s="249">
        <v>1</v>
      </c>
      <c r="T416" s="249">
        <v>1</v>
      </c>
      <c r="U416" s="249">
        <v>1</v>
      </c>
      <c r="V416" s="249">
        <v>1</v>
      </c>
      <c r="W416" s="249">
        <v>1</v>
      </c>
      <c r="X416" s="249">
        <v>1</v>
      </c>
      <c r="Y416" s="249">
        <v>1</v>
      </c>
      <c r="Z416" s="249">
        <v>1</v>
      </c>
      <c r="AA416" s="249">
        <v>1</v>
      </c>
      <c r="AB416" s="249">
        <v>1</v>
      </c>
      <c r="AC416" s="249">
        <v>1</v>
      </c>
      <c r="AD416" s="249">
        <v>1</v>
      </c>
      <c r="AE416" s="249">
        <v>1</v>
      </c>
      <c r="AF416" s="249">
        <v>1</v>
      </c>
      <c r="AG416" s="249">
        <v>1</v>
      </c>
    </row>
    <row r="417" spans="1:33" x14ac:dyDescent="0.3">
      <c r="A417" s="249">
        <v>525079</v>
      </c>
      <c r="B417" s="305" t="s">
        <v>2063</v>
      </c>
      <c r="C417" s="249">
        <v>1</v>
      </c>
      <c r="D417" s="249">
        <v>1</v>
      </c>
      <c r="E417" s="249">
        <v>1</v>
      </c>
      <c r="F417" s="249">
        <v>1</v>
      </c>
      <c r="G417" s="249">
        <v>1</v>
      </c>
      <c r="H417" s="249">
        <v>1</v>
      </c>
      <c r="I417" s="249">
        <v>1</v>
      </c>
      <c r="J417" s="249">
        <v>1</v>
      </c>
      <c r="K417" s="249">
        <v>1</v>
      </c>
      <c r="L417" s="249">
        <v>1</v>
      </c>
      <c r="M417" s="249">
        <v>1</v>
      </c>
      <c r="N417" s="249">
        <v>1</v>
      </c>
      <c r="O417" s="249">
        <v>1</v>
      </c>
      <c r="P417" s="249">
        <v>1</v>
      </c>
      <c r="Q417" s="249">
        <v>1</v>
      </c>
      <c r="R417" s="249">
        <v>1</v>
      </c>
      <c r="S417" s="249">
        <v>1</v>
      </c>
      <c r="T417" s="249">
        <v>1</v>
      </c>
      <c r="U417" s="249">
        <v>1</v>
      </c>
      <c r="V417" s="249">
        <v>1</v>
      </c>
      <c r="W417" s="249">
        <v>1</v>
      </c>
      <c r="X417" s="249">
        <v>1</v>
      </c>
      <c r="Y417" s="249">
        <v>1</v>
      </c>
      <c r="Z417" s="249">
        <v>1</v>
      </c>
      <c r="AA417" s="249">
        <v>1</v>
      </c>
      <c r="AB417" s="249">
        <v>1</v>
      </c>
      <c r="AC417" s="249">
        <v>1</v>
      </c>
      <c r="AD417" s="249">
        <v>1</v>
      </c>
      <c r="AE417" s="249">
        <v>1</v>
      </c>
      <c r="AF417" s="249">
        <v>1</v>
      </c>
      <c r="AG417" s="249">
        <v>1</v>
      </c>
    </row>
    <row r="418" spans="1:33" x14ac:dyDescent="0.3">
      <c r="A418" s="249">
        <v>525086</v>
      </c>
      <c r="B418" s="305" t="s">
        <v>2063</v>
      </c>
      <c r="C418" s="249">
        <v>1</v>
      </c>
      <c r="D418" s="249">
        <v>1</v>
      </c>
      <c r="E418" s="249">
        <v>1</v>
      </c>
      <c r="F418" s="249">
        <v>1</v>
      </c>
      <c r="G418" s="249">
        <v>1</v>
      </c>
      <c r="H418" s="249">
        <v>1</v>
      </c>
      <c r="I418" s="249">
        <v>1</v>
      </c>
      <c r="J418" s="249">
        <v>1</v>
      </c>
      <c r="K418" s="249">
        <v>1</v>
      </c>
      <c r="L418" s="249">
        <v>1</v>
      </c>
      <c r="M418" s="249">
        <v>1</v>
      </c>
      <c r="N418" s="249">
        <v>1</v>
      </c>
      <c r="O418" s="249">
        <v>1</v>
      </c>
      <c r="P418" s="249">
        <v>1</v>
      </c>
      <c r="Q418" s="249">
        <v>1</v>
      </c>
      <c r="R418" s="249">
        <v>1</v>
      </c>
      <c r="S418" s="249">
        <v>1</v>
      </c>
      <c r="T418" s="249">
        <v>1</v>
      </c>
      <c r="U418" s="249">
        <v>1</v>
      </c>
      <c r="V418" s="249">
        <v>1</v>
      </c>
      <c r="W418" s="249">
        <v>1</v>
      </c>
      <c r="X418" s="249">
        <v>1</v>
      </c>
      <c r="Y418" s="249">
        <v>1</v>
      </c>
      <c r="Z418" s="249">
        <v>1</v>
      </c>
      <c r="AA418" s="249">
        <v>1</v>
      </c>
      <c r="AB418" s="249">
        <v>1</v>
      </c>
      <c r="AC418" s="249">
        <v>1</v>
      </c>
      <c r="AD418" s="249">
        <v>1</v>
      </c>
      <c r="AE418" s="249">
        <v>1</v>
      </c>
      <c r="AF418" s="249">
        <v>1</v>
      </c>
      <c r="AG418" s="249">
        <v>1</v>
      </c>
    </row>
    <row r="419" spans="1:33" x14ac:dyDescent="0.3">
      <c r="A419" s="249">
        <v>525097</v>
      </c>
      <c r="B419" s="305" t="s">
        <v>2063</v>
      </c>
      <c r="C419" s="249">
        <v>1</v>
      </c>
      <c r="D419" s="249">
        <v>1</v>
      </c>
      <c r="E419" s="249">
        <v>1</v>
      </c>
      <c r="F419" s="249">
        <v>1</v>
      </c>
      <c r="G419" s="249">
        <v>1</v>
      </c>
      <c r="H419" s="249">
        <v>1</v>
      </c>
      <c r="I419" s="249">
        <v>1</v>
      </c>
      <c r="J419" s="249">
        <v>1</v>
      </c>
      <c r="K419" s="249">
        <v>1</v>
      </c>
      <c r="L419" s="249">
        <v>1</v>
      </c>
      <c r="M419" s="249">
        <v>1</v>
      </c>
      <c r="N419" s="249">
        <v>1</v>
      </c>
      <c r="O419" s="249">
        <v>1</v>
      </c>
      <c r="P419" s="249">
        <v>1</v>
      </c>
      <c r="Q419" s="249">
        <v>1</v>
      </c>
      <c r="R419" s="249">
        <v>1</v>
      </c>
      <c r="S419" s="249">
        <v>1</v>
      </c>
      <c r="T419" s="249">
        <v>1</v>
      </c>
      <c r="U419" s="249">
        <v>1</v>
      </c>
      <c r="V419" s="249">
        <v>1</v>
      </c>
      <c r="W419" s="249">
        <v>1</v>
      </c>
      <c r="X419" s="249">
        <v>1</v>
      </c>
      <c r="Y419" s="249">
        <v>1</v>
      </c>
      <c r="Z419" s="249">
        <v>1</v>
      </c>
      <c r="AA419" s="249">
        <v>1</v>
      </c>
      <c r="AB419" s="249">
        <v>1</v>
      </c>
      <c r="AC419" s="249">
        <v>1</v>
      </c>
      <c r="AD419" s="249">
        <v>1</v>
      </c>
      <c r="AE419" s="249">
        <v>1</v>
      </c>
      <c r="AF419" s="249">
        <v>1</v>
      </c>
      <c r="AG419" s="249">
        <v>1</v>
      </c>
    </row>
    <row r="420" spans="1:33" x14ac:dyDescent="0.3">
      <c r="A420" s="249">
        <v>525098</v>
      </c>
      <c r="B420" s="305" t="s">
        <v>2063</v>
      </c>
      <c r="C420" s="249">
        <v>1</v>
      </c>
      <c r="D420" s="249">
        <v>1</v>
      </c>
      <c r="E420" s="249">
        <v>1</v>
      </c>
      <c r="F420" s="249">
        <v>1</v>
      </c>
      <c r="G420" s="249">
        <v>1</v>
      </c>
      <c r="H420" s="249">
        <v>1</v>
      </c>
      <c r="I420" s="249">
        <v>1</v>
      </c>
      <c r="J420" s="249">
        <v>1</v>
      </c>
      <c r="K420" s="249">
        <v>1</v>
      </c>
      <c r="L420" s="249">
        <v>1</v>
      </c>
      <c r="M420" s="249">
        <v>1</v>
      </c>
      <c r="N420" s="249">
        <v>1</v>
      </c>
      <c r="O420" s="249">
        <v>1</v>
      </c>
      <c r="P420" s="249">
        <v>1</v>
      </c>
      <c r="Q420" s="249">
        <v>1</v>
      </c>
      <c r="R420" s="249">
        <v>1</v>
      </c>
      <c r="S420" s="249">
        <v>1</v>
      </c>
      <c r="T420" s="249">
        <v>1</v>
      </c>
      <c r="U420" s="249">
        <v>1</v>
      </c>
      <c r="V420" s="249">
        <v>1</v>
      </c>
      <c r="W420" s="249">
        <v>1</v>
      </c>
      <c r="X420" s="249">
        <v>1</v>
      </c>
      <c r="Y420" s="249">
        <v>1</v>
      </c>
      <c r="Z420" s="249">
        <v>1</v>
      </c>
      <c r="AA420" s="249">
        <v>1</v>
      </c>
      <c r="AB420" s="249">
        <v>1</v>
      </c>
      <c r="AC420" s="249">
        <v>1</v>
      </c>
      <c r="AD420" s="249">
        <v>1</v>
      </c>
      <c r="AE420" s="249">
        <v>1</v>
      </c>
      <c r="AF420" s="249">
        <v>1</v>
      </c>
      <c r="AG420" s="249">
        <v>1</v>
      </c>
    </row>
    <row r="421" spans="1:33" x14ac:dyDescent="0.3">
      <c r="A421" s="249">
        <v>525099</v>
      </c>
      <c r="B421" s="305" t="s">
        <v>2063</v>
      </c>
      <c r="C421" s="249">
        <v>1</v>
      </c>
      <c r="D421" s="249">
        <v>1</v>
      </c>
      <c r="E421" s="249">
        <v>1</v>
      </c>
      <c r="F421" s="249">
        <v>1</v>
      </c>
      <c r="G421" s="249">
        <v>1</v>
      </c>
      <c r="H421" s="249">
        <v>1</v>
      </c>
      <c r="I421" s="249">
        <v>1</v>
      </c>
      <c r="J421" s="249">
        <v>1</v>
      </c>
      <c r="K421" s="249">
        <v>1</v>
      </c>
      <c r="L421" s="249">
        <v>1</v>
      </c>
      <c r="M421" s="249">
        <v>1</v>
      </c>
      <c r="N421" s="249">
        <v>1</v>
      </c>
      <c r="O421" s="249">
        <v>1</v>
      </c>
      <c r="P421" s="249">
        <v>1</v>
      </c>
      <c r="Q421" s="249">
        <v>1</v>
      </c>
      <c r="R421" s="249">
        <v>1</v>
      </c>
      <c r="S421" s="249">
        <v>1</v>
      </c>
      <c r="T421" s="249">
        <v>1</v>
      </c>
      <c r="U421" s="249">
        <v>1</v>
      </c>
      <c r="V421" s="249">
        <v>1</v>
      </c>
      <c r="W421" s="249">
        <v>1</v>
      </c>
      <c r="X421" s="249">
        <v>1</v>
      </c>
      <c r="Y421" s="249">
        <v>1</v>
      </c>
      <c r="Z421" s="249">
        <v>1</v>
      </c>
      <c r="AA421" s="249">
        <v>1</v>
      </c>
      <c r="AB421" s="249">
        <v>1</v>
      </c>
      <c r="AC421" s="249">
        <v>1</v>
      </c>
      <c r="AD421" s="249">
        <v>1</v>
      </c>
      <c r="AE421" s="249">
        <v>1</v>
      </c>
      <c r="AF421" s="249">
        <v>1</v>
      </c>
      <c r="AG421" s="249">
        <v>1</v>
      </c>
    </row>
    <row r="422" spans="1:33" x14ac:dyDescent="0.3">
      <c r="A422" s="249">
        <v>525107</v>
      </c>
      <c r="B422" s="305" t="s">
        <v>2063</v>
      </c>
      <c r="C422" s="249">
        <v>1</v>
      </c>
      <c r="D422" s="249">
        <v>1</v>
      </c>
      <c r="E422" s="249">
        <v>1</v>
      </c>
      <c r="F422" s="249">
        <v>1</v>
      </c>
      <c r="G422" s="249">
        <v>1</v>
      </c>
      <c r="H422" s="249">
        <v>1</v>
      </c>
      <c r="I422" s="249">
        <v>1</v>
      </c>
      <c r="J422" s="249">
        <v>1</v>
      </c>
      <c r="K422" s="249">
        <v>1</v>
      </c>
      <c r="L422" s="249">
        <v>1</v>
      </c>
      <c r="M422" s="249">
        <v>1</v>
      </c>
      <c r="N422" s="249">
        <v>1</v>
      </c>
      <c r="O422" s="249">
        <v>1</v>
      </c>
      <c r="P422" s="249">
        <v>1</v>
      </c>
      <c r="Q422" s="249">
        <v>1</v>
      </c>
      <c r="R422" s="249">
        <v>1</v>
      </c>
      <c r="S422" s="249">
        <v>1</v>
      </c>
      <c r="T422" s="249">
        <v>1</v>
      </c>
      <c r="U422" s="249">
        <v>1</v>
      </c>
      <c r="V422" s="249">
        <v>1</v>
      </c>
      <c r="W422" s="249">
        <v>1</v>
      </c>
      <c r="X422" s="249">
        <v>1</v>
      </c>
      <c r="Y422" s="249">
        <v>1</v>
      </c>
      <c r="Z422" s="249">
        <v>1</v>
      </c>
      <c r="AA422" s="249">
        <v>1</v>
      </c>
      <c r="AB422" s="249">
        <v>1</v>
      </c>
      <c r="AC422" s="249">
        <v>1</v>
      </c>
      <c r="AD422" s="249">
        <v>1</v>
      </c>
      <c r="AE422" s="249">
        <v>1</v>
      </c>
      <c r="AF422" s="249">
        <v>1</v>
      </c>
      <c r="AG422" s="249">
        <v>1</v>
      </c>
    </row>
    <row r="423" spans="1:33" x14ac:dyDescent="0.3">
      <c r="A423" s="249">
        <v>525114</v>
      </c>
      <c r="B423" s="305" t="s">
        <v>2063</v>
      </c>
      <c r="C423" s="249">
        <v>1</v>
      </c>
      <c r="D423" s="249">
        <v>1</v>
      </c>
      <c r="E423" s="249">
        <v>1</v>
      </c>
      <c r="F423" s="249">
        <v>1</v>
      </c>
      <c r="G423" s="249">
        <v>1</v>
      </c>
      <c r="H423" s="249">
        <v>1</v>
      </c>
      <c r="I423" s="249">
        <v>1</v>
      </c>
      <c r="J423" s="249">
        <v>1</v>
      </c>
      <c r="K423" s="249">
        <v>1</v>
      </c>
      <c r="L423" s="249">
        <v>1</v>
      </c>
      <c r="M423" s="249">
        <v>1</v>
      </c>
      <c r="N423" s="249">
        <v>1</v>
      </c>
      <c r="O423" s="249">
        <v>1</v>
      </c>
      <c r="P423" s="249">
        <v>1</v>
      </c>
      <c r="Q423" s="249">
        <v>1</v>
      </c>
      <c r="R423" s="249">
        <v>1</v>
      </c>
      <c r="S423" s="249">
        <v>1</v>
      </c>
      <c r="T423" s="249">
        <v>1</v>
      </c>
      <c r="U423" s="249">
        <v>1</v>
      </c>
      <c r="V423" s="249">
        <v>1</v>
      </c>
      <c r="W423" s="249">
        <v>1</v>
      </c>
      <c r="X423" s="249">
        <v>1</v>
      </c>
      <c r="Y423" s="249">
        <v>1</v>
      </c>
      <c r="Z423" s="249">
        <v>1</v>
      </c>
      <c r="AA423" s="249">
        <v>1</v>
      </c>
      <c r="AB423" s="249">
        <v>1</v>
      </c>
      <c r="AC423" s="249">
        <v>1</v>
      </c>
      <c r="AD423" s="249">
        <v>1</v>
      </c>
      <c r="AE423" s="249">
        <v>1</v>
      </c>
      <c r="AF423" s="249">
        <v>1</v>
      </c>
      <c r="AG423" s="249">
        <v>1</v>
      </c>
    </row>
    <row r="424" spans="1:33" x14ac:dyDescent="0.3">
      <c r="A424" s="249">
        <v>525116</v>
      </c>
      <c r="B424" s="305" t="s">
        <v>2063</v>
      </c>
      <c r="C424" s="249">
        <v>1</v>
      </c>
      <c r="D424" s="249">
        <v>1</v>
      </c>
      <c r="E424" s="249">
        <v>1</v>
      </c>
      <c r="F424" s="249">
        <v>1</v>
      </c>
      <c r="G424" s="249">
        <v>1</v>
      </c>
      <c r="H424" s="249">
        <v>1</v>
      </c>
      <c r="I424" s="249">
        <v>1</v>
      </c>
      <c r="J424" s="249">
        <v>1</v>
      </c>
      <c r="K424" s="249">
        <v>1</v>
      </c>
      <c r="L424" s="249">
        <v>1</v>
      </c>
      <c r="M424" s="249">
        <v>1</v>
      </c>
      <c r="N424" s="249">
        <v>1</v>
      </c>
      <c r="O424" s="249">
        <v>1</v>
      </c>
      <c r="P424" s="249">
        <v>1</v>
      </c>
      <c r="Q424" s="249">
        <v>1</v>
      </c>
      <c r="R424" s="249">
        <v>1</v>
      </c>
      <c r="S424" s="249">
        <v>1</v>
      </c>
      <c r="T424" s="249">
        <v>1</v>
      </c>
      <c r="U424" s="249">
        <v>1</v>
      </c>
      <c r="V424" s="249">
        <v>1</v>
      </c>
      <c r="W424" s="249">
        <v>1</v>
      </c>
      <c r="X424" s="249">
        <v>1</v>
      </c>
      <c r="Y424" s="249">
        <v>1</v>
      </c>
      <c r="Z424" s="249">
        <v>1</v>
      </c>
      <c r="AA424" s="249">
        <v>1</v>
      </c>
      <c r="AB424" s="249">
        <v>1</v>
      </c>
      <c r="AC424" s="249">
        <v>1</v>
      </c>
      <c r="AD424" s="249">
        <v>1</v>
      </c>
      <c r="AE424" s="249">
        <v>1</v>
      </c>
      <c r="AF424" s="249">
        <v>1</v>
      </c>
      <c r="AG424" s="249">
        <v>1</v>
      </c>
    </row>
    <row r="425" spans="1:33" x14ac:dyDescent="0.3">
      <c r="A425" s="249">
        <v>525118</v>
      </c>
      <c r="B425" s="305" t="s">
        <v>2063</v>
      </c>
      <c r="C425" s="249">
        <v>1</v>
      </c>
      <c r="D425" s="249">
        <v>1</v>
      </c>
      <c r="E425" s="249">
        <v>1</v>
      </c>
      <c r="F425" s="249">
        <v>1</v>
      </c>
      <c r="G425" s="249">
        <v>1</v>
      </c>
      <c r="H425" s="249">
        <v>1</v>
      </c>
      <c r="I425" s="249">
        <v>1</v>
      </c>
      <c r="J425" s="249">
        <v>1</v>
      </c>
      <c r="K425" s="249">
        <v>1</v>
      </c>
      <c r="L425" s="249">
        <v>1</v>
      </c>
      <c r="M425" s="249">
        <v>1</v>
      </c>
      <c r="N425" s="249">
        <v>1</v>
      </c>
      <c r="O425" s="249">
        <v>1</v>
      </c>
      <c r="P425" s="249">
        <v>1</v>
      </c>
      <c r="Q425" s="249">
        <v>1</v>
      </c>
      <c r="R425" s="249">
        <v>1</v>
      </c>
      <c r="S425" s="249">
        <v>1</v>
      </c>
      <c r="T425" s="249">
        <v>1</v>
      </c>
      <c r="U425" s="249">
        <v>1</v>
      </c>
      <c r="V425" s="249">
        <v>1</v>
      </c>
      <c r="W425" s="249">
        <v>1</v>
      </c>
      <c r="X425" s="249">
        <v>1</v>
      </c>
      <c r="Y425" s="249">
        <v>1</v>
      </c>
      <c r="Z425" s="249">
        <v>1</v>
      </c>
      <c r="AA425" s="249">
        <v>1</v>
      </c>
      <c r="AB425" s="249">
        <v>1</v>
      </c>
      <c r="AC425" s="249">
        <v>1</v>
      </c>
      <c r="AD425" s="249">
        <v>1</v>
      </c>
      <c r="AE425" s="249">
        <v>1</v>
      </c>
      <c r="AF425" s="249">
        <v>1</v>
      </c>
      <c r="AG425" s="249">
        <v>1</v>
      </c>
    </row>
    <row r="426" spans="1:33" x14ac:dyDescent="0.3">
      <c r="A426" s="249">
        <v>525119</v>
      </c>
      <c r="B426" s="305" t="s">
        <v>2063</v>
      </c>
      <c r="C426" s="249">
        <v>1</v>
      </c>
      <c r="D426" s="249">
        <v>1</v>
      </c>
      <c r="E426" s="249">
        <v>1</v>
      </c>
      <c r="F426" s="249">
        <v>1</v>
      </c>
      <c r="G426" s="249">
        <v>1</v>
      </c>
      <c r="H426" s="249">
        <v>1</v>
      </c>
      <c r="I426" s="249">
        <v>1</v>
      </c>
      <c r="J426" s="249">
        <v>1</v>
      </c>
      <c r="K426" s="249">
        <v>1</v>
      </c>
      <c r="L426" s="249">
        <v>1</v>
      </c>
      <c r="M426" s="249">
        <v>1</v>
      </c>
      <c r="N426" s="249">
        <v>1</v>
      </c>
      <c r="O426" s="249">
        <v>1</v>
      </c>
      <c r="P426" s="249">
        <v>1</v>
      </c>
      <c r="Q426" s="249">
        <v>1</v>
      </c>
      <c r="R426" s="249">
        <v>1</v>
      </c>
      <c r="S426" s="249">
        <v>1</v>
      </c>
      <c r="T426" s="249">
        <v>1</v>
      </c>
      <c r="U426" s="249">
        <v>1</v>
      </c>
      <c r="V426" s="249">
        <v>1</v>
      </c>
      <c r="W426" s="249">
        <v>1</v>
      </c>
      <c r="X426" s="249">
        <v>1</v>
      </c>
      <c r="Y426" s="249">
        <v>1</v>
      </c>
      <c r="Z426" s="249">
        <v>1</v>
      </c>
      <c r="AA426" s="249">
        <v>1</v>
      </c>
      <c r="AB426" s="249">
        <v>1</v>
      </c>
      <c r="AC426" s="249">
        <v>1</v>
      </c>
      <c r="AD426" s="249">
        <v>1</v>
      </c>
      <c r="AE426" s="249">
        <v>1</v>
      </c>
      <c r="AF426" s="249">
        <v>1</v>
      </c>
      <c r="AG426" s="249">
        <v>1</v>
      </c>
    </row>
    <row r="427" spans="1:33" x14ac:dyDescent="0.3">
      <c r="A427" s="249">
        <v>525124</v>
      </c>
      <c r="B427" s="305" t="s">
        <v>2063</v>
      </c>
      <c r="C427" s="249">
        <v>1</v>
      </c>
      <c r="D427" s="249">
        <v>1</v>
      </c>
      <c r="E427" s="249">
        <v>1</v>
      </c>
      <c r="F427" s="249">
        <v>1</v>
      </c>
      <c r="G427" s="249">
        <v>1</v>
      </c>
      <c r="H427" s="249">
        <v>1</v>
      </c>
      <c r="I427" s="249">
        <v>1</v>
      </c>
      <c r="J427" s="249">
        <v>1</v>
      </c>
      <c r="K427" s="249">
        <v>1</v>
      </c>
      <c r="L427" s="249">
        <v>1</v>
      </c>
      <c r="M427" s="249">
        <v>1</v>
      </c>
      <c r="N427" s="249">
        <v>1</v>
      </c>
      <c r="O427" s="249">
        <v>1</v>
      </c>
      <c r="P427" s="249">
        <v>1</v>
      </c>
      <c r="Q427" s="249">
        <v>1</v>
      </c>
      <c r="R427" s="249">
        <v>1</v>
      </c>
      <c r="S427" s="249">
        <v>1</v>
      </c>
      <c r="T427" s="249">
        <v>1</v>
      </c>
      <c r="U427" s="249">
        <v>1</v>
      </c>
      <c r="V427" s="249">
        <v>1</v>
      </c>
      <c r="W427" s="249">
        <v>1</v>
      </c>
      <c r="X427" s="249">
        <v>1</v>
      </c>
      <c r="Y427" s="249">
        <v>1</v>
      </c>
      <c r="Z427" s="249">
        <v>1</v>
      </c>
      <c r="AA427" s="249">
        <v>1</v>
      </c>
      <c r="AB427" s="249">
        <v>1</v>
      </c>
      <c r="AC427" s="249">
        <v>1</v>
      </c>
      <c r="AD427" s="249">
        <v>1</v>
      </c>
      <c r="AE427" s="249">
        <v>1</v>
      </c>
      <c r="AF427" s="249">
        <v>1</v>
      </c>
      <c r="AG427" s="249">
        <v>1</v>
      </c>
    </row>
    <row r="428" spans="1:33" x14ac:dyDescent="0.3">
      <c r="A428" s="249">
        <v>525130</v>
      </c>
      <c r="B428" s="305" t="s">
        <v>2063</v>
      </c>
      <c r="C428" s="249">
        <v>1</v>
      </c>
      <c r="D428" s="249">
        <v>1</v>
      </c>
      <c r="E428" s="249">
        <v>1</v>
      </c>
      <c r="F428" s="249">
        <v>1</v>
      </c>
      <c r="G428" s="249">
        <v>1</v>
      </c>
      <c r="H428" s="249">
        <v>1</v>
      </c>
      <c r="I428" s="249">
        <v>1</v>
      </c>
      <c r="J428" s="249">
        <v>1</v>
      </c>
      <c r="K428" s="249">
        <v>1</v>
      </c>
      <c r="L428" s="249">
        <v>1</v>
      </c>
      <c r="M428" s="249">
        <v>1</v>
      </c>
      <c r="N428" s="249">
        <v>1</v>
      </c>
      <c r="O428" s="249">
        <v>1</v>
      </c>
      <c r="P428" s="249">
        <v>1</v>
      </c>
      <c r="Q428" s="249">
        <v>1</v>
      </c>
      <c r="R428" s="249">
        <v>1</v>
      </c>
      <c r="S428" s="249">
        <v>1</v>
      </c>
      <c r="T428" s="249">
        <v>1</v>
      </c>
      <c r="U428" s="249">
        <v>1</v>
      </c>
      <c r="V428" s="249">
        <v>1</v>
      </c>
      <c r="W428" s="249">
        <v>1</v>
      </c>
      <c r="X428" s="249">
        <v>1</v>
      </c>
      <c r="Y428" s="249">
        <v>1</v>
      </c>
      <c r="Z428" s="249">
        <v>1</v>
      </c>
      <c r="AA428" s="249">
        <v>1</v>
      </c>
      <c r="AB428" s="249">
        <v>1</v>
      </c>
      <c r="AC428" s="249">
        <v>1</v>
      </c>
      <c r="AD428" s="249">
        <v>1</v>
      </c>
      <c r="AE428" s="249">
        <v>1</v>
      </c>
      <c r="AF428" s="249">
        <v>1</v>
      </c>
      <c r="AG428" s="249">
        <v>1</v>
      </c>
    </row>
    <row r="429" spans="1:33" x14ac:dyDescent="0.3">
      <c r="A429" s="249">
        <v>525131</v>
      </c>
      <c r="B429" s="305" t="s">
        <v>2063</v>
      </c>
      <c r="C429" s="249">
        <v>1</v>
      </c>
      <c r="D429" s="249">
        <v>1</v>
      </c>
      <c r="E429" s="249">
        <v>1</v>
      </c>
      <c r="F429" s="249">
        <v>1</v>
      </c>
      <c r="G429" s="249">
        <v>1</v>
      </c>
      <c r="H429" s="249">
        <v>1</v>
      </c>
      <c r="I429" s="249">
        <v>1</v>
      </c>
      <c r="J429" s="249">
        <v>1</v>
      </c>
      <c r="K429" s="249">
        <v>1</v>
      </c>
      <c r="L429" s="249">
        <v>1</v>
      </c>
      <c r="M429" s="249">
        <v>1</v>
      </c>
      <c r="N429" s="249">
        <v>1</v>
      </c>
      <c r="O429" s="249">
        <v>1</v>
      </c>
      <c r="P429" s="249">
        <v>1</v>
      </c>
      <c r="Q429" s="249">
        <v>1</v>
      </c>
      <c r="R429" s="249">
        <v>1</v>
      </c>
      <c r="S429" s="249">
        <v>1</v>
      </c>
      <c r="T429" s="249">
        <v>1</v>
      </c>
      <c r="U429" s="249">
        <v>1</v>
      </c>
      <c r="V429" s="249">
        <v>1</v>
      </c>
      <c r="W429" s="249">
        <v>1</v>
      </c>
      <c r="X429" s="249">
        <v>1</v>
      </c>
      <c r="Y429" s="249">
        <v>1</v>
      </c>
      <c r="Z429" s="249">
        <v>1</v>
      </c>
      <c r="AA429" s="249">
        <v>1</v>
      </c>
      <c r="AB429" s="249">
        <v>1</v>
      </c>
      <c r="AC429" s="249">
        <v>1</v>
      </c>
      <c r="AD429" s="249">
        <v>1</v>
      </c>
      <c r="AE429" s="249">
        <v>1</v>
      </c>
      <c r="AF429" s="249">
        <v>1</v>
      </c>
      <c r="AG429" s="249">
        <v>1</v>
      </c>
    </row>
    <row r="430" spans="1:33" x14ac:dyDescent="0.3">
      <c r="A430" s="249">
        <v>525135</v>
      </c>
      <c r="B430" s="305" t="s">
        <v>2063</v>
      </c>
      <c r="C430" s="249">
        <v>1</v>
      </c>
      <c r="D430" s="249">
        <v>1</v>
      </c>
      <c r="E430" s="249">
        <v>1</v>
      </c>
      <c r="F430" s="249">
        <v>1</v>
      </c>
      <c r="G430" s="249">
        <v>1</v>
      </c>
      <c r="H430" s="249">
        <v>1</v>
      </c>
      <c r="I430" s="249">
        <v>1</v>
      </c>
      <c r="J430" s="249">
        <v>1</v>
      </c>
      <c r="K430" s="249">
        <v>1</v>
      </c>
      <c r="L430" s="249">
        <v>1</v>
      </c>
      <c r="M430" s="249">
        <v>1</v>
      </c>
      <c r="N430" s="249">
        <v>1</v>
      </c>
      <c r="O430" s="249">
        <v>1</v>
      </c>
      <c r="P430" s="249">
        <v>1</v>
      </c>
      <c r="Q430" s="249">
        <v>1</v>
      </c>
      <c r="R430" s="249">
        <v>1</v>
      </c>
      <c r="S430" s="249">
        <v>1</v>
      </c>
      <c r="T430" s="249">
        <v>1</v>
      </c>
      <c r="U430" s="249">
        <v>1</v>
      </c>
      <c r="V430" s="249">
        <v>1</v>
      </c>
      <c r="W430" s="249">
        <v>1</v>
      </c>
      <c r="X430" s="249">
        <v>1</v>
      </c>
      <c r="Y430" s="249">
        <v>1</v>
      </c>
      <c r="Z430" s="249">
        <v>1</v>
      </c>
      <c r="AA430" s="249">
        <v>1</v>
      </c>
      <c r="AB430" s="249">
        <v>1</v>
      </c>
      <c r="AC430" s="249">
        <v>1</v>
      </c>
      <c r="AD430" s="249">
        <v>1</v>
      </c>
      <c r="AE430" s="249">
        <v>1</v>
      </c>
      <c r="AF430" s="249">
        <v>1</v>
      </c>
      <c r="AG430" s="249">
        <v>1</v>
      </c>
    </row>
    <row r="431" spans="1:33" x14ac:dyDescent="0.3">
      <c r="A431" s="249">
        <v>525136</v>
      </c>
      <c r="B431" s="305" t="s">
        <v>2063</v>
      </c>
      <c r="C431" s="249">
        <v>1</v>
      </c>
      <c r="D431" s="249">
        <v>1</v>
      </c>
      <c r="E431" s="249">
        <v>1</v>
      </c>
      <c r="F431" s="249">
        <v>1</v>
      </c>
      <c r="G431" s="249">
        <v>1</v>
      </c>
      <c r="H431" s="249">
        <v>1</v>
      </c>
      <c r="I431" s="249">
        <v>1</v>
      </c>
      <c r="J431" s="249">
        <v>1</v>
      </c>
      <c r="K431" s="249">
        <v>1</v>
      </c>
      <c r="L431" s="249">
        <v>1</v>
      </c>
      <c r="M431" s="249">
        <v>1</v>
      </c>
      <c r="N431" s="249">
        <v>1</v>
      </c>
      <c r="O431" s="249">
        <v>1</v>
      </c>
      <c r="P431" s="249">
        <v>1</v>
      </c>
      <c r="Q431" s="249">
        <v>1</v>
      </c>
      <c r="R431" s="249">
        <v>1</v>
      </c>
      <c r="S431" s="249">
        <v>1</v>
      </c>
      <c r="T431" s="249">
        <v>1</v>
      </c>
      <c r="U431" s="249">
        <v>1</v>
      </c>
      <c r="V431" s="249">
        <v>1</v>
      </c>
      <c r="W431" s="249">
        <v>1</v>
      </c>
      <c r="X431" s="249">
        <v>1</v>
      </c>
      <c r="Y431" s="249">
        <v>1</v>
      </c>
      <c r="Z431" s="249">
        <v>1</v>
      </c>
      <c r="AA431" s="249">
        <v>1</v>
      </c>
      <c r="AB431" s="249">
        <v>1</v>
      </c>
      <c r="AC431" s="249">
        <v>1</v>
      </c>
      <c r="AD431" s="249">
        <v>1</v>
      </c>
      <c r="AE431" s="249">
        <v>1</v>
      </c>
      <c r="AF431" s="249">
        <v>1</v>
      </c>
      <c r="AG431" s="249">
        <v>1</v>
      </c>
    </row>
    <row r="432" spans="1:33" x14ac:dyDescent="0.3">
      <c r="A432" s="249">
        <v>525137</v>
      </c>
      <c r="B432" s="305" t="s">
        <v>2063</v>
      </c>
      <c r="C432" s="249">
        <v>1</v>
      </c>
      <c r="D432" s="249">
        <v>1</v>
      </c>
      <c r="E432" s="249">
        <v>1</v>
      </c>
      <c r="F432" s="249">
        <v>1</v>
      </c>
      <c r="G432" s="249">
        <v>1</v>
      </c>
      <c r="H432" s="249">
        <v>1</v>
      </c>
      <c r="I432" s="249">
        <v>1</v>
      </c>
      <c r="J432" s="249">
        <v>1</v>
      </c>
      <c r="K432" s="249">
        <v>1</v>
      </c>
      <c r="L432" s="249">
        <v>1</v>
      </c>
      <c r="M432" s="249">
        <v>1</v>
      </c>
      <c r="N432" s="249">
        <v>1</v>
      </c>
      <c r="O432" s="249">
        <v>1</v>
      </c>
      <c r="P432" s="249">
        <v>1</v>
      </c>
      <c r="Q432" s="249">
        <v>1</v>
      </c>
      <c r="R432" s="249">
        <v>1</v>
      </c>
      <c r="S432" s="249">
        <v>1</v>
      </c>
      <c r="T432" s="249">
        <v>1</v>
      </c>
      <c r="U432" s="249">
        <v>1</v>
      </c>
      <c r="V432" s="249">
        <v>1</v>
      </c>
      <c r="W432" s="249">
        <v>1</v>
      </c>
      <c r="X432" s="249">
        <v>1</v>
      </c>
      <c r="Y432" s="249">
        <v>1</v>
      </c>
      <c r="Z432" s="249">
        <v>1</v>
      </c>
      <c r="AA432" s="249">
        <v>1</v>
      </c>
      <c r="AB432" s="249">
        <v>1</v>
      </c>
      <c r="AC432" s="249">
        <v>1</v>
      </c>
      <c r="AD432" s="249">
        <v>1</v>
      </c>
      <c r="AE432" s="249">
        <v>1</v>
      </c>
      <c r="AF432" s="249">
        <v>1</v>
      </c>
      <c r="AG432" s="249">
        <v>1</v>
      </c>
    </row>
    <row r="433" spans="1:33" x14ac:dyDescent="0.3">
      <c r="A433" s="249">
        <v>525138</v>
      </c>
      <c r="B433" s="305" t="s">
        <v>2063</v>
      </c>
      <c r="C433" s="249">
        <v>1</v>
      </c>
      <c r="D433" s="249">
        <v>1</v>
      </c>
      <c r="E433" s="249">
        <v>1</v>
      </c>
      <c r="F433" s="249">
        <v>1</v>
      </c>
      <c r="G433" s="249">
        <v>1</v>
      </c>
      <c r="H433" s="249">
        <v>1</v>
      </c>
      <c r="I433" s="249">
        <v>1</v>
      </c>
      <c r="J433" s="249">
        <v>1</v>
      </c>
      <c r="K433" s="249">
        <v>1</v>
      </c>
      <c r="L433" s="249">
        <v>1</v>
      </c>
      <c r="M433" s="249">
        <v>1</v>
      </c>
      <c r="N433" s="249">
        <v>1</v>
      </c>
      <c r="O433" s="249">
        <v>1</v>
      </c>
      <c r="P433" s="249">
        <v>1</v>
      </c>
      <c r="Q433" s="249">
        <v>1</v>
      </c>
      <c r="R433" s="249">
        <v>1</v>
      </c>
      <c r="S433" s="249">
        <v>1</v>
      </c>
      <c r="T433" s="249">
        <v>1</v>
      </c>
      <c r="U433" s="249">
        <v>1</v>
      </c>
      <c r="V433" s="249">
        <v>1</v>
      </c>
      <c r="W433" s="249">
        <v>1</v>
      </c>
      <c r="X433" s="249">
        <v>1</v>
      </c>
      <c r="Y433" s="249">
        <v>1</v>
      </c>
      <c r="Z433" s="249">
        <v>1</v>
      </c>
      <c r="AA433" s="249">
        <v>1</v>
      </c>
      <c r="AB433" s="249">
        <v>1</v>
      </c>
      <c r="AC433" s="249">
        <v>1</v>
      </c>
      <c r="AD433" s="249">
        <v>1</v>
      </c>
      <c r="AE433" s="249">
        <v>1</v>
      </c>
      <c r="AF433" s="249">
        <v>1</v>
      </c>
      <c r="AG433" s="249">
        <v>1</v>
      </c>
    </row>
    <row r="434" spans="1:33" x14ac:dyDescent="0.3">
      <c r="A434" s="249">
        <v>525142</v>
      </c>
      <c r="B434" s="305" t="s">
        <v>2063</v>
      </c>
      <c r="C434" s="249">
        <v>1</v>
      </c>
      <c r="D434" s="249">
        <v>1</v>
      </c>
      <c r="E434" s="249">
        <v>1</v>
      </c>
      <c r="F434" s="249">
        <v>1</v>
      </c>
      <c r="G434" s="249">
        <v>1</v>
      </c>
      <c r="H434" s="249">
        <v>1</v>
      </c>
      <c r="I434" s="249">
        <v>1</v>
      </c>
      <c r="J434" s="249">
        <v>1</v>
      </c>
      <c r="K434" s="249">
        <v>1</v>
      </c>
      <c r="L434" s="249">
        <v>1</v>
      </c>
      <c r="M434" s="249">
        <v>1</v>
      </c>
      <c r="N434" s="249">
        <v>1</v>
      </c>
      <c r="O434" s="249">
        <v>1</v>
      </c>
      <c r="P434" s="249">
        <v>1</v>
      </c>
      <c r="Q434" s="249">
        <v>1</v>
      </c>
      <c r="R434" s="249">
        <v>1</v>
      </c>
      <c r="S434" s="249">
        <v>1</v>
      </c>
      <c r="T434" s="249">
        <v>1</v>
      </c>
      <c r="U434" s="249">
        <v>1</v>
      </c>
      <c r="V434" s="249">
        <v>1</v>
      </c>
      <c r="W434" s="249">
        <v>1</v>
      </c>
      <c r="X434" s="249">
        <v>1</v>
      </c>
      <c r="Y434" s="249">
        <v>1</v>
      </c>
      <c r="Z434" s="249">
        <v>1</v>
      </c>
      <c r="AA434" s="249">
        <v>1</v>
      </c>
      <c r="AB434" s="249">
        <v>1</v>
      </c>
      <c r="AC434" s="249">
        <v>1</v>
      </c>
      <c r="AD434" s="249">
        <v>1</v>
      </c>
      <c r="AE434" s="249">
        <v>1</v>
      </c>
      <c r="AF434" s="249">
        <v>1</v>
      </c>
      <c r="AG434" s="249">
        <v>1</v>
      </c>
    </row>
    <row r="435" spans="1:33" x14ac:dyDescent="0.3">
      <c r="A435" s="249">
        <v>525149</v>
      </c>
      <c r="B435" s="305" t="s">
        <v>2063</v>
      </c>
      <c r="C435" s="249">
        <v>1</v>
      </c>
      <c r="D435" s="249">
        <v>1</v>
      </c>
      <c r="E435" s="249">
        <v>1</v>
      </c>
      <c r="F435" s="249">
        <v>1</v>
      </c>
      <c r="G435" s="249">
        <v>1</v>
      </c>
      <c r="H435" s="249">
        <v>1</v>
      </c>
      <c r="I435" s="249">
        <v>1</v>
      </c>
      <c r="J435" s="249">
        <v>1</v>
      </c>
      <c r="K435" s="249">
        <v>1</v>
      </c>
      <c r="L435" s="249">
        <v>1</v>
      </c>
      <c r="M435" s="249">
        <v>1</v>
      </c>
      <c r="N435" s="249">
        <v>1</v>
      </c>
      <c r="O435" s="249">
        <v>1</v>
      </c>
      <c r="P435" s="249">
        <v>1</v>
      </c>
      <c r="Q435" s="249">
        <v>1</v>
      </c>
      <c r="R435" s="249">
        <v>1</v>
      </c>
      <c r="S435" s="249">
        <v>1</v>
      </c>
      <c r="T435" s="249">
        <v>1</v>
      </c>
      <c r="U435" s="249">
        <v>1</v>
      </c>
      <c r="V435" s="249">
        <v>1</v>
      </c>
      <c r="W435" s="249">
        <v>1</v>
      </c>
      <c r="X435" s="249">
        <v>1</v>
      </c>
      <c r="Y435" s="249">
        <v>1</v>
      </c>
      <c r="Z435" s="249">
        <v>1</v>
      </c>
      <c r="AA435" s="249">
        <v>1</v>
      </c>
      <c r="AB435" s="249">
        <v>1</v>
      </c>
      <c r="AC435" s="249">
        <v>1</v>
      </c>
      <c r="AD435" s="249">
        <v>1</v>
      </c>
      <c r="AE435" s="249">
        <v>1</v>
      </c>
      <c r="AF435" s="249">
        <v>1</v>
      </c>
      <c r="AG435" s="249">
        <v>1</v>
      </c>
    </row>
    <row r="436" spans="1:33" x14ac:dyDescent="0.3">
      <c r="A436" s="249">
        <v>525152</v>
      </c>
      <c r="B436" s="305" t="s">
        <v>2063</v>
      </c>
      <c r="C436" s="249">
        <v>1</v>
      </c>
      <c r="D436" s="249">
        <v>1</v>
      </c>
      <c r="E436" s="249">
        <v>1</v>
      </c>
      <c r="F436" s="249">
        <v>1</v>
      </c>
      <c r="G436" s="249">
        <v>1</v>
      </c>
      <c r="H436" s="249">
        <v>1</v>
      </c>
      <c r="I436" s="249">
        <v>1</v>
      </c>
      <c r="J436" s="249">
        <v>1</v>
      </c>
      <c r="K436" s="249">
        <v>1</v>
      </c>
      <c r="L436" s="249">
        <v>1</v>
      </c>
      <c r="M436" s="249">
        <v>1</v>
      </c>
      <c r="N436" s="249">
        <v>1</v>
      </c>
      <c r="O436" s="249">
        <v>1</v>
      </c>
      <c r="P436" s="249">
        <v>1</v>
      </c>
      <c r="Q436" s="249">
        <v>1</v>
      </c>
      <c r="R436" s="249">
        <v>1</v>
      </c>
      <c r="S436" s="249">
        <v>1</v>
      </c>
      <c r="T436" s="249">
        <v>1</v>
      </c>
      <c r="U436" s="249">
        <v>1</v>
      </c>
      <c r="V436" s="249">
        <v>1</v>
      </c>
      <c r="W436" s="249">
        <v>1</v>
      </c>
      <c r="X436" s="249">
        <v>1</v>
      </c>
      <c r="Y436" s="249">
        <v>1</v>
      </c>
      <c r="Z436" s="249">
        <v>1</v>
      </c>
      <c r="AA436" s="249">
        <v>1</v>
      </c>
      <c r="AB436" s="249">
        <v>1</v>
      </c>
      <c r="AC436" s="249">
        <v>1</v>
      </c>
      <c r="AD436" s="249">
        <v>1</v>
      </c>
      <c r="AE436" s="249">
        <v>1</v>
      </c>
      <c r="AF436" s="249">
        <v>1</v>
      </c>
      <c r="AG436" s="249">
        <v>1</v>
      </c>
    </row>
    <row r="437" spans="1:33" x14ac:dyDescent="0.3">
      <c r="A437" s="249">
        <v>525156</v>
      </c>
      <c r="B437" s="305" t="s">
        <v>2063</v>
      </c>
      <c r="C437" s="249">
        <v>1</v>
      </c>
      <c r="D437" s="249">
        <v>1</v>
      </c>
      <c r="E437" s="249">
        <v>1</v>
      </c>
      <c r="F437" s="249">
        <v>1</v>
      </c>
      <c r="G437" s="249">
        <v>1</v>
      </c>
      <c r="H437" s="249">
        <v>1</v>
      </c>
      <c r="I437" s="249">
        <v>1</v>
      </c>
      <c r="J437" s="249">
        <v>1</v>
      </c>
      <c r="K437" s="249">
        <v>1</v>
      </c>
      <c r="L437" s="249">
        <v>1</v>
      </c>
      <c r="M437" s="249">
        <v>1</v>
      </c>
      <c r="N437" s="249">
        <v>1</v>
      </c>
      <c r="O437" s="249">
        <v>1</v>
      </c>
      <c r="P437" s="249">
        <v>1</v>
      </c>
      <c r="Q437" s="249">
        <v>1</v>
      </c>
      <c r="R437" s="249">
        <v>1</v>
      </c>
      <c r="S437" s="249">
        <v>1</v>
      </c>
      <c r="T437" s="249">
        <v>1</v>
      </c>
      <c r="U437" s="249">
        <v>1</v>
      </c>
      <c r="V437" s="249">
        <v>1</v>
      </c>
      <c r="W437" s="249">
        <v>1</v>
      </c>
      <c r="X437" s="249">
        <v>1</v>
      </c>
      <c r="Y437" s="249">
        <v>1</v>
      </c>
      <c r="Z437" s="249">
        <v>1</v>
      </c>
      <c r="AA437" s="249">
        <v>1</v>
      </c>
      <c r="AB437" s="249">
        <v>1</v>
      </c>
      <c r="AC437" s="249">
        <v>1</v>
      </c>
      <c r="AD437" s="249">
        <v>1</v>
      </c>
      <c r="AE437" s="249">
        <v>1</v>
      </c>
      <c r="AF437" s="249">
        <v>1</v>
      </c>
      <c r="AG437" s="249">
        <v>1</v>
      </c>
    </row>
    <row r="438" spans="1:33" x14ac:dyDescent="0.3">
      <c r="A438" s="249">
        <v>525166</v>
      </c>
      <c r="B438" s="305" t="s">
        <v>2063</v>
      </c>
      <c r="C438" s="249">
        <v>1</v>
      </c>
      <c r="D438" s="249">
        <v>1</v>
      </c>
      <c r="E438" s="249">
        <v>1</v>
      </c>
      <c r="F438" s="249">
        <v>1</v>
      </c>
      <c r="G438" s="249">
        <v>1</v>
      </c>
      <c r="H438" s="249">
        <v>1</v>
      </c>
      <c r="I438" s="249">
        <v>1</v>
      </c>
      <c r="J438" s="249">
        <v>1</v>
      </c>
      <c r="K438" s="249">
        <v>1</v>
      </c>
      <c r="L438" s="249">
        <v>1</v>
      </c>
      <c r="M438" s="249">
        <v>1</v>
      </c>
      <c r="N438" s="249">
        <v>1</v>
      </c>
      <c r="O438" s="249">
        <v>1</v>
      </c>
      <c r="P438" s="249">
        <v>1</v>
      </c>
      <c r="Q438" s="249">
        <v>1</v>
      </c>
      <c r="R438" s="249">
        <v>1</v>
      </c>
      <c r="S438" s="249">
        <v>1</v>
      </c>
      <c r="T438" s="249">
        <v>1</v>
      </c>
      <c r="U438" s="249">
        <v>1</v>
      </c>
      <c r="V438" s="249">
        <v>1</v>
      </c>
      <c r="W438" s="249">
        <v>1</v>
      </c>
      <c r="X438" s="249">
        <v>1</v>
      </c>
      <c r="Y438" s="249">
        <v>1</v>
      </c>
      <c r="Z438" s="249">
        <v>1</v>
      </c>
      <c r="AA438" s="249">
        <v>1</v>
      </c>
      <c r="AB438" s="249">
        <v>1</v>
      </c>
      <c r="AC438" s="249">
        <v>1</v>
      </c>
      <c r="AD438" s="249">
        <v>1</v>
      </c>
      <c r="AE438" s="249">
        <v>1</v>
      </c>
      <c r="AF438" s="249">
        <v>1</v>
      </c>
      <c r="AG438" s="249">
        <v>1</v>
      </c>
    </row>
    <row r="439" spans="1:33" x14ac:dyDescent="0.3">
      <c r="A439" s="249">
        <v>525167</v>
      </c>
      <c r="B439" s="305" t="s">
        <v>2063</v>
      </c>
      <c r="C439" s="249">
        <v>1</v>
      </c>
      <c r="D439" s="249">
        <v>1</v>
      </c>
      <c r="E439" s="249">
        <v>1</v>
      </c>
      <c r="F439" s="249">
        <v>1</v>
      </c>
      <c r="G439" s="249">
        <v>1</v>
      </c>
      <c r="H439" s="249">
        <v>1</v>
      </c>
      <c r="I439" s="249">
        <v>1</v>
      </c>
      <c r="J439" s="249">
        <v>1</v>
      </c>
      <c r="K439" s="249">
        <v>1</v>
      </c>
      <c r="L439" s="249">
        <v>1</v>
      </c>
      <c r="M439" s="249">
        <v>1</v>
      </c>
      <c r="N439" s="249">
        <v>1</v>
      </c>
      <c r="O439" s="249">
        <v>1</v>
      </c>
      <c r="P439" s="249">
        <v>1</v>
      </c>
      <c r="Q439" s="249">
        <v>1</v>
      </c>
      <c r="R439" s="249">
        <v>1</v>
      </c>
      <c r="S439" s="249">
        <v>1</v>
      </c>
      <c r="T439" s="249">
        <v>1</v>
      </c>
      <c r="U439" s="249">
        <v>1</v>
      </c>
      <c r="V439" s="249">
        <v>1</v>
      </c>
      <c r="W439" s="249">
        <v>1</v>
      </c>
      <c r="X439" s="249">
        <v>1</v>
      </c>
      <c r="Y439" s="249">
        <v>1</v>
      </c>
      <c r="Z439" s="249">
        <v>1</v>
      </c>
      <c r="AA439" s="249">
        <v>1</v>
      </c>
      <c r="AB439" s="249">
        <v>1</v>
      </c>
      <c r="AC439" s="249">
        <v>1</v>
      </c>
      <c r="AD439" s="249">
        <v>1</v>
      </c>
      <c r="AE439" s="249">
        <v>1</v>
      </c>
      <c r="AF439" s="249">
        <v>1</v>
      </c>
      <c r="AG439" s="249">
        <v>1</v>
      </c>
    </row>
    <row r="440" spans="1:33" x14ac:dyDescent="0.3">
      <c r="A440" s="249">
        <v>525168</v>
      </c>
      <c r="B440" s="305" t="s">
        <v>2063</v>
      </c>
      <c r="C440" s="249">
        <v>1</v>
      </c>
      <c r="D440" s="249">
        <v>1</v>
      </c>
      <c r="E440" s="249">
        <v>1</v>
      </c>
      <c r="F440" s="249">
        <v>1</v>
      </c>
      <c r="G440" s="249">
        <v>1</v>
      </c>
      <c r="H440" s="249">
        <v>1</v>
      </c>
      <c r="I440" s="249">
        <v>1</v>
      </c>
      <c r="J440" s="249">
        <v>1</v>
      </c>
      <c r="K440" s="249">
        <v>1</v>
      </c>
      <c r="L440" s="249">
        <v>1</v>
      </c>
      <c r="M440" s="249">
        <v>1</v>
      </c>
      <c r="N440" s="249">
        <v>1</v>
      </c>
      <c r="O440" s="249">
        <v>1</v>
      </c>
      <c r="P440" s="249">
        <v>1</v>
      </c>
      <c r="Q440" s="249">
        <v>1</v>
      </c>
      <c r="R440" s="249">
        <v>1</v>
      </c>
      <c r="S440" s="249">
        <v>1</v>
      </c>
      <c r="T440" s="249">
        <v>1</v>
      </c>
      <c r="U440" s="249">
        <v>1</v>
      </c>
      <c r="V440" s="249">
        <v>1</v>
      </c>
      <c r="W440" s="249">
        <v>1</v>
      </c>
      <c r="X440" s="249">
        <v>1</v>
      </c>
      <c r="Y440" s="249">
        <v>1</v>
      </c>
      <c r="Z440" s="249">
        <v>1</v>
      </c>
      <c r="AA440" s="249">
        <v>1</v>
      </c>
      <c r="AB440" s="249">
        <v>1</v>
      </c>
      <c r="AC440" s="249">
        <v>1</v>
      </c>
      <c r="AD440" s="249">
        <v>1</v>
      </c>
      <c r="AE440" s="249">
        <v>1</v>
      </c>
      <c r="AF440" s="249">
        <v>1</v>
      </c>
      <c r="AG440" s="249">
        <v>1</v>
      </c>
    </row>
    <row r="441" spans="1:33" x14ac:dyDescent="0.3">
      <c r="A441" s="249">
        <v>525172</v>
      </c>
      <c r="B441" s="305" t="s">
        <v>2063</v>
      </c>
      <c r="C441" s="249">
        <v>1</v>
      </c>
      <c r="D441" s="249">
        <v>1</v>
      </c>
      <c r="E441" s="249">
        <v>1</v>
      </c>
      <c r="F441" s="249">
        <v>1</v>
      </c>
      <c r="G441" s="249">
        <v>1</v>
      </c>
      <c r="H441" s="249">
        <v>1</v>
      </c>
      <c r="I441" s="249">
        <v>1</v>
      </c>
      <c r="J441" s="249">
        <v>1</v>
      </c>
      <c r="K441" s="249">
        <v>1</v>
      </c>
      <c r="L441" s="249">
        <v>1</v>
      </c>
      <c r="M441" s="249">
        <v>1</v>
      </c>
      <c r="N441" s="249">
        <v>1</v>
      </c>
      <c r="O441" s="249">
        <v>1</v>
      </c>
      <c r="P441" s="249">
        <v>1</v>
      </c>
      <c r="Q441" s="249">
        <v>1</v>
      </c>
      <c r="R441" s="249">
        <v>1</v>
      </c>
      <c r="S441" s="249">
        <v>1</v>
      </c>
      <c r="T441" s="249">
        <v>1</v>
      </c>
      <c r="U441" s="249">
        <v>1</v>
      </c>
      <c r="V441" s="249">
        <v>1</v>
      </c>
      <c r="W441" s="249">
        <v>1</v>
      </c>
      <c r="X441" s="249">
        <v>1</v>
      </c>
      <c r="Y441" s="249">
        <v>1</v>
      </c>
      <c r="Z441" s="249">
        <v>1</v>
      </c>
      <c r="AA441" s="249">
        <v>1</v>
      </c>
      <c r="AB441" s="249">
        <v>1</v>
      </c>
      <c r="AC441" s="249">
        <v>1</v>
      </c>
      <c r="AD441" s="249">
        <v>1</v>
      </c>
      <c r="AE441" s="249">
        <v>1</v>
      </c>
      <c r="AF441" s="249">
        <v>1</v>
      </c>
      <c r="AG441" s="249">
        <v>1</v>
      </c>
    </row>
    <row r="442" spans="1:33" x14ac:dyDescent="0.3">
      <c r="A442" s="249">
        <v>525178</v>
      </c>
      <c r="B442" s="305" t="s">
        <v>2063</v>
      </c>
      <c r="C442" s="249">
        <v>1</v>
      </c>
      <c r="D442" s="249">
        <v>1</v>
      </c>
      <c r="E442" s="249">
        <v>1</v>
      </c>
      <c r="F442" s="249">
        <v>1</v>
      </c>
      <c r="G442" s="249">
        <v>1</v>
      </c>
      <c r="H442" s="249">
        <v>1</v>
      </c>
      <c r="I442" s="249">
        <v>1</v>
      </c>
      <c r="J442" s="249">
        <v>1</v>
      </c>
      <c r="K442" s="249">
        <v>1</v>
      </c>
      <c r="L442" s="249">
        <v>1</v>
      </c>
      <c r="M442" s="249">
        <v>1</v>
      </c>
      <c r="N442" s="249">
        <v>1</v>
      </c>
      <c r="O442" s="249">
        <v>1</v>
      </c>
      <c r="P442" s="249">
        <v>1</v>
      </c>
      <c r="Q442" s="249">
        <v>1</v>
      </c>
      <c r="R442" s="249">
        <v>1</v>
      </c>
      <c r="S442" s="249">
        <v>1</v>
      </c>
      <c r="T442" s="249">
        <v>1</v>
      </c>
      <c r="U442" s="249">
        <v>1</v>
      </c>
      <c r="V442" s="249">
        <v>1</v>
      </c>
      <c r="W442" s="249">
        <v>1</v>
      </c>
      <c r="X442" s="249">
        <v>1</v>
      </c>
      <c r="Y442" s="249">
        <v>1</v>
      </c>
      <c r="Z442" s="249">
        <v>1</v>
      </c>
      <c r="AA442" s="249">
        <v>1</v>
      </c>
      <c r="AB442" s="249">
        <v>1</v>
      </c>
      <c r="AC442" s="249">
        <v>1</v>
      </c>
      <c r="AD442" s="249">
        <v>1</v>
      </c>
      <c r="AE442" s="249">
        <v>1</v>
      </c>
      <c r="AF442" s="249">
        <v>1</v>
      </c>
      <c r="AG442" s="249">
        <v>1</v>
      </c>
    </row>
    <row r="443" spans="1:33" x14ac:dyDescent="0.3">
      <c r="A443" s="249">
        <v>525179</v>
      </c>
      <c r="B443" s="305" t="s">
        <v>2063</v>
      </c>
      <c r="C443" s="249">
        <v>1</v>
      </c>
      <c r="D443" s="249">
        <v>1</v>
      </c>
      <c r="E443" s="249">
        <v>1</v>
      </c>
      <c r="F443" s="249">
        <v>1</v>
      </c>
      <c r="G443" s="249">
        <v>1</v>
      </c>
      <c r="H443" s="249">
        <v>1</v>
      </c>
      <c r="I443" s="249">
        <v>1</v>
      </c>
      <c r="J443" s="249">
        <v>1</v>
      </c>
      <c r="K443" s="249">
        <v>1</v>
      </c>
      <c r="L443" s="249">
        <v>1</v>
      </c>
      <c r="M443" s="249">
        <v>1</v>
      </c>
      <c r="N443" s="249">
        <v>1</v>
      </c>
      <c r="O443" s="249">
        <v>1</v>
      </c>
      <c r="P443" s="249">
        <v>1</v>
      </c>
      <c r="Q443" s="249">
        <v>1</v>
      </c>
      <c r="R443" s="249">
        <v>1</v>
      </c>
      <c r="S443" s="249">
        <v>1</v>
      </c>
      <c r="T443" s="249">
        <v>1</v>
      </c>
      <c r="U443" s="249">
        <v>1</v>
      </c>
      <c r="V443" s="249">
        <v>1</v>
      </c>
      <c r="W443" s="249">
        <v>1</v>
      </c>
      <c r="X443" s="249">
        <v>1</v>
      </c>
      <c r="Y443" s="249">
        <v>1</v>
      </c>
      <c r="Z443" s="249">
        <v>1</v>
      </c>
      <c r="AA443" s="249">
        <v>1</v>
      </c>
      <c r="AB443" s="249">
        <v>1</v>
      </c>
      <c r="AC443" s="249">
        <v>1</v>
      </c>
      <c r="AD443" s="249">
        <v>1</v>
      </c>
      <c r="AE443" s="249">
        <v>1</v>
      </c>
      <c r="AF443" s="249">
        <v>1</v>
      </c>
      <c r="AG443" s="249">
        <v>1</v>
      </c>
    </row>
    <row r="444" spans="1:33" x14ac:dyDescent="0.3">
      <c r="A444" s="249">
        <v>525185</v>
      </c>
      <c r="B444" s="305" t="s">
        <v>2063</v>
      </c>
      <c r="C444" s="249">
        <v>1</v>
      </c>
      <c r="D444" s="249">
        <v>1</v>
      </c>
      <c r="E444" s="249">
        <v>1</v>
      </c>
      <c r="F444" s="249">
        <v>1</v>
      </c>
      <c r="G444" s="249">
        <v>1</v>
      </c>
      <c r="H444" s="249">
        <v>1</v>
      </c>
      <c r="I444" s="249">
        <v>1</v>
      </c>
      <c r="J444" s="249">
        <v>1</v>
      </c>
      <c r="K444" s="249">
        <v>1</v>
      </c>
      <c r="L444" s="249">
        <v>1</v>
      </c>
      <c r="M444" s="249">
        <v>1</v>
      </c>
      <c r="N444" s="249">
        <v>1</v>
      </c>
      <c r="O444" s="249">
        <v>1</v>
      </c>
      <c r="P444" s="249">
        <v>1</v>
      </c>
      <c r="Q444" s="249">
        <v>1</v>
      </c>
      <c r="R444" s="249">
        <v>1</v>
      </c>
      <c r="S444" s="249">
        <v>1</v>
      </c>
      <c r="T444" s="249">
        <v>1</v>
      </c>
      <c r="U444" s="249">
        <v>1</v>
      </c>
      <c r="V444" s="249">
        <v>1</v>
      </c>
      <c r="W444" s="249">
        <v>1</v>
      </c>
      <c r="X444" s="249">
        <v>1</v>
      </c>
      <c r="Y444" s="249">
        <v>1</v>
      </c>
      <c r="Z444" s="249">
        <v>1</v>
      </c>
      <c r="AA444" s="249">
        <v>1</v>
      </c>
      <c r="AB444" s="249">
        <v>1</v>
      </c>
      <c r="AC444" s="249">
        <v>1</v>
      </c>
      <c r="AD444" s="249">
        <v>1</v>
      </c>
      <c r="AE444" s="249">
        <v>1</v>
      </c>
      <c r="AF444" s="249">
        <v>1</v>
      </c>
      <c r="AG444" s="249">
        <v>1</v>
      </c>
    </row>
    <row r="445" spans="1:33" x14ac:dyDescent="0.3">
      <c r="A445" s="249">
        <v>525187</v>
      </c>
      <c r="B445" s="305" t="s">
        <v>2063</v>
      </c>
      <c r="C445" s="249">
        <v>1</v>
      </c>
      <c r="D445" s="249">
        <v>1</v>
      </c>
      <c r="E445" s="249">
        <v>1</v>
      </c>
      <c r="F445" s="249">
        <v>1</v>
      </c>
      <c r="G445" s="249">
        <v>1</v>
      </c>
      <c r="H445" s="249">
        <v>1</v>
      </c>
      <c r="I445" s="249">
        <v>1</v>
      </c>
      <c r="J445" s="249">
        <v>1</v>
      </c>
      <c r="K445" s="249">
        <v>1</v>
      </c>
      <c r="L445" s="249">
        <v>1</v>
      </c>
      <c r="M445" s="249">
        <v>1</v>
      </c>
      <c r="N445" s="249">
        <v>1</v>
      </c>
      <c r="O445" s="249">
        <v>1</v>
      </c>
      <c r="P445" s="249">
        <v>1</v>
      </c>
      <c r="Q445" s="249">
        <v>1</v>
      </c>
      <c r="R445" s="249">
        <v>1</v>
      </c>
      <c r="S445" s="249">
        <v>1</v>
      </c>
      <c r="T445" s="249">
        <v>1</v>
      </c>
      <c r="U445" s="249">
        <v>1</v>
      </c>
      <c r="V445" s="249">
        <v>1</v>
      </c>
      <c r="W445" s="249">
        <v>1</v>
      </c>
      <c r="X445" s="249">
        <v>1</v>
      </c>
      <c r="Y445" s="249">
        <v>1</v>
      </c>
      <c r="Z445" s="249">
        <v>1</v>
      </c>
      <c r="AA445" s="249">
        <v>1</v>
      </c>
      <c r="AB445" s="249">
        <v>1</v>
      </c>
      <c r="AC445" s="249">
        <v>1</v>
      </c>
      <c r="AD445" s="249">
        <v>1</v>
      </c>
      <c r="AE445" s="249">
        <v>1</v>
      </c>
      <c r="AF445" s="249">
        <v>1</v>
      </c>
      <c r="AG445" s="249">
        <v>1</v>
      </c>
    </row>
    <row r="446" spans="1:33" x14ac:dyDescent="0.3">
      <c r="A446" s="249">
        <v>525193</v>
      </c>
      <c r="B446" s="305" t="s">
        <v>2063</v>
      </c>
      <c r="C446" s="249">
        <v>1</v>
      </c>
      <c r="D446" s="249">
        <v>1</v>
      </c>
      <c r="E446" s="249">
        <v>1</v>
      </c>
      <c r="F446" s="249">
        <v>1</v>
      </c>
      <c r="G446" s="249">
        <v>1</v>
      </c>
      <c r="H446" s="249">
        <v>1</v>
      </c>
      <c r="I446" s="249">
        <v>1</v>
      </c>
      <c r="J446" s="249">
        <v>1</v>
      </c>
      <c r="K446" s="249">
        <v>1</v>
      </c>
      <c r="L446" s="249">
        <v>1</v>
      </c>
      <c r="M446" s="249">
        <v>1</v>
      </c>
      <c r="N446" s="249">
        <v>1</v>
      </c>
      <c r="O446" s="249">
        <v>1</v>
      </c>
      <c r="P446" s="249">
        <v>1</v>
      </c>
      <c r="Q446" s="249">
        <v>1</v>
      </c>
      <c r="R446" s="249">
        <v>1</v>
      </c>
      <c r="S446" s="249">
        <v>1</v>
      </c>
      <c r="T446" s="249">
        <v>1</v>
      </c>
      <c r="U446" s="249">
        <v>1</v>
      </c>
      <c r="V446" s="249">
        <v>1</v>
      </c>
      <c r="W446" s="249">
        <v>1</v>
      </c>
      <c r="X446" s="249">
        <v>1</v>
      </c>
      <c r="Y446" s="249">
        <v>1</v>
      </c>
      <c r="Z446" s="249">
        <v>1</v>
      </c>
      <c r="AA446" s="249">
        <v>1</v>
      </c>
      <c r="AB446" s="249">
        <v>1</v>
      </c>
      <c r="AC446" s="249">
        <v>1</v>
      </c>
      <c r="AD446" s="249">
        <v>1</v>
      </c>
      <c r="AE446" s="249">
        <v>1</v>
      </c>
      <c r="AF446" s="249">
        <v>1</v>
      </c>
      <c r="AG446" s="249">
        <v>1</v>
      </c>
    </row>
    <row r="447" spans="1:33" x14ac:dyDescent="0.3">
      <c r="A447" s="249">
        <v>525197</v>
      </c>
      <c r="B447" s="305" t="s">
        <v>2063</v>
      </c>
      <c r="C447" s="249">
        <v>1</v>
      </c>
      <c r="D447" s="249">
        <v>1</v>
      </c>
      <c r="E447" s="249">
        <v>1</v>
      </c>
      <c r="F447" s="249">
        <v>1</v>
      </c>
      <c r="G447" s="249">
        <v>1</v>
      </c>
      <c r="H447" s="249">
        <v>1</v>
      </c>
      <c r="I447" s="249">
        <v>1</v>
      </c>
      <c r="J447" s="249">
        <v>1</v>
      </c>
      <c r="K447" s="249">
        <v>1</v>
      </c>
      <c r="L447" s="249">
        <v>1</v>
      </c>
      <c r="M447" s="249">
        <v>1</v>
      </c>
      <c r="N447" s="249">
        <v>1</v>
      </c>
      <c r="O447" s="249">
        <v>1</v>
      </c>
      <c r="P447" s="249">
        <v>1</v>
      </c>
      <c r="Q447" s="249">
        <v>1</v>
      </c>
      <c r="R447" s="249">
        <v>1</v>
      </c>
      <c r="S447" s="249">
        <v>1</v>
      </c>
      <c r="T447" s="249">
        <v>1</v>
      </c>
      <c r="U447" s="249">
        <v>1</v>
      </c>
      <c r="V447" s="249">
        <v>1</v>
      </c>
      <c r="W447" s="249">
        <v>1</v>
      </c>
      <c r="X447" s="249">
        <v>1</v>
      </c>
      <c r="Y447" s="249">
        <v>1</v>
      </c>
      <c r="Z447" s="249">
        <v>1</v>
      </c>
      <c r="AA447" s="249">
        <v>1</v>
      </c>
      <c r="AB447" s="249">
        <v>1</v>
      </c>
      <c r="AC447" s="249">
        <v>1</v>
      </c>
      <c r="AD447" s="249">
        <v>1</v>
      </c>
      <c r="AE447" s="249">
        <v>1</v>
      </c>
      <c r="AF447" s="249">
        <v>1</v>
      </c>
      <c r="AG447" s="249">
        <v>1</v>
      </c>
    </row>
    <row r="448" spans="1:33" x14ac:dyDescent="0.3">
      <c r="A448" s="249">
        <v>525199</v>
      </c>
      <c r="B448" s="305" t="s">
        <v>2063</v>
      </c>
      <c r="C448" s="249">
        <v>1</v>
      </c>
      <c r="D448" s="249">
        <v>1</v>
      </c>
      <c r="E448" s="249">
        <v>1</v>
      </c>
      <c r="F448" s="249">
        <v>1</v>
      </c>
      <c r="G448" s="249">
        <v>1</v>
      </c>
      <c r="H448" s="249">
        <v>1</v>
      </c>
      <c r="I448" s="249">
        <v>1</v>
      </c>
      <c r="J448" s="249">
        <v>1</v>
      </c>
      <c r="K448" s="249">
        <v>1</v>
      </c>
      <c r="L448" s="249">
        <v>1</v>
      </c>
      <c r="M448" s="249">
        <v>1</v>
      </c>
      <c r="N448" s="249">
        <v>1</v>
      </c>
      <c r="O448" s="249">
        <v>1</v>
      </c>
      <c r="P448" s="249">
        <v>1</v>
      </c>
      <c r="Q448" s="249">
        <v>1</v>
      </c>
      <c r="R448" s="249">
        <v>1</v>
      </c>
      <c r="S448" s="249">
        <v>1</v>
      </c>
      <c r="T448" s="249">
        <v>1</v>
      </c>
      <c r="U448" s="249">
        <v>1</v>
      </c>
      <c r="V448" s="249">
        <v>1</v>
      </c>
      <c r="W448" s="249">
        <v>1</v>
      </c>
      <c r="X448" s="249">
        <v>1</v>
      </c>
      <c r="Y448" s="249">
        <v>1</v>
      </c>
      <c r="Z448" s="249">
        <v>1</v>
      </c>
      <c r="AA448" s="249">
        <v>1</v>
      </c>
      <c r="AB448" s="249">
        <v>1</v>
      </c>
      <c r="AC448" s="249">
        <v>1</v>
      </c>
      <c r="AD448" s="249">
        <v>1</v>
      </c>
      <c r="AE448" s="249">
        <v>1</v>
      </c>
      <c r="AF448" s="249">
        <v>1</v>
      </c>
      <c r="AG448" s="249">
        <v>1</v>
      </c>
    </row>
    <row r="449" spans="1:33" x14ac:dyDescent="0.3">
      <c r="A449" s="249">
        <v>525222</v>
      </c>
      <c r="B449" s="305" t="s">
        <v>2063</v>
      </c>
      <c r="C449" s="249">
        <v>1</v>
      </c>
      <c r="D449" s="249">
        <v>1</v>
      </c>
      <c r="E449" s="249">
        <v>1</v>
      </c>
      <c r="F449" s="249">
        <v>1</v>
      </c>
      <c r="G449" s="249">
        <v>1</v>
      </c>
      <c r="H449" s="249">
        <v>1</v>
      </c>
      <c r="I449" s="249">
        <v>1</v>
      </c>
      <c r="J449" s="249">
        <v>1</v>
      </c>
      <c r="K449" s="249">
        <v>1</v>
      </c>
      <c r="L449" s="249">
        <v>1</v>
      </c>
      <c r="M449" s="249">
        <v>1</v>
      </c>
      <c r="N449" s="249">
        <v>1</v>
      </c>
      <c r="O449" s="249">
        <v>1</v>
      </c>
      <c r="P449" s="249">
        <v>1</v>
      </c>
      <c r="Q449" s="249">
        <v>1</v>
      </c>
      <c r="R449" s="249">
        <v>1</v>
      </c>
      <c r="S449" s="249">
        <v>1</v>
      </c>
      <c r="T449" s="249">
        <v>1</v>
      </c>
      <c r="U449" s="249">
        <v>1</v>
      </c>
      <c r="V449" s="249">
        <v>1</v>
      </c>
      <c r="W449" s="249">
        <v>1</v>
      </c>
      <c r="X449" s="249">
        <v>1</v>
      </c>
      <c r="Y449" s="249">
        <v>1</v>
      </c>
      <c r="Z449" s="249">
        <v>1</v>
      </c>
      <c r="AA449" s="249">
        <v>1</v>
      </c>
      <c r="AB449" s="249">
        <v>1</v>
      </c>
      <c r="AC449" s="249">
        <v>1</v>
      </c>
      <c r="AD449" s="249">
        <v>1</v>
      </c>
      <c r="AE449" s="249">
        <v>1</v>
      </c>
      <c r="AF449" s="249">
        <v>1</v>
      </c>
      <c r="AG449" s="249">
        <v>1</v>
      </c>
    </row>
    <row r="450" spans="1:33" x14ac:dyDescent="0.3">
      <c r="A450" s="249">
        <v>525231</v>
      </c>
      <c r="B450" s="305" t="s">
        <v>2063</v>
      </c>
      <c r="C450" s="249">
        <v>1</v>
      </c>
      <c r="D450" s="249">
        <v>1</v>
      </c>
      <c r="E450" s="249">
        <v>1</v>
      </c>
      <c r="F450" s="249">
        <v>1</v>
      </c>
      <c r="G450" s="249">
        <v>1</v>
      </c>
      <c r="H450" s="249">
        <v>1</v>
      </c>
      <c r="I450" s="249">
        <v>1</v>
      </c>
      <c r="J450" s="249">
        <v>1</v>
      </c>
      <c r="K450" s="249">
        <v>1</v>
      </c>
      <c r="L450" s="249">
        <v>1</v>
      </c>
      <c r="M450" s="249">
        <v>1</v>
      </c>
      <c r="N450" s="249">
        <v>1</v>
      </c>
      <c r="O450" s="249">
        <v>1</v>
      </c>
      <c r="P450" s="249">
        <v>1</v>
      </c>
      <c r="Q450" s="249">
        <v>1</v>
      </c>
      <c r="R450" s="249">
        <v>1</v>
      </c>
      <c r="S450" s="249">
        <v>1</v>
      </c>
      <c r="T450" s="249">
        <v>1</v>
      </c>
      <c r="U450" s="249">
        <v>1</v>
      </c>
      <c r="V450" s="249">
        <v>1</v>
      </c>
      <c r="W450" s="249">
        <v>1</v>
      </c>
      <c r="X450" s="249">
        <v>1</v>
      </c>
      <c r="Y450" s="249">
        <v>1</v>
      </c>
      <c r="Z450" s="249">
        <v>1</v>
      </c>
      <c r="AA450" s="249">
        <v>1</v>
      </c>
      <c r="AB450" s="249">
        <v>1</v>
      </c>
      <c r="AC450" s="249">
        <v>1</v>
      </c>
      <c r="AD450" s="249">
        <v>1</v>
      </c>
      <c r="AE450" s="249">
        <v>1</v>
      </c>
      <c r="AF450" s="249">
        <v>1</v>
      </c>
      <c r="AG450" s="249">
        <v>1</v>
      </c>
    </row>
    <row r="451" spans="1:33" x14ac:dyDescent="0.3">
      <c r="A451" s="249">
        <v>525238</v>
      </c>
      <c r="B451" s="305" t="s">
        <v>2063</v>
      </c>
      <c r="C451" s="249">
        <v>1</v>
      </c>
      <c r="D451" s="249">
        <v>1</v>
      </c>
      <c r="E451" s="249">
        <v>1</v>
      </c>
      <c r="F451" s="249">
        <v>1</v>
      </c>
      <c r="G451" s="249">
        <v>1</v>
      </c>
      <c r="H451" s="249">
        <v>1</v>
      </c>
      <c r="I451" s="249">
        <v>1</v>
      </c>
      <c r="J451" s="249">
        <v>1</v>
      </c>
      <c r="K451" s="249">
        <v>1</v>
      </c>
      <c r="L451" s="249">
        <v>1</v>
      </c>
      <c r="M451" s="249">
        <v>1</v>
      </c>
      <c r="N451" s="249">
        <v>1</v>
      </c>
      <c r="O451" s="249">
        <v>1</v>
      </c>
      <c r="P451" s="249">
        <v>1</v>
      </c>
      <c r="Q451" s="249">
        <v>1</v>
      </c>
      <c r="R451" s="249">
        <v>1</v>
      </c>
      <c r="S451" s="249">
        <v>1</v>
      </c>
      <c r="T451" s="249">
        <v>1</v>
      </c>
      <c r="U451" s="249">
        <v>1</v>
      </c>
      <c r="V451" s="249">
        <v>1</v>
      </c>
      <c r="W451" s="249">
        <v>1</v>
      </c>
      <c r="X451" s="249">
        <v>1</v>
      </c>
      <c r="Y451" s="249">
        <v>1</v>
      </c>
      <c r="Z451" s="249">
        <v>1</v>
      </c>
      <c r="AA451" s="249">
        <v>1</v>
      </c>
      <c r="AB451" s="249">
        <v>1</v>
      </c>
      <c r="AC451" s="249">
        <v>1</v>
      </c>
      <c r="AD451" s="249">
        <v>1</v>
      </c>
      <c r="AE451" s="249">
        <v>1</v>
      </c>
      <c r="AF451" s="249">
        <v>1</v>
      </c>
      <c r="AG451" s="249">
        <v>1</v>
      </c>
    </row>
    <row r="452" spans="1:33" x14ac:dyDescent="0.3">
      <c r="A452" s="249">
        <v>525249</v>
      </c>
      <c r="B452" s="305" t="s">
        <v>2063</v>
      </c>
      <c r="C452" s="249">
        <v>1</v>
      </c>
      <c r="D452" s="249">
        <v>1</v>
      </c>
      <c r="E452" s="249">
        <v>1</v>
      </c>
      <c r="F452" s="249">
        <v>1</v>
      </c>
      <c r="G452" s="249">
        <v>1</v>
      </c>
      <c r="H452" s="249">
        <v>1</v>
      </c>
      <c r="I452" s="249">
        <v>1</v>
      </c>
      <c r="J452" s="249">
        <v>1</v>
      </c>
      <c r="K452" s="249">
        <v>1</v>
      </c>
      <c r="L452" s="249">
        <v>1</v>
      </c>
      <c r="M452" s="249">
        <v>1</v>
      </c>
      <c r="N452" s="249">
        <v>1</v>
      </c>
      <c r="O452" s="249">
        <v>1</v>
      </c>
      <c r="P452" s="249">
        <v>1</v>
      </c>
      <c r="Q452" s="249">
        <v>1</v>
      </c>
      <c r="R452" s="249">
        <v>1</v>
      </c>
      <c r="S452" s="249">
        <v>1</v>
      </c>
      <c r="T452" s="249">
        <v>1</v>
      </c>
      <c r="U452" s="249">
        <v>1</v>
      </c>
      <c r="V452" s="249">
        <v>1</v>
      </c>
      <c r="W452" s="249">
        <v>1</v>
      </c>
      <c r="X452" s="249">
        <v>1</v>
      </c>
      <c r="Y452" s="249">
        <v>1</v>
      </c>
      <c r="Z452" s="249">
        <v>1</v>
      </c>
      <c r="AA452" s="249">
        <v>1</v>
      </c>
      <c r="AB452" s="249">
        <v>1</v>
      </c>
      <c r="AC452" s="249">
        <v>1</v>
      </c>
      <c r="AD452" s="249">
        <v>1</v>
      </c>
      <c r="AE452" s="249">
        <v>1</v>
      </c>
      <c r="AF452" s="249">
        <v>1</v>
      </c>
      <c r="AG452" s="249">
        <v>1</v>
      </c>
    </row>
    <row r="453" spans="1:33" x14ac:dyDescent="0.3">
      <c r="A453" s="249">
        <v>525253</v>
      </c>
      <c r="B453" s="305" t="s">
        <v>2063</v>
      </c>
      <c r="C453" s="249">
        <v>1</v>
      </c>
      <c r="D453" s="249">
        <v>1</v>
      </c>
      <c r="E453" s="249">
        <v>1</v>
      </c>
      <c r="F453" s="249">
        <v>1</v>
      </c>
      <c r="G453" s="249">
        <v>1</v>
      </c>
      <c r="H453" s="249">
        <v>1</v>
      </c>
      <c r="I453" s="249">
        <v>1</v>
      </c>
      <c r="J453" s="249">
        <v>1</v>
      </c>
      <c r="K453" s="249">
        <v>1</v>
      </c>
      <c r="L453" s="249">
        <v>1</v>
      </c>
      <c r="M453" s="249">
        <v>1</v>
      </c>
      <c r="N453" s="249">
        <v>1</v>
      </c>
      <c r="O453" s="249">
        <v>1</v>
      </c>
      <c r="P453" s="249">
        <v>1</v>
      </c>
      <c r="Q453" s="249">
        <v>1</v>
      </c>
      <c r="R453" s="249">
        <v>1</v>
      </c>
      <c r="S453" s="249">
        <v>1</v>
      </c>
      <c r="T453" s="249">
        <v>1</v>
      </c>
      <c r="U453" s="249">
        <v>1</v>
      </c>
      <c r="V453" s="249">
        <v>1</v>
      </c>
      <c r="W453" s="249">
        <v>1</v>
      </c>
      <c r="X453" s="249">
        <v>1</v>
      </c>
      <c r="Y453" s="249">
        <v>1</v>
      </c>
      <c r="Z453" s="249">
        <v>1</v>
      </c>
      <c r="AA453" s="249">
        <v>1</v>
      </c>
      <c r="AB453" s="249">
        <v>1</v>
      </c>
      <c r="AC453" s="249">
        <v>1</v>
      </c>
      <c r="AD453" s="249">
        <v>1</v>
      </c>
      <c r="AE453" s="249">
        <v>1</v>
      </c>
      <c r="AF453" s="249">
        <v>1</v>
      </c>
      <c r="AG453" s="249">
        <v>1</v>
      </c>
    </row>
    <row r="454" spans="1:33" x14ac:dyDescent="0.3">
      <c r="A454" s="249">
        <v>525259</v>
      </c>
      <c r="B454" s="305" t="s">
        <v>2063</v>
      </c>
      <c r="C454" s="249">
        <v>1</v>
      </c>
      <c r="D454" s="249">
        <v>1</v>
      </c>
      <c r="E454" s="249">
        <v>1</v>
      </c>
      <c r="F454" s="249">
        <v>1</v>
      </c>
      <c r="G454" s="249">
        <v>1</v>
      </c>
      <c r="H454" s="249">
        <v>1</v>
      </c>
      <c r="I454" s="249">
        <v>1</v>
      </c>
      <c r="J454" s="249">
        <v>1</v>
      </c>
      <c r="K454" s="249">
        <v>1</v>
      </c>
      <c r="L454" s="249">
        <v>1</v>
      </c>
      <c r="M454" s="249">
        <v>1</v>
      </c>
      <c r="N454" s="249">
        <v>1</v>
      </c>
      <c r="O454" s="249">
        <v>1</v>
      </c>
      <c r="P454" s="249">
        <v>1</v>
      </c>
      <c r="Q454" s="249">
        <v>1</v>
      </c>
      <c r="R454" s="249">
        <v>1</v>
      </c>
      <c r="S454" s="249">
        <v>1</v>
      </c>
      <c r="T454" s="249">
        <v>1</v>
      </c>
      <c r="U454" s="249">
        <v>1</v>
      </c>
      <c r="V454" s="249">
        <v>1</v>
      </c>
      <c r="W454" s="249">
        <v>1</v>
      </c>
      <c r="X454" s="249">
        <v>1</v>
      </c>
      <c r="Y454" s="249">
        <v>1</v>
      </c>
      <c r="Z454" s="249">
        <v>1</v>
      </c>
      <c r="AA454" s="249">
        <v>1</v>
      </c>
      <c r="AB454" s="249">
        <v>1</v>
      </c>
      <c r="AC454" s="249">
        <v>1</v>
      </c>
      <c r="AD454" s="249">
        <v>1</v>
      </c>
      <c r="AE454" s="249">
        <v>1</v>
      </c>
      <c r="AF454" s="249">
        <v>1</v>
      </c>
      <c r="AG454" s="249">
        <v>1</v>
      </c>
    </row>
    <row r="455" spans="1:33" x14ac:dyDescent="0.3">
      <c r="A455" s="249">
        <v>525271</v>
      </c>
      <c r="B455" s="305" t="s">
        <v>2063</v>
      </c>
      <c r="C455" s="249">
        <v>1</v>
      </c>
      <c r="D455" s="249">
        <v>1</v>
      </c>
      <c r="E455" s="249">
        <v>1</v>
      </c>
      <c r="F455" s="249">
        <v>1</v>
      </c>
      <c r="G455" s="249">
        <v>1</v>
      </c>
      <c r="H455" s="249">
        <v>1</v>
      </c>
      <c r="I455" s="249">
        <v>1</v>
      </c>
      <c r="J455" s="249">
        <v>1</v>
      </c>
      <c r="K455" s="249">
        <v>1</v>
      </c>
      <c r="L455" s="249">
        <v>1</v>
      </c>
      <c r="M455" s="249">
        <v>1</v>
      </c>
      <c r="N455" s="249">
        <v>1</v>
      </c>
      <c r="O455" s="249">
        <v>1</v>
      </c>
      <c r="P455" s="249">
        <v>1</v>
      </c>
      <c r="Q455" s="249">
        <v>1</v>
      </c>
      <c r="R455" s="249">
        <v>1</v>
      </c>
      <c r="S455" s="249">
        <v>1</v>
      </c>
      <c r="T455" s="249">
        <v>1</v>
      </c>
      <c r="U455" s="249">
        <v>1</v>
      </c>
      <c r="V455" s="249">
        <v>1</v>
      </c>
      <c r="W455" s="249">
        <v>1</v>
      </c>
      <c r="X455" s="249">
        <v>1</v>
      </c>
      <c r="Y455" s="249">
        <v>1</v>
      </c>
      <c r="Z455" s="249">
        <v>1</v>
      </c>
      <c r="AA455" s="249">
        <v>1</v>
      </c>
      <c r="AB455" s="249">
        <v>1</v>
      </c>
      <c r="AC455" s="249">
        <v>1</v>
      </c>
      <c r="AD455" s="249">
        <v>1</v>
      </c>
      <c r="AE455" s="249">
        <v>1</v>
      </c>
      <c r="AF455" s="249">
        <v>1</v>
      </c>
      <c r="AG455" s="249">
        <v>1</v>
      </c>
    </row>
    <row r="456" spans="1:33" x14ac:dyDescent="0.3">
      <c r="A456" s="249">
        <v>525276</v>
      </c>
      <c r="B456" s="305" t="s">
        <v>2063</v>
      </c>
      <c r="C456" s="249">
        <v>1</v>
      </c>
      <c r="D456" s="249">
        <v>1</v>
      </c>
      <c r="E456" s="249">
        <v>1</v>
      </c>
      <c r="F456" s="249">
        <v>1</v>
      </c>
      <c r="G456" s="249">
        <v>1</v>
      </c>
      <c r="H456" s="249">
        <v>1</v>
      </c>
      <c r="I456" s="249">
        <v>1</v>
      </c>
      <c r="J456" s="249">
        <v>1</v>
      </c>
      <c r="K456" s="249">
        <v>1</v>
      </c>
      <c r="L456" s="249">
        <v>1</v>
      </c>
      <c r="M456" s="249">
        <v>1</v>
      </c>
      <c r="N456" s="249">
        <v>1</v>
      </c>
      <c r="O456" s="249">
        <v>1</v>
      </c>
      <c r="P456" s="249">
        <v>1</v>
      </c>
      <c r="Q456" s="249">
        <v>1</v>
      </c>
      <c r="R456" s="249">
        <v>1</v>
      </c>
      <c r="S456" s="249">
        <v>1</v>
      </c>
      <c r="T456" s="249">
        <v>1</v>
      </c>
      <c r="U456" s="249">
        <v>1</v>
      </c>
      <c r="V456" s="249">
        <v>1</v>
      </c>
      <c r="W456" s="249">
        <v>1</v>
      </c>
      <c r="X456" s="249">
        <v>1</v>
      </c>
      <c r="Y456" s="249">
        <v>1</v>
      </c>
      <c r="Z456" s="249">
        <v>1</v>
      </c>
      <c r="AA456" s="249">
        <v>1</v>
      </c>
      <c r="AB456" s="249">
        <v>1</v>
      </c>
      <c r="AC456" s="249">
        <v>1</v>
      </c>
      <c r="AD456" s="249">
        <v>1</v>
      </c>
      <c r="AE456" s="249">
        <v>1</v>
      </c>
      <c r="AF456" s="249">
        <v>1</v>
      </c>
      <c r="AG456" s="249">
        <v>1</v>
      </c>
    </row>
    <row r="457" spans="1:33" x14ac:dyDescent="0.3">
      <c r="A457" s="249">
        <v>525282</v>
      </c>
      <c r="B457" s="305" t="s">
        <v>2063</v>
      </c>
      <c r="C457" s="249">
        <v>1</v>
      </c>
      <c r="D457" s="249">
        <v>1</v>
      </c>
      <c r="E457" s="249">
        <v>1</v>
      </c>
      <c r="F457" s="249">
        <v>1</v>
      </c>
      <c r="G457" s="249">
        <v>1</v>
      </c>
      <c r="H457" s="249">
        <v>1</v>
      </c>
      <c r="I457" s="249">
        <v>1</v>
      </c>
      <c r="J457" s="249">
        <v>1</v>
      </c>
      <c r="K457" s="249">
        <v>1</v>
      </c>
      <c r="L457" s="249">
        <v>1</v>
      </c>
      <c r="M457" s="249">
        <v>1</v>
      </c>
      <c r="N457" s="249">
        <v>1</v>
      </c>
      <c r="O457" s="249">
        <v>1</v>
      </c>
      <c r="P457" s="249">
        <v>1</v>
      </c>
      <c r="Q457" s="249">
        <v>1</v>
      </c>
      <c r="R457" s="249">
        <v>1</v>
      </c>
      <c r="S457" s="249">
        <v>1</v>
      </c>
      <c r="T457" s="249">
        <v>1</v>
      </c>
      <c r="U457" s="249">
        <v>1</v>
      </c>
      <c r="V457" s="249">
        <v>1</v>
      </c>
      <c r="W457" s="249">
        <v>1</v>
      </c>
      <c r="X457" s="249">
        <v>1</v>
      </c>
      <c r="Y457" s="249">
        <v>1</v>
      </c>
      <c r="Z457" s="249">
        <v>1</v>
      </c>
      <c r="AA457" s="249">
        <v>1</v>
      </c>
      <c r="AB457" s="249">
        <v>1</v>
      </c>
      <c r="AC457" s="249">
        <v>1</v>
      </c>
      <c r="AD457" s="249">
        <v>1</v>
      </c>
      <c r="AE457" s="249">
        <v>1</v>
      </c>
      <c r="AF457" s="249">
        <v>1</v>
      </c>
      <c r="AG457" s="249">
        <v>1</v>
      </c>
    </row>
    <row r="458" spans="1:33" x14ac:dyDescent="0.3">
      <c r="A458" s="249">
        <v>525298</v>
      </c>
      <c r="B458" s="305" t="s">
        <v>2063</v>
      </c>
      <c r="C458" s="249">
        <v>1</v>
      </c>
      <c r="D458" s="249">
        <v>1</v>
      </c>
      <c r="E458" s="249">
        <v>1</v>
      </c>
      <c r="F458" s="249">
        <v>1</v>
      </c>
      <c r="G458" s="249">
        <v>1</v>
      </c>
      <c r="H458" s="249">
        <v>1</v>
      </c>
      <c r="I458" s="249">
        <v>1</v>
      </c>
      <c r="J458" s="249">
        <v>1</v>
      </c>
      <c r="K458" s="249">
        <v>1</v>
      </c>
      <c r="L458" s="249">
        <v>1</v>
      </c>
      <c r="M458" s="249">
        <v>1</v>
      </c>
      <c r="N458" s="249">
        <v>1</v>
      </c>
      <c r="O458" s="249">
        <v>1</v>
      </c>
      <c r="P458" s="249">
        <v>1</v>
      </c>
      <c r="Q458" s="249">
        <v>1</v>
      </c>
      <c r="R458" s="249">
        <v>1</v>
      </c>
      <c r="S458" s="249">
        <v>1</v>
      </c>
      <c r="T458" s="249">
        <v>1</v>
      </c>
      <c r="U458" s="249">
        <v>1</v>
      </c>
      <c r="V458" s="249">
        <v>1</v>
      </c>
      <c r="W458" s="249">
        <v>1</v>
      </c>
      <c r="X458" s="249">
        <v>1</v>
      </c>
      <c r="Y458" s="249">
        <v>1</v>
      </c>
      <c r="Z458" s="249">
        <v>1</v>
      </c>
      <c r="AA458" s="249">
        <v>1</v>
      </c>
      <c r="AB458" s="249">
        <v>1</v>
      </c>
      <c r="AC458" s="249">
        <v>1</v>
      </c>
      <c r="AD458" s="249">
        <v>1</v>
      </c>
      <c r="AE458" s="249">
        <v>1</v>
      </c>
      <c r="AF458" s="249">
        <v>1</v>
      </c>
      <c r="AG458" s="249">
        <v>1</v>
      </c>
    </row>
    <row r="459" spans="1:33" x14ac:dyDescent="0.3">
      <c r="A459" s="249">
        <v>525315</v>
      </c>
      <c r="B459" s="305" t="s">
        <v>2063</v>
      </c>
      <c r="C459" s="249">
        <v>1</v>
      </c>
      <c r="D459" s="249">
        <v>1</v>
      </c>
      <c r="E459" s="249">
        <v>1</v>
      </c>
      <c r="F459" s="249">
        <v>1</v>
      </c>
      <c r="G459" s="249">
        <v>1</v>
      </c>
      <c r="H459" s="249">
        <v>1</v>
      </c>
      <c r="I459" s="249">
        <v>1</v>
      </c>
      <c r="J459" s="249">
        <v>1</v>
      </c>
      <c r="K459" s="249">
        <v>1</v>
      </c>
      <c r="L459" s="249">
        <v>1</v>
      </c>
      <c r="M459" s="249">
        <v>1</v>
      </c>
      <c r="N459" s="249">
        <v>1</v>
      </c>
      <c r="O459" s="249">
        <v>1</v>
      </c>
      <c r="P459" s="249">
        <v>1</v>
      </c>
      <c r="Q459" s="249">
        <v>1</v>
      </c>
      <c r="R459" s="249">
        <v>1</v>
      </c>
      <c r="S459" s="249">
        <v>1</v>
      </c>
      <c r="T459" s="249">
        <v>1</v>
      </c>
      <c r="U459" s="249">
        <v>1</v>
      </c>
      <c r="V459" s="249">
        <v>1</v>
      </c>
      <c r="W459" s="249">
        <v>1</v>
      </c>
      <c r="X459" s="249">
        <v>1</v>
      </c>
      <c r="Y459" s="249">
        <v>1</v>
      </c>
      <c r="Z459" s="249">
        <v>1</v>
      </c>
      <c r="AA459" s="249">
        <v>1</v>
      </c>
      <c r="AB459" s="249">
        <v>1</v>
      </c>
      <c r="AC459" s="249">
        <v>1</v>
      </c>
      <c r="AD459" s="249">
        <v>1</v>
      </c>
      <c r="AE459" s="249">
        <v>1</v>
      </c>
      <c r="AF459" s="249">
        <v>1</v>
      </c>
      <c r="AG459" s="249">
        <v>1</v>
      </c>
    </row>
    <row r="460" spans="1:33" x14ac:dyDescent="0.3">
      <c r="A460" s="249">
        <v>525328</v>
      </c>
      <c r="B460" s="305" t="s">
        <v>2063</v>
      </c>
      <c r="C460" s="249">
        <v>1</v>
      </c>
      <c r="D460" s="249">
        <v>1</v>
      </c>
      <c r="E460" s="249">
        <v>1</v>
      </c>
      <c r="F460" s="249">
        <v>1</v>
      </c>
      <c r="G460" s="249">
        <v>1</v>
      </c>
      <c r="H460" s="249">
        <v>1</v>
      </c>
      <c r="I460" s="249">
        <v>1</v>
      </c>
      <c r="J460" s="249">
        <v>1</v>
      </c>
      <c r="K460" s="249">
        <v>1</v>
      </c>
      <c r="L460" s="249">
        <v>1</v>
      </c>
      <c r="M460" s="249">
        <v>1</v>
      </c>
      <c r="N460" s="249">
        <v>1</v>
      </c>
      <c r="O460" s="249">
        <v>1</v>
      </c>
      <c r="P460" s="249">
        <v>1</v>
      </c>
      <c r="Q460" s="249">
        <v>1</v>
      </c>
      <c r="R460" s="249">
        <v>1</v>
      </c>
      <c r="S460" s="249">
        <v>1</v>
      </c>
      <c r="T460" s="249">
        <v>1</v>
      </c>
      <c r="U460" s="249">
        <v>1</v>
      </c>
      <c r="V460" s="249">
        <v>1</v>
      </c>
      <c r="W460" s="249">
        <v>1</v>
      </c>
      <c r="X460" s="249">
        <v>1</v>
      </c>
      <c r="Y460" s="249">
        <v>1</v>
      </c>
      <c r="Z460" s="249">
        <v>1</v>
      </c>
      <c r="AA460" s="249">
        <v>1</v>
      </c>
      <c r="AB460" s="249">
        <v>1</v>
      </c>
      <c r="AC460" s="249">
        <v>1</v>
      </c>
      <c r="AD460" s="249">
        <v>1</v>
      </c>
      <c r="AE460" s="249">
        <v>1</v>
      </c>
      <c r="AF460" s="249">
        <v>1</v>
      </c>
      <c r="AG460" s="249">
        <v>1</v>
      </c>
    </row>
    <row r="461" spans="1:33" x14ac:dyDescent="0.3">
      <c r="A461" s="249">
        <v>525329</v>
      </c>
      <c r="B461" s="305" t="s">
        <v>2063</v>
      </c>
      <c r="C461" s="249">
        <v>1</v>
      </c>
      <c r="D461" s="249">
        <v>1</v>
      </c>
      <c r="E461" s="249">
        <v>1</v>
      </c>
      <c r="F461" s="249">
        <v>1</v>
      </c>
      <c r="G461" s="249">
        <v>1</v>
      </c>
      <c r="H461" s="249">
        <v>1</v>
      </c>
      <c r="I461" s="249">
        <v>1</v>
      </c>
      <c r="J461" s="249">
        <v>1</v>
      </c>
      <c r="K461" s="249">
        <v>1</v>
      </c>
      <c r="L461" s="249">
        <v>1</v>
      </c>
      <c r="M461" s="249">
        <v>1</v>
      </c>
      <c r="N461" s="249">
        <v>1</v>
      </c>
      <c r="O461" s="249">
        <v>1</v>
      </c>
      <c r="P461" s="249">
        <v>1</v>
      </c>
      <c r="Q461" s="249">
        <v>1</v>
      </c>
      <c r="R461" s="249">
        <v>1</v>
      </c>
      <c r="S461" s="249">
        <v>1</v>
      </c>
      <c r="T461" s="249">
        <v>1</v>
      </c>
      <c r="U461" s="249">
        <v>1</v>
      </c>
      <c r="V461" s="249">
        <v>1</v>
      </c>
      <c r="W461" s="249">
        <v>1</v>
      </c>
      <c r="X461" s="249">
        <v>1</v>
      </c>
      <c r="Y461" s="249">
        <v>1</v>
      </c>
      <c r="Z461" s="249">
        <v>1</v>
      </c>
      <c r="AA461" s="249">
        <v>1</v>
      </c>
      <c r="AB461" s="249">
        <v>1</v>
      </c>
      <c r="AC461" s="249">
        <v>1</v>
      </c>
      <c r="AD461" s="249">
        <v>1</v>
      </c>
      <c r="AE461" s="249">
        <v>1</v>
      </c>
      <c r="AF461" s="249">
        <v>1</v>
      </c>
      <c r="AG461" s="249">
        <v>1</v>
      </c>
    </row>
    <row r="462" spans="1:33" x14ac:dyDescent="0.3">
      <c r="A462" s="249">
        <v>525337</v>
      </c>
      <c r="B462" s="305" t="s">
        <v>2063</v>
      </c>
      <c r="C462" s="249">
        <v>1</v>
      </c>
      <c r="D462" s="249">
        <v>1</v>
      </c>
      <c r="E462" s="249">
        <v>1</v>
      </c>
      <c r="F462" s="249">
        <v>1</v>
      </c>
      <c r="G462" s="249">
        <v>1</v>
      </c>
      <c r="H462" s="249">
        <v>1</v>
      </c>
      <c r="I462" s="249">
        <v>1</v>
      </c>
      <c r="J462" s="249">
        <v>1</v>
      </c>
      <c r="K462" s="249">
        <v>1</v>
      </c>
      <c r="L462" s="249">
        <v>1</v>
      </c>
      <c r="M462" s="249">
        <v>1</v>
      </c>
      <c r="N462" s="249">
        <v>1</v>
      </c>
      <c r="O462" s="249">
        <v>1</v>
      </c>
      <c r="P462" s="249">
        <v>1</v>
      </c>
      <c r="Q462" s="249">
        <v>1</v>
      </c>
      <c r="R462" s="249">
        <v>1</v>
      </c>
      <c r="S462" s="249">
        <v>1</v>
      </c>
      <c r="T462" s="249">
        <v>1</v>
      </c>
      <c r="U462" s="249">
        <v>1</v>
      </c>
      <c r="V462" s="249">
        <v>1</v>
      </c>
      <c r="W462" s="249">
        <v>1</v>
      </c>
      <c r="X462" s="249">
        <v>1</v>
      </c>
      <c r="Y462" s="249">
        <v>1</v>
      </c>
      <c r="Z462" s="249">
        <v>1</v>
      </c>
      <c r="AA462" s="249">
        <v>1</v>
      </c>
      <c r="AB462" s="249">
        <v>1</v>
      </c>
      <c r="AC462" s="249">
        <v>1</v>
      </c>
      <c r="AD462" s="249">
        <v>1</v>
      </c>
      <c r="AE462" s="249">
        <v>1</v>
      </c>
      <c r="AF462" s="249">
        <v>1</v>
      </c>
      <c r="AG462" s="249">
        <v>1</v>
      </c>
    </row>
    <row r="463" spans="1:33" x14ac:dyDescent="0.3">
      <c r="A463" s="249">
        <v>525340</v>
      </c>
      <c r="B463" s="305" t="s">
        <v>2063</v>
      </c>
      <c r="C463" s="249">
        <v>1</v>
      </c>
      <c r="D463" s="249">
        <v>1</v>
      </c>
      <c r="E463" s="249">
        <v>1</v>
      </c>
      <c r="F463" s="249">
        <v>1</v>
      </c>
      <c r="G463" s="249">
        <v>1</v>
      </c>
      <c r="H463" s="249">
        <v>1</v>
      </c>
      <c r="I463" s="249">
        <v>1</v>
      </c>
      <c r="J463" s="249">
        <v>1</v>
      </c>
      <c r="K463" s="249">
        <v>1</v>
      </c>
      <c r="L463" s="249">
        <v>1</v>
      </c>
      <c r="M463" s="249">
        <v>1</v>
      </c>
      <c r="N463" s="249">
        <v>1</v>
      </c>
      <c r="O463" s="249">
        <v>1</v>
      </c>
      <c r="P463" s="249">
        <v>1</v>
      </c>
      <c r="Q463" s="249">
        <v>1</v>
      </c>
      <c r="R463" s="249">
        <v>1</v>
      </c>
      <c r="S463" s="249">
        <v>1</v>
      </c>
      <c r="T463" s="249">
        <v>1</v>
      </c>
      <c r="U463" s="249">
        <v>1</v>
      </c>
      <c r="V463" s="249">
        <v>1</v>
      </c>
      <c r="W463" s="249">
        <v>1</v>
      </c>
      <c r="X463" s="249">
        <v>1</v>
      </c>
      <c r="Y463" s="249">
        <v>1</v>
      </c>
      <c r="Z463" s="249">
        <v>1</v>
      </c>
      <c r="AA463" s="249">
        <v>1</v>
      </c>
      <c r="AB463" s="249">
        <v>1</v>
      </c>
      <c r="AC463" s="249">
        <v>1</v>
      </c>
      <c r="AD463" s="249">
        <v>1</v>
      </c>
      <c r="AE463" s="249">
        <v>1</v>
      </c>
      <c r="AF463" s="249">
        <v>1</v>
      </c>
      <c r="AG463" s="249">
        <v>1</v>
      </c>
    </row>
    <row r="464" spans="1:33" x14ac:dyDescent="0.3">
      <c r="A464" s="249">
        <v>525345</v>
      </c>
      <c r="B464" s="305" t="s">
        <v>2063</v>
      </c>
      <c r="C464" s="249">
        <v>1</v>
      </c>
      <c r="D464" s="249">
        <v>1</v>
      </c>
      <c r="E464" s="249">
        <v>1</v>
      </c>
      <c r="F464" s="249">
        <v>1</v>
      </c>
      <c r="G464" s="249">
        <v>1</v>
      </c>
      <c r="H464" s="249">
        <v>1</v>
      </c>
      <c r="I464" s="249">
        <v>1</v>
      </c>
      <c r="J464" s="249">
        <v>1</v>
      </c>
      <c r="K464" s="249">
        <v>1</v>
      </c>
      <c r="L464" s="249">
        <v>1</v>
      </c>
      <c r="M464" s="249">
        <v>1</v>
      </c>
      <c r="N464" s="249">
        <v>1</v>
      </c>
      <c r="O464" s="249">
        <v>1</v>
      </c>
      <c r="P464" s="249">
        <v>1</v>
      </c>
      <c r="Q464" s="249">
        <v>1</v>
      </c>
      <c r="R464" s="249">
        <v>1</v>
      </c>
      <c r="S464" s="249">
        <v>1</v>
      </c>
      <c r="T464" s="249">
        <v>1</v>
      </c>
      <c r="U464" s="249">
        <v>1</v>
      </c>
      <c r="V464" s="249">
        <v>1</v>
      </c>
      <c r="W464" s="249">
        <v>1</v>
      </c>
      <c r="X464" s="249">
        <v>1</v>
      </c>
      <c r="Y464" s="249">
        <v>1</v>
      </c>
      <c r="Z464" s="249">
        <v>1</v>
      </c>
      <c r="AA464" s="249">
        <v>1</v>
      </c>
      <c r="AB464" s="249">
        <v>1</v>
      </c>
      <c r="AC464" s="249">
        <v>1</v>
      </c>
      <c r="AD464" s="249">
        <v>1</v>
      </c>
      <c r="AE464" s="249">
        <v>1</v>
      </c>
      <c r="AF464" s="249">
        <v>1</v>
      </c>
      <c r="AG464" s="249">
        <v>1</v>
      </c>
    </row>
    <row r="465" spans="1:33" x14ac:dyDescent="0.3">
      <c r="A465" s="249">
        <v>525348</v>
      </c>
      <c r="B465" s="305" t="s">
        <v>2063</v>
      </c>
      <c r="C465" s="249">
        <v>1</v>
      </c>
      <c r="D465" s="249">
        <v>1</v>
      </c>
      <c r="E465" s="249">
        <v>1</v>
      </c>
      <c r="F465" s="249">
        <v>1</v>
      </c>
      <c r="G465" s="249">
        <v>1</v>
      </c>
      <c r="H465" s="249">
        <v>1</v>
      </c>
      <c r="I465" s="249">
        <v>1</v>
      </c>
      <c r="J465" s="249">
        <v>1</v>
      </c>
      <c r="K465" s="249">
        <v>1</v>
      </c>
      <c r="L465" s="249">
        <v>1</v>
      </c>
      <c r="M465" s="249">
        <v>1</v>
      </c>
      <c r="N465" s="249">
        <v>1</v>
      </c>
      <c r="O465" s="249">
        <v>1</v>
      </c>
      <c r="P465" s="249">
        <v>1</v>
      </c>
      <c r="Q465" s="249">
        <v>1</v>
      </c>
      <c r="R465" s="249">
        <v>1</v>
      </c>
      <c r="S465" s="249">
        <v>1</v>
      </c>
      <c r="T465" s="249">
        <v>1</v>
      </c>
      <c r="U465" s="249">
        <v>1</v>
      </c>
      <c r="V465" s="249">
        <v>1</v>
      </c>
      <c r="W465" s="249">
        <v>1</v>
      </c>
      <c r="X465" s="249">
        <v>1</v>
      </c>
      <c r="Y465" s="249">
        <v>1</v>
      </c>
      <c r="Z465" s="249">
        <v>1</v>
      </c>
      <c r="AA465" s="249">
        <v>1</v>
      </c>
      <c r="AB465" s="249">
        <v>1</v>
      </c>
      <c r="AC465" s="249">
        <v>1</v>
      </c>
      <c r="AD465" s="249">
        <v>1</v>
      </c>
      <c r="AE465" s="249">
        <v>1</v>
      </c>
      <c r="AF465" s="249">
        <v>1</v>
      </c>
      <c r="AG465" s="249">
        <v>1</v>
      </c>
    </row>
    <row r="466" spans="1:33" x14ac:dyDescent="0.3">
      <c r="A466" s="249">
        <v>525350</v>
      </c>
      <c r="B466" s="305" t="s">
        <v>2063</v>
      </c>
      <c r="C466" s="249">
        <v>1</v>
      </c>
      <c r="D466" s="249">
        <v>1</v>
      </c>
      <c r="E466" s="249">
        <v>1</v>
      </c>
      <c r="F466" s="249">
        <v>1</v>
      </c>
      <c r="G466" s="249">
        <v>1</v>
      </c>
      <c r="H466" s="249">
        <v>1</v>
      </c>
      <c r="I466" s="249">
        <v>1</v>
      </c>
      <c r="J466" s="249">
        <v>1</v>
      </c>
      <c r="K466" s="249">
        <v>1</v>
      </c>
      <c r="L466" s="249">
        <v>1</v>
      </c>
      <c r="M466" s="249">
        <v>1</v>
      </c>
      <c r="N466" s="249">
        <v>1</v>
      </c>
      <c r="O466" s="249">
        <v>1</v>
      </c>
      <c r="P466" s="249">
        <v>1</v>
      </c>
      <c r="Q466" s="249">
        <v>1</v>
      </c>
      <c r="R466" s="249">
        <v>1</v>
      </c>
      <c r="S466" s="249">
        <v>1</v>
      </c>
      <c r="T466" s="249">
        <v>1</v>
      </c>
      <c r="U466" s="249">
        <v>1</v>
      </c>
      <c r="V466" s="249">
        <v>1</v>
      </c>
      <c r="W466" s="249">
        <v>1</v>
      </c>
      <c r="X466" s="249">
        <v>1</v>
      </c>
      <c r="Y466" s="249">
        <v>1</v>
      </c>
      <c r="Z466" s="249">
        <v>1</v>
      </c>
      <c r="AA466" s="249">
        <v>1</v>
      </c>
      <c r="AB466" s="249">
        <v>1</v>
      </c>
      <c r="AC466" s="249">
        <v>1</v>
      </c>
      <c r="AD466" s="249">
        <v>1</v>
      </c>
      <c r="AE466" s="249">
        <v>1</v>
      </c>
      <c r="AF466" s="249">
        <v>1</v>
      </c>
      <c r="AG466" s="249">
        <v>1</v>
      </c>
    </row>
    <row r="467" spans="1:33" x14ac:dyDescent="0.3">
      <c r="A467" s="249">
        <v>525354</v>
      </c>
      <c r="B467" s="305" t="s">
        <v>2063</v>
      </c>
      <c r="C467" s="249">
        <v>1</v>
      </c>
      <c r="D467" s="249">
        <v>1</v>
      </c>
      <c r="E467" s="249">
        <v>1</v>
      </c>
      <c r="F467" s="249">
        <v>1</v>
      </c>
      <c r="G467" s="249">
        <v>1</v>
      </c>
      <c r="H467" s="249">
        <v>1</v>
      </c>
      <c r="I467" s="249">
        <v>1</v>
      </c>
      <c r="J467" s="249">
        <v>1</v>
      </c>
      <c r="K467" s="249">
        <v>1</v>
      </c>
      <c r="L467" s="249">
        <v>1</v>
      </c>
      <c r="M467" s="249">
        <v>1</v>
      </c>
      <c r="N467" s="249">
        <v>1</v>
      </c>
      <c r="O467" s="249">
        <v>1</v>
      </c>
      <c r="P467" s="249">
        <v>1</v>
      </c>
      <c r="Q467" s="249">
        <v>1</v>
      </c>
      <c r="R467" s="249">
        <v>1</v>
      </c>
      <c r="S467" s="249">
        <v>1</v>
      </c>
      <c r="T467" s="249">
        <v>1</v>
      </c>
      <c r="U467" s="249">
        <v>1</v>
      </c>
      <c r="V467" s="249">
        <v>1</v>
      </c>
      <c r="W467" s="249">
        <v>1</v>
      </c>
      <c r="X467" s="249">
        <v>1</v>
      </c>
      <c r="Y467" s="249">
        <v>1</v>
      </c>
      <c r="Z467" s="249">
        <v>1</v>
      </c>
      <c r="AA467" s="249">
        <v>1</v>
      </c>
      <c r="AB467" s="249">
        <v>1</v>
      </c>
      <c r="AC467" s="249">
        <v>1</v>
      </c>
      <c r="AD467" s="249">
        <v>1</v>
      </c>
      <c r="AE467" s="249">
        <v>1</v>
      </c>
      <c r="AF467" s="249">
        <v>1</v>
      </c>
      <c r="AG467" s="249">
        <v>1</v>
      </c>
    </row>
    <row r="468" spans="1:33" x14ac:dyDescent="0.3">
      <c r="A468" s="249">
        <v>525355</v>
      </c>
      <c r="B468" s="305" t="s">
        <v>2063</v>
      </c>
      <c r="C468" s="249">
        <v>1</v>
      </c>
      <c r="D468" s="249">
        <v>1</v>
      </c>
      <c r="E468" s="249">
        <v>1</v>
      </c>
      <c r="F468" s="249">
        <v>1</v>
      </c>
      <c r="G468" s="249">
        <v>1</v>
      </c>
      <c r="H468" s="249">
        <v>1</v>
      </c>
      <c r="I468" s="249">
        <v>1</v>
      </c>
      <c r="J468" s="249">
        <v>1</v>
      </c>
      <c r="K468" s="249">
        <v>1</v>
      </c>
      <c r="L468" s="249">
        <v>1</v>
      </c>
      <c r="M468" s="249">
        <v>1</v>
      </c>
      <c r="N468" s="249">
        <v>1</v>
      </c>
      <c r="O468" s="249">
        <v>1</v>
      </c>
      <c r="P468" s="249">
        <v>1</v>
      </c>
      <c r="Q468" s="249">
        <v>1</v>
      </c>
      <c r="R468" s="249">
        <v>1</v>
      </c>
      <c r="S468" s="249">
        <v>1</v>
      </c>
      <c r="T468" s="249">
        <v>1</v>
      </c>
      <c r="U468" s="249">
        <v>1</v>
      </c>
      <c r="V468" s="249">
        <v>1</v>
      </c>
      <c r="W468" s="249">
        <v>1</v>
      </c>
      <c r="X468" s="249">
        <v>1</v>
      </c>
      <c r="Y468" s="249">
        <v>1</v>
      </c>
      <c r="Z468" s="249">
        <v>1</v>
      </c>
      <c r="AA468" s="249">
        <v>1</v>
      </c>
      <c r="AB468" s="249">
        <v>1</v>
      </c>
      <c r="AC468" s="249">
        <v>1</v>
      </c>
      <c r="AD468" s="249">
        <v>1</v>
      </c>
      <c r="AE468" s="249">
        <v>1</v>
      </c>
      <c r="AF468" s="249">
        <v>1</v>
      </c>
      <c r="AG468" s="249">
        <v>1</v>
      </c>
    </row>
    <row r="469" spans="1:33" x14ac:dyDescent="0.3">
      <c r="A469" s="249">
        <v>525360</v>
      </c>
      <c r="B469" s="305" t="s">
        <v>2063</v>
      </c>
      <c r="C469" s="249">
        <v>1</v>
      </c>
      <c r="D469" s="249">
        <v>1</v>
      </c>
      <c r="E469" s="249">
        <v>1</v>
      </c>
      <c r="F469" s="249">
        <v>1</v>
      </c>
      <c r="G469" s="249">
        <v>1</v>
      </c>
      <c r="H469" s="249">
        <v>1</v>
      </c>
      <c r="I469" s="249">
        <v>1</v>
      </c>
      <c r="J469" s="249">
        <v>1</v>
      </c>
      <c r="K469" s="249">
        <v>1</v>
      </c>
      <c r="L469" s="249">
        <v>1</v>
      </c>
      <c r="M469" s="249">
        <v>1</v>
      </c>
      <c r="N469" s="249">
        <v>1</v>
      </c>
      <c r="O469" s="249">
        <v>1</v>
      </c>
      <c r="P469" s="249">
        <v>1</v>
      </c>
      <c r="Q469" s="249">
        <v>1</v>
      </c>
      <c r="R469" s="249">
        <v>1</v>
      </c>
      <c r="S469" s="249">
        <v>1</v>
      </c>
      <c r="T469" s="249">
        <v>1</v>
      </c>
      <c r="U469" s="249">
        <v>1</v>
      </c>
      <c r="V469" s="249">
        <v>1</v>
      </c>
      <c r="W469" s="249">
        <v>1</v>
      </c>
      <c r="X469" s="249">
        <v>1</v>
      </c>
      <c r="Y469" s="249">
        <v>1</v>
      </c>
      <c r="Z469" s="249">
        <v>1</v>
      </c>
      <c r="AA469" s="249">
        <v>1</v>
      </c>
      <c r="AB469" s="249">
        <v>1</v>
      </c>
      <c r="AC469" s="249">
        <v>1</v>
      </c>
      <c r="AD469" s="249">
        <v>1</v>
      </c>
      <c r="AE469" s="249">
        <v>1</v>
      </c>
      <c r="AF469" s="249">
        <v>1</v>
      </c>
      <c r="AG469" s="249">
        <v>1</v>
      </c>
    </row>
    <row r="470" spans="1:33" x14ac:dyDescent="0.3">
      <c r="A470" s="249">
        <v>525361</v>
      </c>
      <c r="B470" s="305" t="s">
        <v>2063</v>
      </c>
      <c r="C470" s="249">
        <v>1</v>
      </c>
      <c r="D470" s="249">
        <v>1</v>
      </c>
      <c r="E470" s="249">
        <v>1</v>
      </c>
      <c r="F470" s="249">
        <v>1</v>
      </c>
      <c r="G470" s="249">
        <v>1</v>
      </c>
      <c r="H470" s="249">
        <v>1</v>
      </c>
      <c r="I470" s="249">
        <v>1</v>
      </c>
      <c r="J470" s="249">
        <v>1</v>
      </c>
      <c r="K470" s="249">
        <v>1</v>
      </c>
      <c r="L470" s="249">
        <v>1</v>
      </c>
      <c r="M470" s="249">
        <v>1</v>
      </c>
      <c r="N470" s="249">
        <v>1</v>
      </c>
      <c r="O470" s="249">
        <v>1</v>
      </c>
      <c r="P470" s="249">
        <v>1</v>
      </c>
      <c r="Q470" s="249">
        <v>1</v>
      </c>
      <c r="R470" s="249">
        <v>1</v>
      </c>
      <c r="S470" s="249">
        <v>1</v>
      </c>
      <c r="T470" s="249">
        <v>1</v>
      </c>
      <c r="U470" s="249">
        <v>1</v>
      </c>
      <c r="V470" s="249">
        <v>1</v>
      </c>
      <c r="W470" s="249">
        <v>1</v>
      </c>
      <c r="X470" s="249">
        <v>1</v>
      </c>
      <c r="Y470" s="249">
        <v>1</v>
      </c>
      <c r="Z470" s="249">
        <v>1</v>
      </c>
      <c r="AA470" s="249">
        <v>1</v>
      </c>
      <c r="AB470" s="249">
        <v>1</v>
      </c>
      <c r="AC470" s="249">
        <v>1</v>
      </c>
      <c r="AD470" s="249">
        <v>1</v>
      </c>
      <c r="AE470" s="249">
        <v>1</v>
      </c>
      <c r="AF470" s="249">
        <v>1</v>
      </c>
      <c r="AG470" s="249">
        <v>1</v>
      </c>
    </row>
    <row r="471" spans="1:33" x14ac:dyDescent="0.3">
      <c r="A471" s="249">
        <v>525364</v>
      </c>
      <c r="B471" s="305" t="s">
        <v>2063</v>
      </c>
      <c r="C471" s="249">
        <v>1</v>
      </c>
      <c r="D471" s="249">
        <v>1</v>
      </c>
      <c r="E471" s="249">
        <v>1</v>
      </c>
      <c r="F471" s="249">
        <v>1</v>
      </c>
      <c r="G471" s="249">
        <v>1</v>
      </c>
      <c r="H471" s="249">
        <v>1</v>
      </c>
      <c r="I471" s="249">
        <v>1</v>
      </c>
      <c r="J471" s="249">
        <v>1</v>
      </c>
      <c r="K471" s="249">
        <v>1</v>
      </c>
      <c r="L471" s="249">
        <v>1</v>
      </c>
      <c r="M471" s="249">
        <v>1</v>
      </c>
      <c r="N471" s="249">
        <v>1</v>
      </c>
      <c r="O471" s="249">
        <v>1</v>
      </c>
      <c r="P471" s="249">
        <v>1</v>
      </c>
      <c r="Q471" s="249">
        <v>1</v>
      </c>
      <c r="R471" s="249">
        <v>1</v>
      </c>
      <c r="S471" s="249">
        <v>1</v>
      </c>
      <c r="T471" s="249">
        <v>1</v>
      </c>
      <c r="U471" s="249">
        <v>1</v>
      </c>
      <c r="V471" s="249">
        <v>1</v>
      </c>
      <c r="W471" s="249">
        <v>1</v>
      </c>
      <c r="X471" s="249">
        <v>1</v>
      </c>
      <c r="Y471" s="249">
        <v>1</v>
      </c>
      <c r="Z471" s="249">
        <v>1</v>
      </c>
      <c r="AA471" s="249">
        <v>1</v>
      </c>
      <c r="AB471" s="249">
        <v>1</v>
      </c>
      <c r="AC471" s="249">
        <v>1</v>
      </c>
      <c r="AD471" s="249">
        <v>1</v>
      </c>
      <c r="AE471" s="249">
        <v>1</v>
      </c>
      <c r="AF471" s="249">
        <v>1</v>
      </c>
      <c r="AG471" s="249">
        <v>1</v>
      </c>
    </row>
    <row r="472" spans="1:33" x14ac:dyDescent="0.3">
      <c r="A472" s="249">
        <v>525365</v>
      </c>
      <c r="B472" s="305" t="s">
        <v>2063</v>
      </c>
      <c r="C472" s="249">
        <v>1</v>
      </c>
      <c r="D472" s="249">
        <v>1</v>
      </c>
      <c r="E472" s="249">
        <v>1</v>
      </c>
      <c r="F472" s="249">
        <v>1</v>
      </c>
      <c r="G472" s="249">
        <v>1</v>
      </c>
      <c r="H472" s="249">
        <v>1</v>
      </c>
      <c r="I472" s="249">
        <v>1</v>
      </c>
      <c r="J472" s="249">
        <v>1</v>
      </c>
      <c r="K472" s="249">
        <v>1</v>
      </c>
      <c r="L472" s="249">
        <v>1</v>
      </c>
      <c r="M472" s="249">
        <v>1</v>
      </c>
      <c r="N472" s="249">
        <v>1</v>
      </c>
      <c r="O472" s="249">
        <v>1</v>
      </c>
      <c r="P472" s="249">
        <v>1</v>
      </c>
      <c r="Q472" s="249">
        <v>1</v>
      </c>
      <c r="R472" s="249">
        <v>1</v>
      </c>
      <c r="S472" s="249">
        <v>1</v>
      </c>
      <c r="T472" s="249">
        <v>1</v>
      </c>
      <c r="U472" s="249">
        <v>1</v>
      </c>
      <c r="V472" s="249">
        <v>1</v>
      </c>
      <c r="W472" s="249">
        <v>1</v>
      </c>
      <c r="X472" s="249">
        <v>1</v>
      </c>
      <c r="Y472" s="249">
        <v>1</v>
      </c>
      <c r="Z472" s="249">
        <v>1</v>
      </c>
      <c r="AA472" s="249">
        <v>1</v>
      </c>
      <c r="AB472" s="249">
        <v>1</v>
      </c>
      <c r="AC472" s="249">
        <v>1</v>
      </c>
      <c r="AD472" s="249">
        <v>1</v>
      </c>
      <c r="AE472" s="249">
        <v>1</v>
      </c>
      <c r="AF472" s="249">
        <v>1</v>
      </c>
      <c r="AG472" s="249">
        <v>1</v>
      </c>
    </row>
    <row r="473" spans="1:33" x14ac:dyDescent="0.3">
      <c r="A473" s="249">
        <v>525370</v>
      </c>
      <c r="B473" s="305" t="s">
        <v>2063</v>
      </c>
      <c r="C473" s="249">
        <v>1</v>
      </c>
      <c r="D473" s="249">
        <v>1</v>
      </c>
      <c r="E473" s="249">
        <v>1</v>
      </c>
      <c r="F473" s="249">
        <v>1</v>
      </c>
      <c r="G473" s="249">
        <v>1</v>
      </c>
      <c r="H473" s="249">
        <v>1</v>
      </c>
      <c r="I473" s="249">
        <v>1</v>
      </c>
      <c r="J473" s="249">
        <v>1</v>
      </c>
      <c r="K473" s="249">
        <v>1</v>
      </c>
      <c r="L473" s="249">
        <v>1</v>
      </c>
      <c r="M473" s="249">
        <v>1</v>
      </c>
      <c r="N473" s="249">
        <v>1</v>
      </c>
      <c r="O473" s="249">
        <v>1</v>
      </c>
      <c r="P473" s="249">
        <v>1</v>
      </c>
      <c r="Q473" s="249">
        <v>1</v>
      </c>
      <c r="R473" s="249">
        <v>1</v>
      </c>
      <c r="S473" s="249">
        <v>1</v>
      </c>
      <c r="T473" s="249">
        <v>1</v>
      </c>
      <c r="U473" s="249">
        <v>1</v>
      </c>
      <c r="V473" s="249">
        <v>1</v>
      </c>
      <c r="W473" s="249">
        <v>1</v>
      </c>
      <c r="X473" s="249">
        <v>1</v>
      </c>
      <c r="Y473" s="249">
        <v>1</v>
      </c>
      <c r="Z473" s="249">
        <v>1</v>
      </c>
      <c r="AA473" s="249">
        <v>1</v>
      </c>
      <c r="AB473" s="249">
        <v>1</v>
      </c>
      <c r="AC473" s="249">
        <v>1</v>
      </c>
      <c r="AD473" s="249">
        <v>1</v>
      </c>
      <c r="AE473" s="249">
        <v>1</v>
      </c>
      <c r="AF473" s="249">
        <v>1</v>
      </c>
      <c r="AG473" s="249">
        <v>1</v>
      </c>
    </row>
    <row r="474" spans="1:33" x14ac:dyDescent="0.3">
      <c r="A474" s="249">
        <v>525377</v>
      </c>
      <c r="B474" s="305" t="s">
        <v>2063</v>
      </c>
      <c r="C474" s="249">
        <v>1</v>
      </c>
      <c r="D474" s="249">
        <v>1</v>
      </c>
      <c r="E474" s="249">
        <v>1</v>
      </c>
      <c r="F474" s="249">
        <v>1</v>
      </c>
      <c r="G474" s="249">
        <v>1</v>
      </c>
      <c r="H474" s="249">
        <v>1</v>
      </c>
      <c r="I474" s="249">
        <v>1</v>
      </c>
      <c r="J474" s="249">
        <v>1</v>
      </c>
      <c r="K474" s="249">
        <v>1</v>
      </c>
      <c r="L474" s="249">
        <v>1</v>
      </c>
      <c r="M474" s="249">
        <v>1</v>
      </c>
      <c r="N474" s="249">
        <v>1</v>
      </c>
      <c r="O474" s="249">
        <v>1</v>
      </c>
      <c r="P474" s="249">
        <v>1</v>
      </c>
      <c r="Q474" s="249">
        <v>1</v>
      </c>
      <c r="R474" s="249">
        <v>1</v>
      </c>
      <c r="S474" s="249">
        <v>1</v>
      </c>
      <c r="T474" s="249">
        <v>1</v>
      </c>
      <c r="U474" s="249">
        <v>1</v>
      </c>
      <c r="V474" s="249">
        <v>1</v>
      </c>
      <c r="W474" s="249">
        <v>1</v>
      </c>
      <c r="X474" s="249">
        <v>1</v>
      </c>
      <c r="Y474" s="249">
        <v>1</v>
      </c>
      <c r="Z474" s="249">
        <v>1</v>
      </c>
      <c r="AA474" s="249">
        <v>1</v>
      </c>
      <c r="AB474" s="249">
        <v>1</v>
      </c>
      <c r="AC474" s="249">
        <v>1</v>
      </c>
      <c r="AD474" s="249">
        <v>1</v>
      </c>
      <c r="AE474" s="249">
        <v>1</v>
      </c>
      <c r="AF474" s="249">
        <v>1</v>
      </c>
      <c r="AG474" s="249">
        <v>1</v>
      </c>
    </row>
    <row r="475" spans="1:33" x14ac:dyDescent="0.3">
      <c r="A475" s="249">
        <v>525381</v>
      </c>
      <c r="B475" s="305" t="s">
        <v>2063</v>
      </c>
      <c r="C475" s="249">
        <v>1</v>
      </c>
      <c r="D475" s="249">
        <v>1</v>
      </c>
      <c r="E475" s="249">
        <v>1</v>
      </c>
      <c r="F475" s="249">
        <v>1</v>
      </c>
      <c r="G475" s="249">
        <v>1</v>
      </c>
      <c r="H475" s="249">
        <v>1</v>
      </c>
      <c r="I475" s="249">
        <v>1</v>
      </c>
      <c r="J475" s="249">
        <v>1</v>
      </c>
      <c r="K475" s="249">
        <v>1</v>
      </c>
      <c r="L475" s="249">
        <v>1</v>
      </c>
      <c r="M475" s="249">
        <v>1</v>
      </c>
      <c r="N475" s="249">
        <v>1</v>
      </c>
      <c r="O475" s="249">
        <v>1</v>
      </c>
      <c r="P475" s="249">
        <v>1</v>
      </c>
      <c r="Q475" s="249">
        <v>1</v>
      </c>
      <c r="R475" s="249">
        <v>1</v>
      </c>
      <c r="S475" s="249">
        <v>1</v>
      </c>
      <c r="T475" s="249">
        <v>1</v>
      </c>
      <c r="U475" s="249">
        <v>1</v>
      </c>
      <c r="V475" s="249">
        <v>1</v>
      </c>
      <c r="W475" s="249">
        <v>1</v>
      </c>
      <c r="X475" s="249">
        <v>1</v>
      </c>
      <c r="Y475" s="249">
        <v>1</v>
      </c>
      <c r="Z475" s="249">
        <v>1</v>
      </c>
      <c r="AA475" s="249">
        <v>1</v>
      </c>
      <c r="AB475" s="249">
        <v>1</v>
      </c>
      <c r="AC475" s="249">
        <v>1</v>
      </c>
      <c r="AD475" s="249">
        <v>1</v>
      </c>
      <c r="AE475" s="249">
        <v>1</v>
      </c>
      <c r="AF475" s="249">
        <v>1</v>
      </c>
      <c r="AG475" s="249">
        <v>1</v>
      </c>
    </row>
    <row r="476" spans="1:33" x14ac:dyDescent="0.3">
      <c r="A476" s="249">
        <v>525383</v>
      </c>
      <c r="B476" s="305" t="s">
        <v>2063</v>
      </c>
      <c r="C476" s="249">
        <v>1</v>
      </c>
      <c r="D476" s="249">
        <v>1</v>
      </c>
      <c r="E476" s="249">
        <v>1</v>
      </c>
      <c r="F476" s="249">
        <v>1</v>
      </c>
      <c r="G476" s="249">
        <v>1</v>
      </c>
      <c r="H476" s="249">
        <v>1</v>
      </c>
      <c r="I476" s="249">
        <v>1</v>
      </c>
      <c r="J476" s="249">
        <v>1</v>
      </c>
      <c r="K476" s="249">
        <v>1</v>
      </c>
      <c r="L476" s="249">
        <v>1</v>
      </c>
      <c r="M476" s="249">
        <v>1</v>
      </c>
      <c r="N476" s="249">
        <v>1</v>
      </c>
      <c r="O476" s="249">
        <v>1</v>
      </c>
      <c r="P476" s="249">
        <v>1</v>
      </c>
      <c r="Q476" s="249">
        <v>1</v>
      </c>
      <c r="R476" s="249">
        <v>1</v>
      </c>
      <c r="S476" s="249">
        <v>1</v>
      </c>
      <c r="T476" s="249">
        <v>1</v>
      </c>
      <c r="U476" s="249">
        <v>1</v>
      </c>
      <c r="V476" s="249">
        <v>1</v>
      </c>
      <c r="W476" s="249">
        <v>1</v>
      </c>
      <c r="X476" s="249">
        <v>1</v>
      </c>
      <c r="Y476" s="249">
        <v>1</v>
      </c>
      <c r="Z476" s="249">
        <v>1</v>
      </c>
      <c r="AA476" s="249">
        <v>1</v>
      </c>
      <c r="AB476" s="249">
        <v>1</v>
      </c>
      <c r="AC476" s="249">
        <v>1</v>
      </c>
      <c r="AD476" s="249">
        <v>1</v>
      </c>
      <c r="AE476" s="249">
        <v>1</v>
      </c>
      <c r="AF476" s="249">
        <v>1</v>
      </c>
      <c r="AG476" s="249">
        <v>1</v>
      </c>
    </row>
    <row r="477" spans="1:33" x14ac:dyDescent="0.3">
      <c r="A477" s="249">
        <v>525384</v>
      </c>
      <c r="B477" s="305" t="s">
        <v>2063</v>
      </c>
      <c r="C477" s="249">
        <v>1</v>
      </c>
      <c r="D477" s="249">
        <v>1</v>
      </c>
      <c r="E477" s="249">
        <v>1</v>
      </c>
      <c r="F477" s="249">
        <v>1</v>
      </c>
      <c r="G477" s="249">
        <v>1</v>
      </c>
      <c r="H477" s="249">
        <v>1</v>
      </c>
      <c r="I477" s="249">
        <v>1</v>
      </c>
      <c r="J477" s="249">
        <v>1</v>
      </c>
      <c r="K477" s="249">
        <v>1</v>
      </c>
      <c r="L477" s="249">
        <v>1</v>
      </c>
      <c r="M477" s="249">
        <v>1</v>
      </c>
      <c r="N477" s="249">
        <v>1</v>
      </c>
      <c r="O477" s="249">
        <v>1</v>
      </c>
      <c r="P477" s="249">
        <v>1</v>
      </c>
      <c r="Q477" s="249">
        <v>1</v>
      </c>
      <c r="R477" s="249">
        <v>1</v>
      </c>
      <c r="S477" s="249">
        <v>1</v>
      </c>
      <c r="T477" s="249">
        <v>1</v>
      </c>
      <c r="U477" s="249">
        <v>1</v>
      </c>
      <c r="V477" s="249">
        <v>1</v>
      </c>
      <c r="W477" s="249">
        <v>1</v>
      </c>
      <c r="X477" s="249">
        <v>1</v>
      </c>
      <c r="Y477" s="249">
        <v>1</v>
      </c>
      <c r="Z477" s="249">
        <v>1</v>
      </c>
      <c r="AA477" s="249">
        <v>1</v>
      </c>
      <c r="AB477" s="249">
        <v>1</v>
      </c>
      <c r="AC477" s="249">
        <v>1</v>
      </c>
      <c r="AD477" s="249">
        <v>1</v>
      </c>
      <c r="AE477" s="249">
        <v>1</v>
      </c>
      <c r="AF477" s="249">
        <v>1</v>
      </c>
      <c r="AG477" s="249">
        <v>1</v>
      </c>
    </row>
    <row r="478" spans="1:33" x14ac:dyDescent="0.3">
      <c r="A478" s="249">
        <v>525385</v>
      </c>
      <c r="B478" s="305" t="s">
        <v>2063</v>
      </c>
      <c r="C478" s="249">
        <v>1</v>
      </c>
      <c r="D478" s="249">
        <v>1</v>
      </c>
      <c r="E478" s="249">
        <v>1</v>
      </c>
      <c r="F478" s="249">
        <v>1</v>
      </c>
      <c r="G478" s="249">
        <v>1</v>
      </c>
      <c r="H478" s="249">
        <v>1</v>
      </c>
      <c r="I478" s="249">
        <v>1</v>
      </c>
      <c r="J478" s="249">
        <v>1</v>
      </c>
      <c r="K478" s="249">
        <v>1</v>
      </c>
      <c r="L478" s="249">
        <v>1</v>
      </c>
      <c r="M478" s="249">
        <v>1</v>
      </c>
      <c r="N478" s="249">
        <v>1</v>
      </c>
      <c r="O478" s="249">
        <v>1</v>
      </c>
      <c r="P478" s="249">
        <v>1</v>
      </c>
      <c r="Q478" s="249">
        <v>1</v>
      </c>
      <c r="R478" s="249">
        <v>1</v>
      </c>
      <c r="S478" s="249">
        <v>1</v>
      </c>
      <c r="T478" s="249">
        <v>1</v>
      </c>
      <c r="U478" s="249">
        <v>1</v>
      </c>
      <c r="V478" s="249">
        <v>1</v>
      </c>
      <c r="W478" s="249">
        <v>1</v>
      </c>
      <c r="X478" s="249">
        <v>1</v>
      </c>
      <c r="Y478" s="249">
        <v>1</v>
      </c>
      <c r="Z478" s="249">
        <v>1</v>
      </c>
      <c r="AA478" s="249">
        <v>1</v>
      </c>
      <c r="AB478" s="249">
        <v>1</v>
      </c>
      <c r="AC478" s="249">
        <v>1</v>
      </c>
      <c r="AD478" s="249">
        <v>1</v>
      </c>
      <c r="AE478" s="249">
        <v>1</v>
      </c>
      <c r="AF478" s="249">
        <v>1</v>
      </c>
      <c r="AG478" s="249">
        <v>1</v>
      </c>
    </row>
    <row r="479" spans="1:33" x14ac:dyDescent="0.3">
      <c r="A479" s="249">
        <v>525392</v>
      </c>
      <c r="B479" s="305" t="s">
        <v>2063</v>
      </c>
      <c r="C479" s="249">
        <v>1</v>
      </c>
      <c r="D479" s="249">
        <v>1</v>
      </c>
      <c r="E479" s="249">
        <v>1</v>
      </c>
      <c r="F479" s="249">
        <v>1</v>
      </c>
      <c r="G479" s="249">
        <v>1</v>
      </c>
      <c r="H479" s="249">
        <v>1</v>
      </c>
      <c r="I479" s="249">
        <v>1</v>
      </c>
      <c r="J479" s="249">
        <v>1</v>
      </c>
      <c r="K479" s="249">
        <v>1</v>
      </c>
      <c r="L479" s="249">
        <v>1</v>
      </c>
      <c r="M479" s="249">
        <v>1</v>
      </c>
      <c r="N479" s="249">
        <v>1</v>
      </c>
      <c r="O479" s="249">
        <v>1</v>
      </c>
      <c r="P479" s="249">
        <v>1</v>
      </c>
      <c r="Q479" s="249">
        <v>1</v>
      </c>
      <c r="R479" s="249">
        <v>1</v>
      </c>
      <c r="S479" s="249">
        <v>1</v>
      </c>
      <c r="T479" s="249">
        <v>1</v>
      </c>
      <c r="U479" s="249">
        <v>1</v>
      </c>
      <c r="V479" s="249">
        <v>1</v>
      </c>
      <c r="W479" s="249">
        <v>1</v>
      </c>
      <c r="X479" s="249">
        <v>1</v>
      </c>
      <c r="Y479" s="249">
        <v>1</v>
      </c>
      <c r="Z479" s="249">
        <v>1</v>
      </c>
      <c r="AA479" s="249">
        <v>1</v>
      </c>
      <c r="AB479" s="249">
        <v>1</v>
      </c>
      <c r="AC479" s="249">
        <v>1</v>
      </c>
      <c r="AD479" s="249">
        <v>1</v>
      </c>
      <c r="AE479" s="249">
        <v>1</v>
      </c>
      <c r="AF479" s="249">
        <v>1</v>
      </c>
      <c r="AG479" s="249">
        <v>1</v>
      </c>
    </row>
    <row r="480" spans="1:33" x14ac:dyDescent="0.3">
      <c r="A480" s="249">
        <v>525402</v>
      </c>
      <c r="B480" s="305" t="s">
        <v>2063</v>
      </c>
      <c r="C480" s="249">
        <v>1</v>
      </c>
      <c r="D480" s="249">
        <v>1</v>
      </c>
      <c r="E480" s="249">
        <v>1</v>
      </c>
      <c r="F480" s="249">
        <v>1</v>
      </c>
      <c r="G480" s="249">
        <v>1</v>
      </c>
      <c r="H480" s="249">
        <v>1</v>
      </c>
      <c r="I480" s="249">
        <v>1</v>
      </c>
      <c r="J480" s="249">
        <v>1</v>
      </c>
      <c r="K480" s="249">
        <v>1</v>
      </c>
      <c r="L480" s="249">
        <v>1</v>
      </c>
      <c r="M480" s="249">
        <v>1</v>
      </c>
      <c r="N480" s="249">
        <v>1</v>
      </c>
      <c r="O480" s="249">
        <v>1</v>
      </c>
      <c r="P480" s="249">
        <v>1</v>
      </c>
      <c r="Q480" s="249">
        <v>1</v>
      </c>
      <c r="R480" s="249">
        <v>1</v>
      </c>
      <c r="S480" s="249">
        <v>1</v>
      </c>
      <c r="T480" s="249">
        <v>1</v>
      </c>
      <c r="U480" s="249">
        <v>1</v>
      </c>
      <c r="V480" s="249">
        <v>1</v>
      </c>
      <c r="W480" s="249">
        <v>1</v>
      </c>
      <c r="X480" s="249">
        <v>1</v>
      </c>
      <c r="Y480" s="249">
        <v>1</v>
      </c>
      <c r="Z480" s="249">
        <v>1</v>
      </c>
      <c r="AA480" s="249">
        <v>1</v>
      </c>
      <c r="AB480" s="249">
        <v>1</v>
      </c>
      <c r="AC480" s="249">
        <v>1</v>
      </c>
      <c r="AD480" s="249">
        <v>1</v>
      </c>
      <c r="AE480" s="249">
        <v>1</v>
      </c>
      <c r="AF480" s="249">
        <v>1</v>
      </c>
      <c r="AG480" s="249">
        <v>1</v>
      </c>
    </row>
    <row r="481" spans="1:33" x14ac:dyDescent="0.3">
      <c r="A481" s="249">
        <v>525403</v>
      </c>
      <c r="B481" s="305" t="s">
        <v>2063</v>
      </c>
      <c r="C481" s="249">
        <v>1</v>
      </c>
      <c r="D481" s="249">
        <v>1</v>
      </c>
      <c r="E481" s="249">
        <v>1</v>
      </c>
      <c r="F481" s="249">
        <v>1</v>
      </c>
      <c r="G481" s="249">
        <v>1</v>
      </c>
      <c r="H481" s="249">
        <v>1</v>
      </c>
      <c r="I481" s="249">
        <v>1</v>
      </c>
      <c r="J481" s="249">
        <v>1</v>
      </c>
      <c r="K481" s="249">
        <v>1</v>
      </c>
      <c r="L481" s="249">
        <v>1</v>
      </c>
      <c r="M481" s="249">
        <v>1</v>
      </c>
      <c r="N481" s="249">
        <v>1</v>
      </c>
      <c r="O481" s="249">
        <v>1</v>
      </c>
      <c r="P481" s="249">
        <v>1</v>
      </c>
      <c r="Q481" s="249">
        <v>1</v>
      </c>
      <c r="R481" s="249">
        <v>1</v>
      </c>
      <c r="S481" s="249">
        <v>1</v>
      </c>
      <c r="T481" s="249">
        <v>1</v>
      </c>
      <c r="U481" s="249">
        <v>1</v>
      </c>
      <c r="V481" s="249">
        <v>1</v>
      </c>
      <c r="W481" s="249">
        <v>1</v>
      </c>
      <c r="X481" s="249">
        <v>1</v>
      </c>
      <c r="Y481" s="249">
        <v>1</v>
      </c>
      <c r="Z481" s="249">
        <v>1</v>
      </c>
      <c r="AA481" s="249">
        <v>1</v>
      </c>
      <c r="AB481" s="249">
        <v>1</v>
      </c>
      <c r="AC481" s="249">
        <v>1</v>
      </c>
      <c r="AD481" s="249">
        <v>1</v>
      </c>
      <c r="AE481" s="249">
        <v>1</v>
      </c>
      <c r="AF481" s="249">
        <v>1</v>
      </c>
      <c r="AG481" s="249">
        <v>1</v>
      </c>
    </row>
    <row r="482" spans="1:33" x14ac:dyDescent="0.3">
      <c r="A482" s="249">
        <v>525404</v>
      </c>
      <c r="B482" s="305" t="s">
        <v>2063</v>
      </c>
      <c r="C482" s="249">
        <v>1</v>
      </c>
      <c r="D482" s="249">
        <v>1</v>
      </c>
      <c r="E482" s="249">
        <v>1</v>
      </c>
      <c r="F482" s="249">
        <v>1</v>
      </c>
      <c r="G482" s="249">
        <v>1</v>
      </c>
      <c r="H482" s="249">
        <v>1</v>
      </c>
      <c r="I482" s="249">
        <v>1</v>
      </c>
      <c r="J482" s="249">
        <v>1</v>
      </c>
      <c r="K482" s="249">
        <v>1</v>
      </c>
      <c r="L482" s="249">
        <v>1</v>
      </c>
      <c r="M482" s="249">
        <v>1</v>
      </c>
      <c r="N482" s="249">
        <v>1</v>
      </c>
      <c r="O482" s="249">
        <v>1</v>
      </c>
      <c r="P482" s="249">
        <v>1</v>
      </c>
      <c r="Q482" s="249">
        <v>1</v>
      </c>
      <c r="R482" s="249">
        <v>1</v>
      </c>
      <c r="S482" s="249">
        <v>1</v>
      </c>
      <c r="T482" s="249">
        <v>1</v>
      </c>
      <c r="U482" s="249">
        <v>1</v>
      </c>
      <c r="V482" s="249">
        <v>1</v>
      </c>
      <c r="W482" s="249">
        <v>1</v>
      </c>
      <c r="X482" s="249">
        <v>1</v>
      </c>
      <c r="Y482" s="249">
        <v>1</v>
      </c>
      <c r="Z482" s="249">
        <v>1</v>
      </c>
      <c r="AA482" s="249">
        <v>1</v>
      </c>
      <c r="AB482" s="249">
        <v>1</v>
      </c>
      <c r="AC482" s="249">
        <v>1</v>
      </c>
      <c r="AD482" s="249">
        <v>1</v>
      </c>
      <c r="AE482" s="249">
        <v>1</v>
      </c>
      <c r="AF482" s="249">
        <v>1</v>
      </c>
      <c r="AG482" s="249">
        <v>1</v>
      </c>
    </row>
    <row r="483" spans="1:33" x14ac:dyDescent="0.3">
      <c r="A483" s="249">
        <v>525405</v>
      </c>
      <c r="B483" s="305" t="s">
        <v>2063</v>
      </c>
      <c r="C483" s="249">
        <v>1</v>
      </c>
      <c r="D483" s="249">
        <v>1</v>
      </c>
      <c r="E483" s="249">
        <v>1</v>
      </c>
      <c r="F483" s="249">
        <v>1</v>
      </c>
      <c r="G483" s="249">
        <v>1</v>
      </c>
      <c r="H483" s="249">
        <v>1</v>
      </c>
      <c r="I483" s="249">
        <v>1</v>
      </c>
      <c r="J483" s="249">
        <v>1</v>
      </c>
      <c r="K483" s="249">
        <v>1</v>
      </c>
      <c r="L483" s="249">
        <v>1</v>
      </c>
      <c r="M483" s="249">
        <v>1</v>
      </c>
      <c r="N483" s="249">
        <v>1</v>
      </c>
      <c r="O483" s="249">
        <v>1</v>
      </c>
      <c r="P483" s="249">
        <v>1</v>
      </c>
      <c r="Q483" s="249">
        <v>1</v>
      </c>
      <c r="R483" s="249">
        <v>1</v>
      </c>
      <c r="S483" s="249">
        <v>1</v>
      </c>
      <c r="T483" s="249">
        <v>1</v>
      </c>
      <c r="U483" s="249">
        <v>1</v>
      </c>
      <c r="V483" s="249">
        <v>1</v>
      </c>
      <c r="W483" s="249">
        <v>1</v>
      </c>
      <c r="X483" s="249">
        <v>1</v>
      </c>
      <c r="Y483" s="249">
        <v>1</v>
      </c>
      <c r="Z483" s="249">
        <v>1</v>
      </c>
      <c r="AA483" s="249">
        <v>1</v>
      </c>
      <c r="AB483" s="249">
        <v>1</v>
      </c>
      <c r="AC483" s="249">
        <v>1</v>
      </c>
      <c r="AD483" s="249">
        <v>1</v>
      </c>
      <c r="AE483" s="249">
        <v>1</v>
      </c>
      <c r="AF483" s="249">
        <v>1</v>
      </c>
      <c r="AG483" s="249">
        <v>1</v>
      </c>
    </row>
    <row r="484" spans="1:33" x14ac:dyDescent="0.3">
      <c r="A484" s="249">
        <v>525406</v>
      </c>
      <c r="B484" s="305" t="s">
        <v>2063</v>
      </c>
      <c r="C484" s="249">
        <v>1</v>
      </c>
      <c r="D484" s="249">
        <v>1</v>
      </c>
      <c r="E484" s="249">
        <v>1</v>
      </c>
      <c r="F484" s="249">
        <v>1</v>
      </c>
      <c r="G484" s="249">
        <v>1</v>
      </c>
      <c r="H484" s="249">
        <v>1</v>
      </c>
      <c r="I484" s="249">
        <v>1</v>
      </c>
      <c r="J484" s="249">
        <v>1</v>
      </c>
      <c r="K484" s="249">
        <v>1</v>
      </c>
      <c r="L484" s="249">
        <v>1</v>
      </c>
      <c r="M484" s="249">
        <v>1</v>
      </c>
      <c r="N484" s="249">
        <v>1</v>
      </c>
      <c r="O484" s="249">
        <v>1</v>
      </c>
      <c r="P484" s="249">
        <v>1</v>
      </c>
      <c r="Q484" s="249">
        <v>1</v>
      </c>
      <c r="R484" s="249">
        <v>1</v>
      </c>
      <c r="S484" s="249">
        <v>1</v>
      </c>
      <c r="T484" s="249">
        <v>1</v>
      </c>
      <c r="U484" s="249">
        <v>1</v>
      </c>
      <c r="V484" s="249">
        <v>1</v>
      </c>
      <c r="W484" s="249">
        <v>1</v>
      </c>
      <c r="X484" s="249">
        <v>1</v>
      </c>
      <c r="Y484" s="249">
        <v>1</v>
      </c>
      <c r="Z484" s="249">
        <v>1</v>
      </c>
      <c r="AA484" s="249">
        <v>1</v>
      </c>
      <c r="AB484" s="249">
        <v>1</v>
      </c>
      <c r="AC484" s="249">
        <v>1</v>
      </c>
      <c r="AD484" s="249">
        <v>1</v>
      </c>
      <c r="AE484" s="249">
        <v>1</v>
      </c>
      <c r="AF484" s="249">
        <v>1</v>
      </c>
      <c r="AG484" s="249">
        <v>1</v>
      </c>
    </row>
    <row r="485" spans="1:33" x14ac:dyDescent="0.3">
      <c r="A485" s="249">
        <v>525409</v>
      </c>
      <c r="B485" s="305" t="s">
        <v>2063</v>
      </c>
      <c r="C485" s="249">
        <v>1</v>
      </c>
      <c r="D485" s="249">
        <v>1</v>
      </c>
      <c r="E485" s="249">
        <v>1</v>
      </c>
      <c r="F485" s="249">
        <v>1</v>
      </c>
      <c r="G485" s="249">
        <v>1</v>
      </c>
      <c r="H485" s="249">
        <v>1</v>
      </c>
      <c r="I485" s="249">
        <v>1</v>
      </c>
      <c r="J485" s="249">
        <v>1</v>
      </c>
      <c r="K485" s="249">
        <v>1</v>
      </c>
      <c r="L485" s="249">
        <v>1</v>
      </c>
      <c r="M485" s="249">
        <v>1</v>
      </c>
      <c r="N485" s="249">
        <v>1</v>
      </c>
      <c r="O485" s="249">
        <v>1</v>
      </c>
      <c r="P485" s="249">
        <v>1</v>
      </c>
      <c r="Q485" s="249">
        <v>1</v>
      </c>
      <c r="R485" s="249">
        <v>1</v>
      </c>
      <c r="S485" s="249">
        <v>1</v>
      </c>
      <c r="T485" s="249">
        <v>1</v>
      </c>
      <c r="U485" s="249">
        <v>1</v>
      </c>
      <c r="V485" s="249">
        <v>1</v>
      </c>
      <c r="W485" s="249">
        <v>1</v>
      </c>
      <c r="X485" s="249">
        <v>1</v>
      </c>
      <c r="Y485" s="249">
        <v>1</v>
      </c>
      <c r="Z485" s="249">
        <v>1</v>
      </c>
      <c r="AA485" s="249">
        <v>1</v>
      </c>
      <c r="AB485" s="249">
        <v>1</v>
      </c>
      <c r="AC485" s="249">
        <v>1</v>
      </c>
      <c r="AD485" s="249">
        <v>1</v>
      </c>
      <c r="AE485" s="249">
        <v>1</v>
      </c>
      <c r="AF485" s="249">
        <v>1</v>
      </c>
      <c r="AG485" s="249">
        <v>1</v>
      </c>
    </row>
    <row r="486" spans="1:33" x14ac:dyDescent="0.3">
      <c r="A486" s="249">
        <v>525410</v>
      </c>
      <c r="B486" s="305" t="s">
        <v>2063</v>
      </c>
      <c r="C486" s="249">
        <v>1</v>
      </c>
      <c r="D486" s="249">
        <v>1</v>
      </c>
      <c r="E486" s="249">
        <v>1</v>
      </c>
      <c r="F486" s="249">
        <v>1</v>
      </c>
      <c r="G486" s="249">
        <v>1</v>
      </c>
      <c r="H486" s="249">
        <v>1</v>
      </c>
      <c r="I486" s="249">
        <v>1</v>
      </c>
      <c r="J486" s="249">
        <v>1</v>
      </c>
      <c r="K486" s="249">
        <v>1</v>
      </c>
      <c r="L486" s="249">
        <v>1</v>
      </c>
      <c r="M486" s="249">
        <v>1</v>
      </c>
      <c r="N486" s="249">
        <v>1</v>
      </c>
      <c r="O486" s="249">
        <v>1</v>
      </c>
      <c r="P486" s="249">
        <v>1</v>
      </c>
      <c r="Q486" s="249">
        <v>1</v>
      </c>
      <c r="R486" s="249">
        <v>1</v>
      </c>
      <c r="S486" s="249">
        <v>1</v>
      </c>
      <c r="T486" s="249">
        <v>1</v>
      </c>
      <c r="U486" s="249">
        <v>1</v>
      </c>
      <c r="V486" s="249">
        <v>1</v>
      </c>
      <c r="W486" s="249">
        <v>1</v>
      </c>
      <c r="X486" s="249">
        <v>1</v>
      </c>
      <c r="Y486" s="249">
        <v>1</v>
      </c>
      <c r="Z486" s="249">
        <v>1</v>
      </c>
      <c r="AA486" s="249">
        <v>1</v>
      </c>
      <c r="AB486" s="249">
        <v>1</v>
      </c>
      <c r="AC486" s="249">
        <v>1</v>
      </c>
      <c r="AD486" s="249">
        <v>1</v>
      </c>
      <c r="AE486" s="249">
        <v>1</v>
      </c>
      <c r="AF486" s="249">
        <v>1</v>
      </c>
      <c r="AG486" s="249">
        <v>1</v>
      </c>
    </row>
    <row r="487" spans="1:33" x14ac:dyDescent="0.3">
      <c r="A487" s="249">
        <v>525411</v>
      </c>
      <c r="B487" s="305" t="s">
        <v>2063</v>
      </c>
      <c r="C487" s="249">
        <v>1</v>
      </c>
      <c r="D487" s="249">
        <v>1</v>
      </c>
      <c r="E487" s="249">
        <v>1</v>
      </c>
      <c r="F487" s="249">
        <v>1</v>
      </c>
      <c r="G487" s="249">
        <v>1</v>
      </c>
      <c r="H487" s="249">
        <v>1</v>
      </c>
      <c r="I487" s="249">
        <v>1</v>
      </c>
      <c r="J487" s="249">
        <v>1</v>
      </c>
      <c r="K487" s="249">
        <v>1</v>
      </c>
      <c r="L487" s="249">
        <v>1</v>
      </c>
      <c r="M487" s="249">
        <v>1</v>
      </c>
      <c r="N487" s="249">
        <v>1</v>
      </c>
      <c r="O487" s="249">
        <v>1</v>
      </c>
      <c r="P487" s="249">
        <v>1</v>
      </c>
      <c r="Q487" s="249">
        <v>1</v>
      </c>
      <c r="R487" s="249">
        <v>1</v>
      </c>
      <c r="S487" s="249">
        <v>1</v>
      </c>
      <c r="T487" s="249">
        <v>1</v>
      </c>
      <c r="U487" s="249">
        <v>1</v>
      </c>
      <c r="V487" s="249">
        <v>1</v>
      </c>
      <c r="W487" s="249">
        <v>1</v>
      </c>
      <c r="X487" s="249">
        <v>1</v>
      </c>
      <c r="Y487" s="249">
        <v>1</v>
      </c>
      <c r="Z487" s="249">
        <v>1</v>
      </c>
      <c r="AA487" s="249">
        <v>1</v>
      </c>
      <c r="AB487" s="249">
        <v>1</v>
      </c>
      <c r="AC487" s="249">
        <v>1</v>
      </c>
      <c r="AD487" s="249">
        <v>1</v>
      </c>
      <c r="AE487" s="249">
        <v>1</v>
      </c>
      <c r="AF487" s="249">
        <v>1</v>
      </c>
      <c r="AG487" s="249">
        <v>1</v>
      </c>
    </row>
    <row r="488" spans="1:33" x14ac:dyDescent="0.3">
      <c r="A488" s="249">
        <v>525420</v>
      </c>
      <c r="B488" s="305" t="s">
        <v>2063</v>
      </c>
      <c r="C488" s="249">
        <v>1</v>
      </c>
      <c r="D488" s="249">
        <v>1</v>
      </c>
      <c r="E488" s="249">
        <v>1</v>
      </c>
      <c r="F488" s="249">
        <v>1</v>
      </c>
      <c r="G488" s="249">
        <v>1</v>
      </c>
      <c r="H488" s="249">
        <v>1</v>
      </c>
      <c r="I488" s="249">
        <v>1</v>
      </c>
      <c r="J488" s="249">
        <v>1</v>
      </c>
      <c r="K488" s="249">
        <v>1</v>
      </c>
      <c r="L488" s="249">
        <v>1</v>
      </c>
      <c r="M488" s="249">
        <v>1</v>
      </c>
      <c r="N488" s="249">
        <v>1</v>
      </c>
      <c r="O488" s="249">
        <v>1</v>
      </c>
      <c r="P488" s="249">
        <v>1</v>
      </c>
      <c r="Q488" s="249">
        <v>1</v>
      </c>
      <c r="R488" s="249">
        <v>1</v>
      </c>
      <c r="S488" s="249">
        <v>1</v>
      </c>
      <c r="T488" s="249">
        <v>1</v>
      </c>
      <c r="U488" s="249">
        <v>1</v>
      </c>
      <c r="V488" s="249">
        <v>1</v>
      </c>
      <c r="W488" s="249">
        <v>1</v>
      </c>
      <c r="X488" s="249">
        <v>1</v>
      </c>
      <c r="Y488" s="249">
        <v>1</v>
      </c>
      <c r="Z488" s="249">
        <v>1</v>
      </c>
      <c r="AA488" s="249">
        <v>1</v>
      </c>
      <c r="AB488" s="249">
        <v>1</v>
      </c>
      <c r="AC488" s="249">
        <v>1</v>
      </c>
      <c r="AD488" s="249">
        <v>1</v>
      </c>
      <c r="AE488" s="249">
        <v>1</v>
      </c>
      <c r="AF488" s="249">
        <v>1</v>
      </c>
      <c r="AG488" s="249">
        <v>1</v>
      </c>
    </row>
    <row r="489" spans="1:33" x14ac:dyDescent="0.3">
      <c r="A489" s="249">
        <v>525426</v>
      </c>
      <c r="B489" s="305" t="s">
        <v>2063</v>
      </c>
      <c r="C489" s="249">
        <v>1</v>
      </c>
      <c r="D489" s="249">
        <v>1</v>
      </c>
      <c r="E489" s="249">
        <v>1</v>
      </c>
      <c r="F489" s="249">
        <v>1</v>
      </c>
      <c r="G489" s="249">
        <v>1</v>
      </c>
      <c r="H489" s="249">
        <v>1</v>
      </c>
      <c r="I489" s="249">
        <v>1</v>
      </c>
      <c r="J489" s="249">
        <v>1</v>
      </c>
      <c r="K489" s="249">
        <v>1</v>
      </c>
      <c r="L489" s="249">
        <v>1</v>
      </c>
      <c r="M489" s="249">
        <v>1</v>
      </c>
      <c r="N489" s="249">
        <v>1</v>
      </c>
      <c r="O489" s="249">
        <v>1</v>
      </c>
      <c r="P489" s="249">
        <v>1</v>
      </c>
      <c r="Q489" s="249">
        <v>1</v>
      </c>
      <c r="R489" s="249">
        <v>1</v>
      </c>
      <c r="S489" s="249">
        <v>1</v>
      </c>
      <c r="T489" s="249">
        <v>1</v>
      </c>
      <c r="U489" s="249">
        <v>1</v>
      </c>
      <c r="V489" s="249">
        <v>1</v>
      </c>
      <c r="W489" s="249">
        <v>1</v>
      </c>
      <c r="X489" s="249">
        <v>1</v>
      </c>
      <c r="Y489" s="249">
        <v>1</v>
      </c>
      <c r="Z489" s="249">
        <v>1</v>
      </c>
      <c r="AA489" s="249">
        <v>1</v>
      </c>
      <c r="AB489" s="249">
        <v>1</v>
      </c>
      <c r="AC489" s="249">
        <v>1</v>
      </c>
      <c r="AD489" s="249">
        <v>1</v>
      </c>
      <c r="AE489" s="249">
        <v>1</v>
      </c>
      <c r="AF489" s="249">
        <v>1</v>
      </c>
      <c r="AG489" s="249">
        <v>1</v>
      </c>
    </row>
    <row r="490" spans="1:33" x14ac:dyDescent="0.3">
      <c r="A490" s="249">
        <v>525427</v>
      </c>
      <c r="B490" s="305" t="s">
        <v>2063</v>
      </c>
      <c r="C490" s="249">
        <v>1</v>
      </c>
      <c r="D490" s="249">
        <v>1</v>
      </c>
      <c r="E490" s="249">
        <v>1</v>
      </c>
      <c r="F490" s="249">
        <v>1</v>
      </c>
      <c r="G490" s="249">
        <v>1</v>
      </c>
      <c r="H490" s="249">
        <v>1</v>
      </c>
      <c r="I490" s="249">
        <v>1</v>
      </c>
      <c r="J490" s="249">
        <v>1</v>
      </c>
      <c r="K490" s="249">
        <v>1</v>
      </c>
      <c r="L490" s="249">
        <v>1</v>
      </c>
      <c r="M490" s="249">
        <v>1</v>
      </c>
      <c r="N490" s="249">
        <v>1</v>
      </c>
      <c r="O490" s="249">
        <v>1</v>
      </c>
      <c r="P490" s="249">
        <v>1</v>
      </c>
      <c r="Q490" s="249">
        <v>1</v>
      </c>
      <c r="R490" s="249">
        <v>1</v>
      </c>
      <c r="S490" s="249">
        <v>1</v>
      </c>
      <c r="T490" s="249">
        <v>1</v>
      </c>
      <c r="U490" s="249">
        <v>1</v>
      </c>
      <c r="V490" s="249">
        <v>1</v>
      </c>
      <c r="W490" s="249">
        <v>1</v>
      </c>
      <c r="X490" s="249">
        <v>1</v>
      </c>
      <c r="Y490" s="249">
        <v>1</v>
      </c>
      <c r="Z490" s="249">
        <v>1</v>
      </c>
      <c r="AA490" s="249">
        <v>1</v>
      </c>
      <c r="AB490" s="249">
        <v>1</v>
      </c>
      <c r="AC490" s="249">
        <v>1</v>
      </c>
      <c r="AD490" s="249">
        <v>1</v>
      </c>
      <c r="AE490" s="249">
        <v>1</v>
      </c>
      <c r="AF490" s="249">
        <v>1</v>
      </c>
      <c r="AG490" s="249">
        <v>1</v>
      </c>
    </row>
    <row r="491" spans="1:33" x14ac:dyDescent="0.3">
      <c r="A491" s="249">
        <v>525433</v>
      </c>
      <c r="B491" s="305" t="s">
        <v>2063</v>
      </c>
      <c r="C491" s="249">
        <v>1</v>
      </c>
      <c r="D491" s="249">
        <v>1</v>
      </c>
      <c r="E491" s="249">
        <v>1</v>
      </c>
      <c r="F491" s="249">
        <v>1</v>
      </c>
      <c r="G491" s="249">
        <v>1</v>
      </c>
      <c r="H491" s="249">
        <v>1</v>
      </c>
      <c r="I491" s="249">
        <v>1</v>
      </c>
      <c r="J491" s="249">
        <v>1</v>
      </c>
      <c r="K491" s="249">
        <v>1</v>
      </c>
      <c r="L491" s="249">
        <v>1</v>
      </c>
      <c r="M491" s="249">
        <v>1</v>
      </c>
      <c r="N491" s="249">
        <v>1</v>
      </c>
      <c r="O491" s="249">
        <v>1</v>
      </c>
      <c r="P491" s="249">
        <v>1</v>
      </c>
      <c r="Q491" s="249">
        <v>1</v>
      </c>
      <c r="R491" s="249">
        <v>1</v>
      </c>
      <c r="S491" s="249">
        <v>1</v>
      </c>
      <c r="T491" s="249">
        <v>1</v>
      </c>
      <c r="U491" s="249">
        <v>1</v>
      </c>
      <c r="V491" s="249">
        <v>1</v>
      </c>
      <c r="W491" s="249">
        <v>1</v>
      </c>
      <c r="X491" s="249">
        <v>1</v>
      </c>
      <c r="Y491" s="249">
        <v>1</v>
      </c>
      <c r="Z491" s="249">
        <v>1</v>
      </c>
      <c r="AA491" s="249">
        <v>1</v>
      </c>
      <c r="AB491" s="249">
        <v>1</v>
      </c>
      <c r="AC491" s="249">
        <v>1</v>
      </c>
      <c r="AD491" s="249">
        <v>1</v>
      </c>
      <c r="AE491" s="249">
        <v>1</v>
      </c>
      <c r="AF491" s="249">
        <v>1</v>
      </c>
      <c r="AG491" s="249">
        <v>1</v>
      </c>
    </row>
    <row r="492" spans="1:33" x14ac:dyDescent="0.3">
      <c r="A492" s="249">
        <v>525438</v>
      </c>
      <c r="B492" s="305" t="s">
        <v>2063</v>
      </c>
      <c r="C492" s="249">
        <v>1</v>
      </c>
      <c r="D492" s="249">
        <v>1</v>
      </c>
      <c r="E492" s="249">
        <v>1</v>
      </c>
      <c r="F492" s="249">
        <v>1</v>
      </c>
      <c r="G492" s="249">
        <v>1</v>
      </c>
      <c r="H492" s="249">
        <v>1</v>
      </c>
      <c r="I492" s="249">
        <v>1</v>
      </c>
      <c r="J492" s="249">
        <v>1</v>
      </c>
      <c r="K492" s="249">
        <v>1</v>
      </c>
      <c r="L492" s="249">
        <v>1</v>
      </c>
      <c r="M492" s="249">
        <v>1</v>
      </c>
      <c r="N492" s="249">
        <v>1</v>
      </c>
      <c r="O492" s="249">
        <v>1</v>
      </c>
      <c r="P492" s="249">
        <v>1</v>
      </c>
      <c r="Q492" s="249">
        <v>1</v>
      </c>
      <c r="R492" s="249">
        <v>1</v>
      </c>
      <c r="S492" s="249">
        <v>1</v>
      </c>
      <c r="T492" s="249">
        <v>1</v>
      </c>
      <c r="U492" s="249">
        <v>1</v>
      </c>
      <c r="V492" s="249">
        <v>1</v>
      </c>
      <c r="W492" s="249">
        <v>1</v>
      </c>
      <c r="X492" s="249">
        <v>1</v>
      </c>
      <c r="Y492" s="249">
        <v>1</v>
      </c>
      <c r="Z492" s="249">
        <v>1</v>
      </c>
      <c r="AA492" s="249">
        <v>1</v>
      </c>
      <c r="AB492" s="249">
        <v>1</v>
      </c>
      <c r="AC492" s="249">
        <v>1</v>
      </c>
      <c r="AD492" s="249">
        <v>1</v>
      </c>
      <c r="AE492" s="249">
        <v>1</v>
      </c>
      <c r="AF492" s="249">
        <v>1</v>
      </c>
      <c r="AG492" s="249">
        <v>1</v>
      </c>
    </row>
    <row r="493" spans="1:33" x14ac:dyDescent="0.3">
      <c r="A493" s="249">
        <v>525443</v>
      </c>
      <c r="B493" s="305" t="s">
        <v>2063</v>
      </c>
      <c r="C493" s="249">
        <v>1</v>
      </c>
      <c r="D493" s="249">
        <v>1</v>
      </c>
      <c r="E493" s="249">
        <v>1</v>
      </c>
      <c r="F493" s="249">
        <v>1</v>
      </c>
      <c r="G493" s="249">
        <v>1</v>
      </c>
      <c r="H493" s="249">
        <v>1</v>
      </c>
      <c r="I493" s="249">
        <v>1</v>
      </c>
      <c r="J493" s="249">
        <v>1</v>
      </c>
      <c r="K493" s="249">
        <v>1</v>
      </c>
      <c r="L493" s="249">
        <v>1</v>
      </c>
      <c r="M493" s="249">
        <v>1</v>
      </c>
      <c r="N493" s="249">
        <v>1</v>
      </c>
      <c r="O493" s="249">
        <v>1</v>
      </c>
      <c r="P493" s="249">
        <v>1</v>
      </c>
      <c r="Q493" s="249">
        <v>1</v>
      </c>
      <c r="R493" s="249">
        <v>1</v>
      </c>
      <c r="S493" s="249">
        <v>1</v>
      </c>
      <c r="T493" s="249">
        <v>1</v>
      </c>
      <c r="U493" s="249">
        <v>1</v>
      </c>
      <c r="V493" s="249">
        <v>1</v>
      </c>
      <c r="W493" s="249">
        <v>1</v>
      </c>
      <c r="X493" s="249">
        <v>1</v>
      </c>
      <c r="Y493" s="249">
        <v>1</v>
      </c>
      <c r="Z493" s="249">
        <v>1</v>
      </c>
      <c r="AA493" s="249">
        <v>1</v>
      </c>
      <c r="AB493" s="249">
        <v>1</v>
      </c>
      <c r="AC493" s="249">
        <v>1</v>
      </c>
      <c r="AD493" s="249">
        <v>1</v>
      </c>
      <c r="AE493" s="249">
        <v>1</v>
      </c>
      <c r="AF493" s="249">
        <v>1</v>
      </c>
      <c r="AG493" s="249">
        <v>1</v>
      </c>
    </row>
    <row r="494" spans="1:33" x14ac:dyDescent="0.3">
      <c r="A494" s="249">
        <v>525446</v>
      </c>
      <c r="B494" s="305" t="s">
        <v>2063</v>
      </c>
      <c r="C494" s="249">
        <v>1</v>
      </c>
      <c r="D494" s="249">
        <v>1</v>
      </c>
      <c r="E494" s="249">
        <v>1</v>
      </c>
      <c r="F494" s="249">
        <v>1</v>
      </c>
      <c r="G494" s="249">
        <v>1</v>
      </c>
      <c r="H494" s="249">
        <v>1</v>
      </c>
      <c r="I494" s="249">
        <v>1</v>
      </c>
      <c r="J494" s="249">
        <v>1</v>
      </c>
      <c r="K494" s="249">
        <v>1</v>
      </c>
      <c r="L494" s="249">
        <v>1</v>
      </c>
      <c r="M494" s="249">
        <v>1</v>
      </c>
      <c r="N494" s="249">
        <v>1</v>
      </c>
      <c r="O494" s="249">
        <v>1</v>
      </c>
      <c r="P494" s="249">
        <v>1</v>
      </c>
      <c r="Q494" s="249">
        <v>1</v>
      </c>
      <c r="R494" s="249">
        <v>1</v>
      </c>
      <c r="S494" s="249">
        <v>1</v>
      </c>
      <c r="T494" s="249">
        <v>1</v>
      </c>
      <c r="U494" s="249">
        <v>1</v>
      </c>
      <c r="V494" s="249">
        <v>1</v>
      </c>
      <c r="W494" s="249">
        <v>1</v>
      </c>
      <c r="X494" s="249">
        <v>1</v>
      </c>
      <c r="Y494" s="249">
        <v>1</v>
      </c>
      <c r="Z494" s="249">
        <v>1</v>
      </c>
      <c r="AA494" s="249">
        <v>1</v>
      </c>
      <c r="AB494" s="249">
        <v>1</v>
      </c>
      <c r="AC494" s="249">
        <v>1</v>
      </c>
      <c r="AD494" s="249">
        <v>1</v>
      </c>
      <c r="AE494" s="249">
        <v>1</v>
      </c>
      <c r="AF494" s="249">
        <v>1</v>
      </c>
      <c r="AG494" s="249">
        <v>1</v>
      </c>
    </row>
    <row r="495" spans="1:33" x14ac:dyDescent="0.3">
      <c r="A495" s="249">
        <v>525449</v>
      </c>
      <c r="B495" s="305" t="s">
        <v>2063</v>
      </c>
      <c r="C495" s="249">
        <v>1</v>
      </c>
      <c r="D495" s="249">
        <v>1</v>
      </c>
      <c r="E495" s="249">
        <v>1</v>
      </c>
      <c r="F495" s="249">
        <v>1</v>
      </c>
      <c r="G495" s="249">
        <v>1</v>
      </c>
      <c r="H495" s="249">
        <v>1</v>
      </c>
      <c r="I495" s="249">
        <v>1</v>
      </c>
      <c r="J495" s="249">
        <v>1</v>
      </c>
      <c r="K495" s="249">
        <v>1</v>
      </c>
      <c r="L495" s="249">
        <v>1</v>
      </c>
      <c r="M495" s="249">
        <v>1</v>
      </c>
      <c r="N495" s="249">
        <v>1</v>
      </c>
      <c r="O495" s="249">
        <v>1</v>
      </c>
      <c r="P495" s="249">
        <v>1</v>
      </c>
      <c r="Q495" s="249">
        <v>1</v>
      </c>
      <c r="R495" s="249">
        <v>1</v>
      </c>
      <c r="S495" s="249">
        <v>1</v>
      </c>
      <c r="T495" s="249">
        <v>1</v>
      </c>
      <c r="U495" s="249">
        <v>1</v>
      </c>
      <c r="V495" s="249">
        <v>1</v>
      </c>
      <c r="W495" s="249">
        <v>1</v>
      </c>
      <c r="X495" s="249">
        <v>1</v>
      </c>
      <c r="Y495" s="249">
        <v>1</v>
      </c>
      <c r="Z495" s="249">
        <v>1</v>
      </c>
      <c r="AA495" s="249">
        <v>1</v>
      </c>
      <c r="AB495" s="249">
        <v>1</v>
      </c>
      <c r="AC495" s="249">
        <v>1</v>
      </c>
      <c r="AD495" s="249">
        <v>1</v>
      </c>
      <c r="AE495" s="249">
        <v>1</v>
      </c>
      <c r="AF495" s="249">
        <v>1</v>
      </c>
      <c r="AG495" s="249">
        <v>1</v>
      </c>
    </row>
    <row r="496" spans="1:33" x14ac:dyDescent="0.3">
      <c r="A496" s="249">
        <v>525460</v>
      </c>
      <c r="B496" s="305" t="s">
        <v>2063</v>
      </c>
      <c r="C496" s="249">
        <v>1</v>
      </c>
      <c r="D496" s="249">
        <v>1</v>
      </c>
      <c r="E496" s="249">
        <v>1</v>
      </c>
      <c r="F496" s="249">
        <v>1</v>
      </c>
      <c r="G496" s="249">
        <v>1</v>
      </c>
      <c r="H496" s="249">
        <v>1</v>
      </c>
      <c r="I496" s="249">
        <v>1</v>
      </c>
      <c r="J496" s="249">
        <v>1</v>
      </c>
      <c r="K496" s="249">
        <v>1</v>
      </c>
      <c r="L496" s="249">
        <v>1</v>
      </c>
      <c r="M496" s="249">
        <v>1</v>
      </c>
      <c r="N496" s="249">
        <v>1</v>
      </c>
      <c r="O496" s="249">
        <v>1</v>
      </c>
      <c r="P496" s="249">
        <v>1</v>
      </c>
      <c r="Q496" s="249">
        <v>1</v>
      </c>
      <c r="R496" s="249">
        <v>1</v>
      </c>
      <c r="S496" s="249">
        <v>1</v>
      </c>
      <c r="T496" s="249">
        <v>1</v>
      </c>
      <c r="U496" s="249">
        <v>1</v>
      </c>
      <c r="V496" s="249">
        <v>1</v>
      </c>
      <c r="W496" s="249">
        <v>1</v>
      </c>
      <c r="X496" s="249">
        <v>1</v>
      </c>
      <c r="Y496" s="249">
        <v>1</v>
      </c>
      <c r="Z496" s="249">
        <v>1</v>
      </c>
      <c r="AA496" s="249">
        <v>1</v>
      </c>
      <c r="AB496" s="249">
        <v>1</v>
      </c>
      <c r="AC496" s="249">
        <v>1</v>
      </c>
      <c r="AD496" s="249">
        <v>1</v>
      </c>
      <c r="AE496" s="249">
        <v>1</v>
      </c>
      <c r="AF496" s="249">
        <v>1</v>
      </c>
      <c r="AG496" s="249">
        <v>1</v>
      </c>
    </row>
    <row r="497" spans="1:33" x14ac:dyDescent="0.3">
      <c r="A497" s="249">
        <v>525475</v>
      </c>
      <c r="B497" s="305" t="s">
        <v>2063</v>
      </c>
      <c r="C497" s="249">
        <v>1</v>
      </c>
      <c r="D497" s="249">
        <v>1</v>
      </c>
      <c r="E497" s="249">
        <v>1</v>
      </c>
      <c r="F497" s="249">
        <v>1</v>
      </c>
      <c r="G497" s="249">
        <v>1</v>
      </c>
      <c r="H497" s="249">
        <v>1</v>
      </c>
      <c r="I497" s="249">
        <v>1</v>
      </c>
      <c r="J497" s="249">
        <v>1</v>
      </c>
      <c r="K497" s="249">
        <v>1</v>
      </c>
      <c r="L497" s="249">
        <v>1</v>
      </c>
      <c r="M497" s="249">
        <v>1</v>
      </c>
      <c r="N497" s="249">
        <v>1</v>
      </c>
      <c r="O497" s="249">
        <v>1</v>
      </c>
      <c r="P497" s="249">
        <v>1</v>
      </c>
      <c r="Q497" s="249">
        <v>1</v>
      </c>
      <c r="R497" s="249">
        <v>1</v>
      </c>
      <c r="S497" s="249">
        <v>1</v>
      </c>
      <c r="T497" s="249">
        <v>1</v>
      </c>
      <c r="U497" s="249">
        <v>1</v>
      </c>
      <c r="V497" s="249">
        <v>1</v>
      </c>
      <c r="W497" s="249">
        <v>1</v>
      </c>
      <c r="X497" s="249">
        <v>1</v>
      </c>
      <c r="Y497" s="249">
        <v>1</v>
      </c>
      <c r="Z497" s="249">
        <v>1</v>
      </c>
      <c r="AA497" s="249">
        <v>1</v>
      </c>
      <c r="AB497" s="249">
        <v>1</v>
      </c>
      <c r="AC497" s="249">
        <v>1</v>
      </c>
      <c r="AD497" s="249">
        <v>1</v>
      </c>
      <c r="AE497" s="249">
        <v>1</v>
      </c>
      <c r="AF497" s="249">
        <v>1</v>
      </c>
      <c r="AG497" s="249">
        <v>1</v>
      </c>
    </row>
    <row r="498" spans="1:33" x14ac:dyDescent="0.3">
      <c r="A498" s="249">
        <v>525476</v>
      </c>
      <c r="B498" s="305" t="s">
        <v>2063</v>
      </c>
      <c r="C498" s="249">
        <v>1</v>
      </c>
      <c r="D498" s="249">
        <v>1</v>
      </c>
      <c r="E498" s="249">
        <v>1</v>
      </c>
      <c r="F498" s="249">
        <v>1</v>
      </c>
      <c r="G498" s="249">
        <v>1</v>
      </c>
      <c r="H498" s="249">
        <v>1</v>
      </c>
      <c r="I498" s="249">
        <v>1</v>
      </c>
      <c r="J498" s="249">
        <v>1</v>
      </c>
      <c r="K498" s="249">
        <v>1</v>
      </c>
      <c r="L498" s="249">
        <v>1</v>
      </c>
      <c r="M498" s="249">
        <v>1</v>
      </c>
      <c r="N498" s="249">
        <v>1</v>
      </c>
      <c r="O498" s="249">
        <v>1</v>
      </c>
      <c r="P498" s="249">
        <v>1</v>
      </c>
      <c r="Q498" s="249">
        <v>1</v>
      </c>
      <c r="R498" s="249">
        <v>1</v>
      </c>
      <c r="S498" s="249">
        <v>1</v>
      </c>
      <c r="T498" s="249">
        <v>1</v>
      </c>
      <c r="U498" s="249">
        <v>1</v>
      </c>
      <c r="V498" s="249">
        <v>1</v>
      </c>
      <c r="W498" s="249">
        <v>1</v>
      </c>
      <c r="X498" s="249">
        <v>1</v>
      </c>
      <c r="Y498" s="249">
        <v>1</v>
      </c>
      <c r="Z498" s="249">
        <v>1</v>
      </c>
      <c r="AA498" s="249">
        <v>1</v>
      </c>
      <c r="AB498" s="249">
        <v>1</v>
      </c>
      <c r="AC498" s="249">
        <v>1</v>
      </c>
      <c r="AD498" s="249">
        <v>1</v>
      </c>
      <c r="AE498" s="249">
        <v>1</v>
      </c>
      <c r="AF498" s="249">
        <v>1</v>
      </c>
      <c r="AG498" s="249">
        <v>1</v>
      </c>
    </row>
    <row r="499" spans="1:33" x14ac:dyDescent="0.3">
      <c r="A499" s="249">
        <v>525477</v>
      </c>
      <c r="B499" s="305" t="s">
        <v>2063</v>
      </c>
      <c r="C499" s="249">
        <v>1</v>
      </c>
      <c r="D499" s="249">
        <v>1</v>
      </c>
      <c r="E499" s="249">
        <v>1</v>
      </c>
      <c r="F499" s="249">
        <v>1</v>
      </c>
      <c r="G499" s="249">
        <v>1</v>
      </c>
      <c r="H499" s="249">
        <v>1</v>
      </c>
      <c r="I499" s="249">
        <v>1</v>
      </c>
      <c r="J499" s="249">
        <v>1</v>
      </c>
      <c r="K499" s="249">
        <v>1</v>
      </c>
      <c r="L499" s="249">
        <v>1</v>
      </c>
      <c r="M499" s="249">
        <v>1</v>
      </c>
      <c r="N499" s="249">
        <v>1</v>
      </c>
      <c r="O499" s="249">
        <v>1</v>
      </c>
      <c r="P499" s="249">
        <v>1</v>
      </c>
      <c r="Q499" s="249">
        <v>1</v>
      </c>
      <c r="R499" s="249">
        <v>1</v>
      </c>
      <c r="S499" s="249">
        <v>1</v>
      </c>
      <c r="T499" s="249">
        <v>1</v>
      </c>
      <c r="U499" s="249">
        <v>1</v>
      </c>
      <c r="V499" s="249">
        <v>1</v>
      </c>
      <c r="W499" s="249">
        <v>1</v>
      </c>
      <c r="X499" s="249">
        <v>1</v>
      </c>
      <c r="Y499" s="249">
        <v>1</v>
      </c>
      <c r="Z499" s="249">
        <v>1</v>
      </c>
      <c r="AA499" s="249">
        <v>1</v>
      </c>
      <c r="AB499" s="249">
        <v>1</v>
      </c>
      <c r="AC499" s="249">
        <v>1</v>
      </c>
      <c r="AD499" s="249">
        <v>1</v>
      </c>
      <c r="AE499" s="249">
        <v>1</v>
      </c>
      <c r="AF499" s="249">
        <v>1</v>
      </c>
      <c r="AG499" s="249">
        <v>1</v>
      </c>
    </row>
    <row r="500" spans="1:33" x14ac:dyDescent="0.3">
      <c r="A500" s="249">
        <v>525479</v>
      </c>
      <c r="B500" s="305" t="s">
        <v>2063</v>
      </c>
      <c r="C500" s="249">
        <v>1</v>
      </c>
      <c r="D500" s="249">
        <v>1</v>
      </c>
      <c r="E500" s="249">
        <v>1</v>
      </c>
      <c r="F500" s="249">
        <v>1</v>
      </c>
      <c r="G500" s="249">
        <v>1</v>
      </c>
      <c r="H500" s="249">
        <v>1</v>
      </c>
      <c r="I500" s="249">
        <v>1</v>
      </c>
      <c r="J500" s="249">
        <v>1</v>
      </c>
      <c r="K500" s="249">
        <v>1</v>
      </c>
      <c r="L500" s="249">
        <v>1</v>
      </c>
      <c r="M500" s="249">
        <v>1</v>
      </c>
      <c r="N500" s="249">
        <v>1</v>
      </c>
      <c r="O500" s="249">
        <v>1</v>
      </c>
      <c r="P500" s="249">
        <v>1</v>
      </c>
      <c r="Q500" s="249">
        <v>1</v>
      </c>
      <c r="R500" s="249">
        <v>1</v>
      </c>
      <c r="S500" s="249">
        <v>1</v>
      </c>
      <c r="T500" s="249">
        <v>1</v>
      </c>
      <c r="U500" s="249">
        <v>1</v>
      </c>
      <c r="V500" s="249">
        <v>1</v>
      </c>
      <c r="W500" s="249">
        <v>1</v>
      </c>
      <c r="X500" s="249">
        <v>1</v>
      </c>
      <c r="Y500" s="249">
        <v>1</v>
      </c>
      <c r="Z500" s="249">
        <v>1</v>
      </c>
      <c r="AA500" s="249">
        <v>1</v>
      </c>
      <c r="AB500" s="249">
        <v>1</v>
      </c>
      <c r="AC500" s="249">
        <v>1</v>
      </c>
      <c r="AD500" s="249">
        <v>1</v>
      </c>
      <c r="AE500" s="249">
        <v>1</v>
      </c>
      <c r="AF500" s="249">
        <v>1</v>
      </c>
      <c r="AG500" s="249">
        <v>1</v>
      </c>
    </row>
    <row r="501" spans="1:33" x14ac:dyDescent="0.3">
      <c r="A501" s="249">
        <v>525480</v>
      </c>
      <c r="B501" s="305" t="s">
        <v>2063</v>
      </c>
      <c r="C501" s="249">
        <v>1</v>
      </c>
      <c r="D501" s="249">
        <v>1</v>
      </c>
      <c r="E501" s="249">
        <v>1</v>
      </c>
      <c r="F501" s="249">
        <v>1</v>
      </c>
      <c r="G501" s="249">
        <v>1</v>
      </c>
      <c r="H501" s="249">
        <v>1</v>
      </c>
      <c r="I501" s="249">
        <v>1</v>
      </c>
      <c r="J501" s="249">
        <v>1</v>
      </c>
      <c r="K501" s="249">
        <v>1</v>
      </c>
      <c r="L501" s="249">
        <v>1</v>
      </c>
      <c r="M501" s="249">
        <v>1</v>
      </c>
      <c r="N501" s="249">
        <v>1</v>
      </c>
      <c r="O501" s="249">
        <v>1</v>
      </c>
      <c r="P501" s="249">
        <v>1</v>
      </c>
      <c r="Q501" s="249">
        <v>1</v>
      </c>
      <c r="R501" s="249">
        <v>1</v>
      </c>
      <c r="S501" s="249">
        <v>1</v>
      </c>
      <c r="T501" s="249">
        <v>1</v>
      </c>
      <c r="U501" s="249">
        <v>1</v>
      </c>
      <c r="V501" s="249">
        <v>1</v>
      </c>
      <c r="W501" s="249">
        <v>1</v>
      </c>
      <c r="X501" s="249">
        <v>1</v>
      </c>
      <c r="Y501" s="249">
        <v>1</v>
      </c>
      <c r="Z501" s="249">
        <v>1</v>
      </c>
      <c r="AA501" s="249">
        <v>1</v>
      </c>
      <c r="AB501" s="249">
        <v>1</v>
      </c>
      <c r="AC501" s="249">
        <v>1</v>
      </c>
      <c r="AD501" s="249">
        <v>1</v>
      </c>
      <c r="AE501" s="249">
        <v>1</v>
      </c>
      <c r="AF501" s="249">
        <v>1</v>
      </c>
      <c r="AG501" s="249">
        <v>1</v>
      </c>
    </row>
    <row r="502" spans="1:33" x14ac:dyDescent="0.3">
      <c r="A502" s="249">
        <v>525485</v>
      </c>
      <c r="B502" s="305" t="s">
        <v>2063</v>
      </c>
      <c r="C502" s="249">
        <v>1</v>
      </c>
      <c r="D502" s="249">
        <v>1</v>
      </c>
      <c r="E502" s="249">
        <v>1</v>
      </c>
      <c r="F502" s="249">
        <v>1</v>
      </c>
      <c r="G502" s="249">
        <v>1</v>
      </c>
      <c r="H502" s="249">
        <v>1</v>
      </c>
      <c r="I502" s="249">
        <v>1</v>
      </c>
      <c r="J502" s="249">
        <v>1</v>
      </c>
      <c r="K502" s="249">
        <v>1</v>
      </c>
      <c r="L502" s="249">
        <v>1</v>
      </c>
      <c r="M502" s="249">
        <v>1</v>
      </c>
      <c r="N502" s="249">
        <v>1</v>
      </c>
      <c r="O502" s="249">
        <v>1</v>
      </c>
      <c r="P502" s="249">
        <v>1</v>
      </c>
      <c r="Q502" s="249">
        <v>1</v>
      </c>
      <c r="R502" s="249">
        <v>1</v>
      </c>
      <c r="S502" s="249">
        <v>1</v>
      </c>
      <c r="T502" s="249">
        <v>1</v>
      </c>
      <c r="U502" s="249">
        <v>1</v>
      </c>
      <c r="V502" s="249">
        <v>1</v>
      </c>
      <c r="W502" s="249">
        <v>1</v>
      </c>
      <c r="X502" s="249">
        <v>1</v>
      </c>
      <c r="Y502" s="249">
        <v>1</v>
      </c>
      <c r="Z502" s="249">
        <v>1</v>
      </c>
      <c r="AA502" s="249">
        <v>1</v>
      </c>
      <c r="AB502" s="249">
        <v>1</v>
      </c>
      <c r="AC502" s="249">
        <v>1</v>
      </c>
      <c r="AD502" s="249">
        <v>1</v>
      </c>
      <c r="AE502" s="249">
        <v>1</v>
      </c>
      <c r="AF502" s="249">
        <v>1</v>
      </c>
      <c r="AG502" s="249">
        <v>1</v>
      </c>
    </row>
    <row r="503" spans="1:33" x14ac:dyDescent="0.3">
      <c r="A503" s="249">
        <v>525487</v>
      </c>
      <c r="B503" s="305" t="s">
        <v>2063</v>
      </c>
      <c r="C503" s="249">
        <v>1</v>
      </c>
      <c r="D503" s="249">
        <v>1</v>
      </c>
      <c r="E503" s="249">
        <v>1</v>
      </c>
      <c r="F503" s="249">
        <v>1</v>
      </c>
      <c r="G503" s="249">
        <v>1</v>
      </c>
      <c r="H503" s="249">
        <v>1</v>
      </c>
      <c r="I503" s="249">
        <v>1</v>
      </c>
      <c r="J503" s="249">
        <v>1</v>
      </c>
      <c r="K503" s="249">
        <v>1</v>
      </c>
      <c r="L503" s="249">
        <v>1</v>
      </c>
      <c r="M503" s="249">
        <v>1</v>
      </c>
      <c r="N503" s="249">
        <v>1</v>
      </c>
      <c r="O503" s="249">
        <v>1</v>
      </c>
      <c r="P503" s="249">
        <v>1</v>
      </c>
      <c r="Q503" s="249">
        <v>1</v>
      </c>
      <c r="R503" s="249">
        <v>1</v>
      </c>
      <c r="S503" s="249">
        <v>1</v>
      </c>
      <c r="T503" s="249">
        <v>1</v>
      </c>
      <c r="U503" s="249">
        <v>1</v>
      </c>
      <c r="V503" s="249">
        <v>1</v>
      </c>
      <c r="W503" s="249">
        <v>1</v>
      </c>
      <c r="X503" s="249">
        <v>1</v>
      </c>
      <c r="Y503" s="249">
        <v>1</v>
      </c>
      <c r="Z503" s="249">
        <v>1</v>
      </c>
      <c r="AA503" s="249">
        <v>1</v>
      </c>
      <c r="AB503" s="249">
        <v>1</v>
      </c>
      <c r="AC503" s="249">
        <v>1</v>
      </c>
      <c r="AD503" s="249">
        <v>1</v>
      </c>
      <c r="AE503" s="249">
        <v>1</v>
      </c>
      <c r="AF503" s="249">
        <v>1</v>
      </c>
      <c r="AG503" s="249">
        <v>1</v>
      </c>
    </row>
    <row r="504" spans="1:33" x14ac:dyDescent="0.3">
      <c r="A504" s="249">
        <v>525489</v>
      </c>
      <c r="B504" s="305" t="s">
        <v>2063</v>
      </c>
      <c r="C504" s="249">
        <v>1</v>
      </c>
      <c r="D504" s="249">
        <v>1</v>
      </c>
      <c r="E504" s="249">
        <v>1</v>
      </c>
      <c r="F504" s="249">
        <v>1</v>
      </c>
      <c r="G504" s="249">
        <v>1</v>
      </c>
      <c r="H504" s="249">
        <v>1</v>
      </c>
      <c r="I504" s="249">
        <v>1</v>
      </c>
      <c r="J504" s="249">
        <v>1</v>
      </c>
      <c r="K504" s="249">
        <v>1</v>
      </c>
      <c r="L504" s="249">
        <v>1</v>
      </c>
      <c r="M504" s="249">
        <v>1</v>
      </c>
      <c r="N504" s="249">
        <v>1</v>
      </c>
      <c r="O504" s="249">
        <v>1</v>
      </c>
      <c r="P504" s="249">
        <v>1</v>
      </c>
      <c r="Q504" s="249">
        <v>1</v>
      </c>
      <c r="R504" s="249">
        <v>1</v>
      </c>
      <c r="S504" s="249">
        <v>1</v>
      </c>
      <c r="T504" s="249">
        <v>1</v>
      </c>
      <c r="U504" s="249">
        <v>1</v>
      </c>
      <c r="V504" s="249">
        <v>1</v>
      </c>
      <c r="W504" s="249">
        <v>1</v>
      </c>
      <c r="X504" s="249">
        <v>1</v>
      </c>
      <c r="Y504" s="249">
        <v>1</v>
      </c>
      <c r="Z504" s="249">
        <v>1</v>
      </c>
      <c r="AA504" s="249">
        <v>1</v>
      </c>
      <c r="AB504" s="249">
        <v>1</v>
      </c>
      <c r="AC504" s="249">
        <v>1</v>
      </c>
      <c r="AD504" s="249">
        <v>1</v>
      </c>
      <c r="AE504" s="249">
        <v>1</v>
      </c>
      <c r="AF504" s="249">
        <v>1</v>
      </c>
      <c r="AG504" s="249">
        <v>1</v>
      </c>
    </row>
    <row r="505" spans="1:33" x14ac:dyDescent="0.3">
      <c r="A505" s="249">
        <v>525491</v>
      </c>
      <c r="B505" s="305" t="s">
        <v>2063</v>
      </c>
      <c r="C505" s="249">
        <v>1</v>
      </c>
      <c r="D505" s="249">
        <v>1</v>
      </c>
      <c r="E505" s="249">
        <v>1</v>
      </c>
      <c r="F505" s="249">
        <v>1</v>
      </c>
      <c r="G505" s="249">
        <v>1</v>
      </c>
      <c r="H505" s="249">
        <v>1</v>
      </c>
      <c r="I505" s="249">
        <v>1</v>
      </c>
      <c r="J505" s="249">
        <v>1</v>
      </c>
      <c r="K505" s="249">
        <v>1</v>
      </c>
      <c r="L505" s="249">
        <v>1</v>
      </c>
      <c r="M505" s="249">
        <v>1</v>
      </c>
      <c r="N505" s="249">
        <v>1</v>
      </c>
      <c r="O505" s="249">
        <v>1</v>
      </c>
      <c r="P505" s="249">
        <v>1</v>
      </c>
      <c r="Q505" s="249">
        <v>1</v>
      </c>
      <c r="R505" s="249">
        <v>1</v>
      </c>
      <c r="S505" s="249">
        <v>1</v>
      </c>
      <c r="T505" s="249">
        <v>1</v>
      </c>
      <c r="U505" s="249">
        <v>1</v>
      </c>
      <c r="V505" s="249">
        <v>1</v>
      </c>
      <c r="W505" s="249">
        <v>1</v>
      </c>
      <c r="X505" s="249">
        <v>1</v>
      </c>
      <c r="Y505" s="249">
        <v>1</v>
      </c>
      <c r="Z505" s="249">
        <v>1</v>
      </c>
      <c r="AA505" s="249">
        <v>1</v>
      </c>
      <c r="AB505" s="249">
        <v>1</v>
      </c>
      <c r="AC505" s="249">
        <v>1</v>
      </c>
      <c r="AD505" s="249">
        <v>1</v>
      </c>
      <c r="AE505" s="249">
        <v>1</v>
      </c>
      <c r="AF505" s="249">
        <v>1</v>
      </c>
      <c r="AG505" s="249">
        <v>1</v>
      </c>
    </row>
    <row r="506" spans="1:33" x14ac:dyDescent="0.3">
      <c r="A506" s="249">
        <v>525498</v>
      </c>
      <c r="B506" s="305" t="s">
        <v>2063</v>
      </c>
      <c r="C506" s="249">
        <v>1</v>
      </c>
      <c r="D506" s="249">
        <v>1</v>
      </c>
      <c r="E506" s="249">
        <v>1</v>
      </c>
      <c r="F506" s="249">
        <v>1</v>
      </c>
      <c r="G506" s="249">
        <v>1</v>
      </c>
      <c r="H506" s="249">
        <v>1</v>
      </c>
      <c r="I506" s="249">
        <v>1</v>
      </c>
      <c r="J506" s="249">
        <v>1</v>
      </c>
      <c r="K506" s="249">
        <v>1</v>
      </c>
      <c r="L506" s="249">
        <v>1</v>
      </c>
      <c r="M506" s="249">
        <v>1</v>
      </c>
      <c r="N506" s="249">
        <v>1</v>
      </c>
      <c r="O506" s="249">
        <v>1</v>
      </c>
      <c r="P506" s="249">
        <v>1</v>
      </c>
      <c r="Q506" s="249">
        <v>1</v>
      </c>
      <c r="R506" s="249">
        <v>1</v>
      </c>
      <c r="S506" s="249">
        <v>1</v>
      </c>
      <c r="T506" s="249">
        <v>1</v>
      </c>
      <c r="U506" s="249">
        <v>1</v>
      </c>
      <c r="V506" s="249">
        <v>1</v>
      </c>
      <c r="W506" s="249">
        <v>1</v>
      </c>
      <c r="X506" s="249">
        <v>1</v>
      </c>
      <c r="Y506" s="249">
        <v>1</v>
      </c>
      <c r="Z506" s="249">
        <v>1</v>
      </c>
      <c r="AA506" s="249">
        <v>1</v>
      </c>
      <c r="AB506" s="249">
        <v>1</v>
      </c>
      <c r="AC506" s="249">
        <v>1</v>
      </c>
      <c r="AD506" s="249">
        <v>1</v>
      </c>
      <c r="AE506" s="249">
        <v>1</v>
      </c>
      <c r="AF506" s="249">
        <v>1</v>
      </c>
      <c r="AG506" s="249">
        <v>1</v>
      </c>
    </row>
    <row r="507" spans="1:33" x14ac:dyDescent="0.3">
      <c r="A507" s="249">
        <v>525499</v>
      </c>
      <c r="B507" s="305" t="s">
        <v>2063</v>
      </c>
      <c r="C507" s="249">
        <v>1</v>
      </c>
      <c r="D507" s="249">
        <v>1</v>
      </c>
      <c r="E507" s="249">
        <v>1</v>
      </c>
      <c r="F507" s="249">
        <v>1</v>
      </c>
      <c r="G507" s="249">
        <v>1</v>
      </c>
      <c r="H507" s="249">
        <v>1</v>
      </c>
      <c r="I507" s="249">
        <v>1</v>
      </c>
      <c r="J507" s="249">
        <v>1</v>
      </c>
      <c r="K507" s="249">
        <v>1</v>
      </c>
      <c r="L507" s="249">
        <v>1</v>
      </c>
      <c r="M507" s="249">
        <v>1</v>
      </c>
      <c r="N507" s="249">
        <v>1</v>
      </c>
      <c r="O507" s="249">
        <v>1</v>
      </c>
      <c r="P507" s="249">
        <v>1</v>
      </c>
      <c r="Q507" s="249">
        <v>1</v>
      </c>
      <c r="R507" s="249">
        <v>1</v>
      </c>
      <c r="S507" s="249">
        <v>1</v>
      </c>
      <c r="T507" s="249">
        <v>1</v>
      </c>
      <c r="U507" s="249">
        <v>1</v>
      </c>
      <c r="V507" s="249">
        <v>1</v>
      </c>
      <c r="W507" s="249">
        <v>1</v>
      </c>
      <c r="X507" s="249">
        <v>1</v>
      </c>
      <c r="Y507" s="249">
        <v>1</v>
      </c>
      <c r="Z507" s="249">
        <v>1</v>
      </c>
      <c r="AA507" s="249">
        <v>1</v>
      </c>
      <c r="AB507" s="249">
        <v>1</v>
      </c>
      <c r="AC507" s="249">
        <v>1</v>
      </c>
      <c r="AD507" s="249">
        <v>1</v>
      </c>
      <c r="AE507" s="249">
        <v>1</v>
      </c>
      <c r="AF507" s="249">
        <v>1</v>
      </c>
      <c r="AG507" s="249">
        <v>1</v>
      </c>
    </row>
    <row r="508" spans="1:33" x14ac:dyDescent="0.3">
      <c r="A508" s="249">
        <v>525500</v>
      </c>
      <c r="B508" s="305" t="s">
        <v>2063</v>
      </c>
      <c r="C508" s="249">
        <v>1</v>
      </c>
      <c r="D508" s="249">
        <v>1</v>
      </c>
      <c r="E508" s="249">
        <v>1</v>
      </c>
      <c r="F508" s="249">
        <v>1</v>
      </c>
      <c r="G508" s="249">
        <v>1</v>
      </c>
      <c r="H508" s="249">
        <v>1</v>
      </c>
      <c r="I508" s="249">
        <v>1</v>
      </c>
      <c r="J508" s="249">
        <v>1</v>
      </c>
      <c r="K508" s="249">
        <v>1</v>
      </c>
      <c r="L508" s="249">
        <v>1</v>
      </c>
      <c r="M508" s="249">
        <v>1</v>
      </c>
      <c r="N508" s="249">
        <v>1</v>
      </c>
      <c r="O508" s="249">
        <v>1</v>
      </c>
      <c r="P508" s="249">
        <v>1</v>
      </c>
      <c r="Q508" s="249">
        <v>1</v>
      </c>
      <c r="R508" s="249">
        <v>1</v>
      </c>
      <c r="S508" s="249">
        <v>1</v>
      </c>
      <c r="T508" s="249">
        <v>1</v>
      </c>
      <c r="U508" s="249">
        <v>1</v>
      </c>
      <c r="V508" s="249">
        <v>1</v>
      </c>
      <c r="W508" s="249">
        <v>1</v>
      </c>
      <c r="X508" s="249">
        <v>1</v>
      </c>
      <c r="Y508" s="249">
        <v>1</v>
      </c>
      <c r="Z508" s="249">
        <v>1</v>
      </c>
      <c r="AA508" s="249">
        <v>1</v>
      </c>
      <c r="AB508" s="249">
        <v>1</v>
      </c>
      <c r="AC508" s="249">
        <v>1</v>
      </c>
      <c r="AD508" s="249">
        <v>1</v>
      </c>
      <c r="AE508" s="249">
        <v>1</v>
      </c>
      <c r="AF508" s="249">
        <v>1</v>
      </c>
      <c r="AG508" s="249">
        <v>1</v>
      </c>
    </row>
    <row r="509" spans="1:33" x14ac:dyDescent="0.3">
      <c r="A509" s="249">
        <v>525503</v>
      </c>
      <c r="B509" s="305" t="s">
        <v>2063</v>
      </c>
      <c r="C509" s="249">
        <v>1</v>
      </c>
      <c r="D509" s="249">
        <v>1</v>
      </c>
      <c r="E509" s="249">
        <v>1</v>
      </c>
      <c r="F509" s="249">
        <v>1</v>
      </c>
      <c r="G509" s="249">
        <v>1</v>
      </c>
      <c r="H509" s="249">
        <v>1</v>
      </c>
      <c r="I509" s="249">
        <v>1</v>
      </c>
      <c r="J509" s="249">
        <v>1</v>
      </c>
      <c r="K509" s="249">
        <v>1</v>
      </c>
      <c r="L509" s="249">
        <v>1</v>
      </c>
      <c r="M509" s="249">
        <v>1</v>
      </c>
      <c r="N509" s="249">
        <v>1</v>
      </c>
      <c r="O509" s="249">
        <v>1</v>
      </c>
      <c r="P509" s="249">
        <v>1</v>
      </c>
      <c r="Q509" s="249">
        <v>1</v>
      </c>
      <c r="R509" s="249">
        <v>1</v>
      </c>
      <c r="S509" s="249">
        <v>1</v>
      </c>
      <c r="T509" s="249">
        <v>1</v>
      </c>
      <c r="U509" s="249">
        <v>1</v>
      </c>
      <c r="V509" s="249">
        <v>1</v>
      </c>
      <c r="W509" s="249">
        <v>1</v>
      </c>
      <c r="X509" s="249">
        <v>1</v>
      </c>
      <c r="Y509" s="249">
        <v>1</v>
      </c>
      <c r="Z509" s="249">
        <v>1</v>
      </c>
      <c r="AA509" s="249">
        <v>1</v>
      </c>
      <c r="AB509" s="249">
        <v>1</v>
      </c>
      <c r="AC509" s="249">
        <v>1</v>
      </c>
      <c r="AD509" s="249">
        <v>1</v>
      </c>
      <c r="AE509" s="249">
        <v>1</v>
      </c>
      <c r="AF509" s="249">
        <v>1</v>
      </c>
      <c r="AG509" s="249">
        <v>1</v>
      </c>
    </row>
    <row r="510" spans="1:33" x14ac:dyDescent="0.3">
      <c r="A510" s="249">
        <v>525508</v>
      </c>
      <c r="B510" s="305" t="s">
        <v>2063</v>
      </c>
      <c r="C510" s="249">
        <v>1</v>
      </c>
      <c r="D510" s="249">
        <v>1</v>
      </c>
      <c r="E510" s="249">
        <v>1</v>
      </c>
      <c r="F510" s="249">
        <v>1</v>
      </c>
      <c r="G510" s="249">
        <v>1</v>
      </c>
      <c r="H510" s="249">
        <v>1</v>
      </c>
      <c r="I510" s="249">
        <v>1</v>
      </c>
      <c r="J510" s="249">
        <v>1</v>
      </c>
      <c r="K510" s="249">
        <v>1</v>
      </c>
      <c r="L510" s="249">
        <v>1</v>
      </c>
      <c r="M510" s="249">
        <v>1</v>
      </c>
      <c r="N510" s="249">
        <v>1</v>
      </c>
      <c r="O510" s="249">
        <v>1</v>
      </c>
      <c r="P510" s="249">
        <v>1</v>
      </c>
      <c r="Q510" s="249">
        <v>1</v>
      </c>
      <c r="R510" s="249">
        <v>1</v>
      </c>
      <c r="S510" s="249">
        <v>1</v>
      </c>
      <c r="T510" s="249">
        <v>1</v>
      </c>
      <c r="U510" s="249">
        <v>1</v>
      </c>
      <c r="V510" s="249">
        <v>1</v>
      </c>
      <c r="W510" s="249">
        <v>1</v>
      </c>
      <c r="X510" s="249">
        <v>1</v>
      </c>
      <c r="Y510" s="249">
        <v>1</v>
      </c>
      <c r="Z510" s="249">
        <v>1</v>
      </c>
      <c r="AA510" s="249">
        <v>1</v>
      </c>
      <c r="AB510" s="249">
        <v>1</v>
      </c>
      <c r="AC510" s="249">
        <v>1</v>
      </c>
      <c r="AD510" s="249">
        <v>1</v>
      </c>
      <c r="AE510" s="249">
        <v>1</v>
      </c>
      <c r="AF510" s="249">
        <v>1</v>
      </c>
      <c r="AG510" s="249">
        <v>1</v>
      </c>
    </row>
    <row r="511" spans="1:33" x14ac:dyDescent="0.3">
      <c r="A511" s="249">
        <v>525511</v>
      </c>
      <c r="B511" s="305" t="s">
        <v>2063</v>
      </c>
      <c r="C511" s="249">
        <v>1</v>
      </c>
      <c r="D511" s="249">
        <v>1</v>
      </c>
      <c r="E511" s="249">
        <v>1</v>
      </c>
      <c r="F511" s="249">
        <v>1</v>
      </c>
      <c r="G511" s="249">
        <v>1</v>
      </c>
      <c r="H511" s="249">
        <v>1</v>
      </c>
      <c r="I511" s="249">
        <v>1</v>
      </c>
      <c r="J511" s="249">
        <v>1</v>
      </c>
      <c r="K511" s="249">
        <v>1</v>
      </c>
      <c r="L511" s="249">
        <v>1</v>
      </c>
      <c r="M511" s="249">
        <v>1</v>
      </c>
      <c r="N511" s="249">
        <v>1</v>
      </c>
      <c r="O511" s="249">
        <v>1</v>
      </c>
      <c r="P511" s="249">
        <v>1</v>
      </c>
      <c r="Q511" s="249">
        <v>1</v>
      </c>
      <c r="R511" s="249">
        <v>1</v>
      </c>
      <c r="S511" s="249">
        <v>1</v>
      </c>
      <c r="T511" s="249">
        <v>1</v>
      </c>
      <c r="U511" s="249">
        <v>1</v>
      </c>
      <c r="V511" s="249">
        <v>1</v>
      </c>
      <c r="W511" s="249">
        <v>1</v>
      </c>
      <c r="X511" s="249">
        <v>1</v>
      </c>
      <c r="Y511" s="249">
        <v>1</v>
      </c>
      <c r="Z511" s="249">
        <v>1</v>
      </c>
      <c r="AA511" s="249">
        <v>1</v>
      </c>
      <c r="AB511" s="249">
        <v>1</v>
      </c>
      <c r="AC511" s="249">
        <v>1</v>
      </c>
      <c r="AD511" s="249">
        <v>1</v>
      </c>
      <c r="AE511" s="249">
        <v>1</v>
      </c>
      <c r="AF511" s="249">
        <v>1</v>
      </c>
      <c r="AG511" s="249">
        <v>1</v>
      </c>
    </row>
    <row r="512" spans="1:33" x14ac:dyDescent="0.3">
      <c r="A512" s="249">
        <v>525515</v>
      </c>
      <c r="B512" s="305" t="s">
        <v>2063</v>
      </c>
      <c r="C512" s="249">
        <v>1</v>
      </c>
      <c r="D512" s="249">
        <v>1</v>
      </c>
      <c r="E512" s="249">
        <v>1</v>
      </c>
      <c r="F512" s="249">
        <v>1</v>
      </c>
      <c r="G512" s="249">
        <v>1</v>
      </c>
      <c r="H512" s="249">
        <v>1</v>
      </c>
      <c r="I512" s="249">
        <v>1</v>
      </c>
      <c r="J512" s="249">
        <v>1</v>
      </c>
      <c r="K512" s="249">
        <v>1</v>
      </c>
      <c r="L512" s="249">
        <v>1</v>
      </c>
      <c r="M512" s="249">
        <v>1</v>
      </c>
      <c r="N512" s="249">
        <v>1</v>
      </c>
      <c r="O512" s="249">
        <v>1</v>
      </c>
      <c r="P512" s="249">
        <v>1</v>
      </c>
      <c r="Q512" s="249">
        <v>1</v>
      </c>
      <c r="R512" s="249">
        <v>1</v>
      </c>
      <c r="S512" s="249">
        <v>1</v>
      </c>
      <c r="T512" s="249">
        <v>1</v>
      </c>
      <c r="U512" s="249">
        <v>1</v>
      </c>
      <c r="V512" s="249">
        <v>1</v>
      </c>
      <c r="W512" s="249">
        <v>1</v>
      </c>
      <c r="X512" s="249">
        <v>1</v>
      </c>
      <c r="Y512" s="249">
        <v>1</v>
      </c>
      <c r="Z512" s="249">
        <v>1</v>
      </c>
      <c r="AA512" s="249">
        <v>1</v>
      </c>
      <c r="AB512" s="249">
        <v>1</v>
      </c>
      <c r="AC512" s="249">
        <v>1</v>
      </c>
      <c r="AD512" s="249">
        <v>1</v>
      </c>
      <c r="AE512" s="249">
        <v>1</v>
      </c>
      <c r="AF512" s="249">
        <v>1</v>
      </c>
      <c r="AG512" s="249">
        <v>1</v>
      </c>
    </row>
    <row r="513" spans="1:33" x14ac:dyDescent="0.3">
      <c r="A513" s="249">
        <v>525525</v>
      </c>
      <c r="B513" s="305" t="s">
        <v>2063</v>
      </c>
      <c r="C513" s="249">
        <v>1</v>
      </c>
      <c r="D513" s="249">
        <v>1</v>
      </c>
      <c r="E513" s="249">
        <v>1</v>
      </c>
      <c r="F513" s="249">
        <v>1</v>
      </c>
      <c r="G513" s="249">
        <v>1</v>
      </c>
      <c r="H513" s="249">
        <v>1</v>
      </c>
      <c r="I513" s="249">
        <v>1</v>
      </c>
      <c r="J513" s="249">
        <v>1</v>
      </c>
      <c r="K513" s="249">
        <v>1</v>
      </c>
      <c r="L513" s="249">
        <v>1</v>
      </c>
      <c r="M513" s="249">
        <v>1</v>
      </c>
      <c r="N513" s="249">
        <v>1</v>
      </c>
      <c r="O513" s="249">
        <v>1</v>
      </c>
      <c r="P513" s="249">
        <v>1</v>
      </c>
      <c r="Q513" s="249">
        <v>1</v>
      </c>
      <c r="R513" s="249">
        <v>1</v>
      </c>
      <c r="S513" s="249">
        <v>1</v>
      </c>
      <c r="T513" s="249">
        <v>1</v>
      </c>
      <c r="U513" s="249">
        <v>1</v>
      </c>
      <c r="V513" s="249">
        <v>1</v>
      </c>
      <c r="W513" s="249">
        <v>1</v>
      </c>
      <c r="X513" s="249">
        <v>1</v>
      </c>
      <c r="Y513" s="249">
        <v>1</v>
      </c>
      <c r="Z513" s="249">
        <v>1</v>
      </c>
      <c r="AA513" s="249">
        <v>1</v>
      </c>
      <c r="AB513" s="249">
        <v>1</v>
      </c>
      <c r="AC513" s="249">
        <v>1</v>
      </c>
      <c r="AD513" s="249">
        <v>1</v>
      </c>
      <c r="AE513" s="249">
        <v>1</v>
      </c>
      <c r="AF513" s="249">
        <v>1</v>
      </c>
      <c r="AG513" s="249">
        <v>1</v>
      </c>
    </row>
    <row r="514" spans="1:33" x14ac:dyDescent="0.3">
      <c r="A514" s="249">
        <v>525529</v>
      </c>
      <c r="B514" s="305" t="s">
        <v>2063</v>
      </c>
      <c r="C514" s="249">
        <v>1</v>
      </c>
      <c r="D514" s="249">
        <v>1</v>
      </c>
      <c r="E514" s="249">
        <v>1</v>
      </c>
      <c r="F514" s="249">
        <v>1</v>
      </c>
      <c r="G514" s="249">
        <v>1</v>
      </c>
      <c r="H514" s="249">
        <v>1</v>
      </c>
      <c r="I514" s="249">
        <v>1</v>
      </c>
      <c r="J514" s="249">
        <v>1</v>
      </c>
      <c r="K514" s="249">
        <v>1</v>
      </c>
      <c r="L514" s="249">
        <v>1</v>
      </c>
      <c r="M514" s="249">
        <v>1</v>
      </c>
      <c r="N514" s="249">
        <v>1</v>
      </c>
      <c r="O514" s="249">
        <v>1</v>
      </c>
      <c r="P514" s="249">
        <v>1</v>
      </c>
      <c r="Q514" s="249">
        <v>1</v>
      </c>
      <c r="R514" s="249">
        <v>1</v>
      </c>
      <c r="S514" s="249">
        <v>1</v>
      </c>
      <c r="T514" s="249">
        <v>1</v>
      </c>
      <c r="U514" s="249">
        <v>1</v>
      </c>
      <c r="V514" s="249">
        <v>1</v>
      </c>
      <c r="W514" s="249">
        <v>1</v>
      </c>
      <c r="X514" s="249">
        <v>1</v>
      </c>
      <c r="Y514" s="249">
        <v>1</v>
      </c>
      <c r="Z514" s="249">
        <v>1</v>
      </c>
      <c r="AA514" s="249">
        <v>1</v>
      </c>
      <c r="AB514" s="249">
        <v>1</v>
      </c>
      <c r="AC514" s="249">
        <v>1</v>
      </c>
      <c r="AD514" s="249">
        <v>1</v>
      </c>
      <c r="AE514" s="249">
        <v>1</v>
      </c>
      <c r="AF514" s="249">
        <v>1</v>
      </c>
      <c r="AG514" s="249">
        <v>1</v>
      </c>
    </row>
    <row r="515" spans="1:33" x14ac:dyDescent="0.3">
      <c r="A515" s="249">
        <v>525534</v>
      </c>
      <c r="B515" s="305" t="s">
        <v>2063</v>
      </c>
      <c r="C515" s="249">
        <v>1</v>
      </c>
      <c r="D515" s="249">
        <v>1</v>
      </c>
      <c r="E515" s="249">
        <v>1</v>
      </c>
      <c r="F515" s="249">
        <v>1</v>
      </c>
      <c r="G515" s="249">
        <v>1</v>
      </c>
      <c r="H515" s="249">
        <v>1</v>
      </c>
      <c r="I515" s="249">
        <v>1</v>
      </c>
      <c r="J515" s="249">
        <v>1</v>
      </c>
      <c r="K515" s="249">
        <v>1</v>
      </c>
      <c r="L515" s="249">
        <v>1</v>
      </c>
      <c r="M515" s="249">
        <v>1</v>
      </c>
      <c r="N515" s="249">
        <v>1</v>
      </c>
      <c r="O515" s="249">
        <v>1</v>
      </c>
      <c r="P515" s="249">
        <v>1</v>
      </c>
      <c r="Q515" s="249">
        <v>1</v>
      </c>
      <c r="R515" s="249">
        <v>1</v>
      </c>
      <c r="S515" s="249">
        <v>1</v>
      </c>
      <c r="T515" s="249">
        <v>1</v>
      </c>
      <c r="U515" s="249">
        <v>1</v>
      </c>
      <c r="V515" s="249">
        <v>1</v>
      </c>
      <c r="W515" s="249">
        <v>1</v>
      </c>
      <c r="X515" s="249">
        <v>1</v>
      </c>
      <c r="Y515" s="249">
        <v>1</v>
      </c>
      <c r="Z515" s="249">
        <v>1</v>
      </c>
      <c r="AA515" s="249">
        <v>1</v>
      </c>
      <c r="AB515" s="249">
        <v>1</v>
      </c>
      <c r="AC515" s="249">
        <v>1</v>
      </c>
      <c r="AD515" s="249">
        <v>1</v>
      </c>
      <c r="AE515" s="249">
        <v>1</v>
      </c>
      <c r="AF515" s="249">
        <v>1</v>
      </c>
      <c r="AG515" s="249">
        <v>1</v>
      </c>
    </row>
    <row r="516" spans="1:33" x14ac:dyDescent="0.3">
      <c r="A516" s="249">
        <v>525536</v>
      </c>
      <c r="B516" s="305" t="s">
        <v>2063</v>
      </c>
      <c r="C516" s="249">
        <v>1</v>
      </c>
      <c r="D516" s="249">
        <v>1</v>
      </c>
      <c r="E516" s="249">
        <v>1</v>
      </c>
      <c r="F516" s="249">
        <v>1</v>
      </c>
      <c r="G516" s="249">
        <v>1</v>
      </c>
      <c r="H516" s="249">
        <v>1</v>
      </c>
      <c r="I516" s="249">
        <v>1</v>
      </c>
      <c r="J516" s="249">
        <v>1</v>
      </c>
      <c r="K516" s="249">
        <v>1</v>
      </c>
      <c r="L516" s="249">
        <v>1</v>
      </c>
      <c r="M516" s="249">
        <v>1</v>
      </c>
      <c r="N516" s="249">
        <v>1</v>
      </c>
      <c r="O516" s="249">
        <v>1</v>
      </c>
      <c r="P516" s="249">
        <v>1</v>
      </c>
      <c r="Q516" s="249">
        <v>1</v>
      </c>
      <c r="R516" s="249">
        <v>1</v>
      </c>
      <c r="S516" s="249">
        <v>1</v>
      </c>
      <c r="T516" s="249">
        <v>1</v>
      </c>
      <c r="U516" s="249">
        <v>1</v>
      </c>
      <c r="V516" s="249">
        <v>1</v>
      </c>
      <c r="W516" s="249">
        <v>1</v>
      </c>
      <c r="X516" s="249">
        <v>1</v>
      </c>
      <c r="Y516" s="249">
        <v>1</v>
      </c>
      <c r="Z516" s="249">
        <v>1</v>
      </c>
      <c r="AA516" s="249">
        <v>1</v>
      </c>
      <c r="AB516" s="249">
        <v>1</v>
      </c>
      <c r="AC516" s="249">
        <v>1</v>
      </c>
      <c r="AD516" s="249">
        <v>1</v>
      </c>
      <c r="AE516" s="249">
        <v>1</v>
      </c>
      <c r="AF516" s="249">
        <v>1</v>
      </c>
      <c r="AG516" s="249">
        <v>1</v>
      </c>
    </row>
    <row r="517" spans="1:33" x14ac:dyDescent="0.3">
      <c r="A517" s="249">
        <v>525538</v>
      </c>
      <c r="B517" s="305" t="s">
        <v>2063</v>
      </c>
      <c r="C517" s="249">
        <v>1</v>
      </c>
      <c r="D517" s="249">
        <v>1</v>
      </c>
      <c r="E517" s="249">
        <v>1</v>
      </c>
      <c r="F517" s="249">
        <v>1</v>
      </c>
      <c r="G517" s="249">
        <v>1</v>
      </c>
      <c r="H517" s="249">
        <v>1</v>
      </c>
      <c r="I517" s="249">
        <v>1</v>
      </c>
      <c r="J517" s="249">
        <v>1</v>
      </c>
      <c r="K517" s="249">
        <v>1</v>
      </c>
      <c r="L517" s="249">
        <v>1</v>
      </c>
      <c r="M517" s="249">
        <v>1</v>
      </c>
      <c r="N517" s="249">
        <v>1</v>
      </c>
      <c r="O517" s="249">
        <v>1</v>
      </c>
      <c r="P517" s="249">
        <v>1</v>
      </c>
      <c r="Q517" s="249">
        <v>1</v>
      </c>
      <c r="R517" s="249">
        <v>1</v>
      </c>
      <c r="S517" s="249">
        <v>1</v>
      </c>
      <c r="T517" s="249">
        <v>1</v>
      </c>
      <c r="U517" s="249">
        <v>1</v>
      </c>
      <c r="V517" s="249">
        <v>1</v>
      </c>
      <c r="W517" s="249">
        <v>1</v>
      </c>
      <c r="X517" s="249">
        <v>1</v>
      </c>
      <c r="Y517" s="249">
        <v>1</v>
      </c>
      <c r="Z517" s="249">
        <v>1</v>
      </c>
      <c r="AA517" s="249">
        <v>1</v>
      </c>
      <c r="AB517" s="249">
        <v>1</v>
      </c>
      <c r="AC517" s="249">
        <v>1</v>
      </c>
      <c r="AD517" s="249">
        <v>1</v>
      </c>
      <c r="AE517" s="249">
        <v>1</v>
      </c>
      <c r="AF517" s="249">
        <v>1</v>
      </c>
      <c r="AG517" s="249">
        <v>1</v>
      </c>
    </row>
    <row r="518" spans="1:33" x14ac:dyDescent="0.3">
      <c r="A518" s="249">
        <v>525541</v>
      </c>
      <c r="B518" s="305" t="s">
        <v>2063</v>
      </c>
      <c r="C518" s="249">
        <v>1</v>
      </c>
      <c r="D518" s="249">
        <v>1</v>
      </c>
      <c r="E518" s="249">
        <v>1</v>
      </c>
      <c r="F518" s="249">
        <v>1</v>
      </c>
      <c r="G518" s="249">
        <v>1</v>
      </c>
      <c r="H518" s="249">
        <v>1</v>
      </c>
      <c r="I518" s="249">
        <v>1</v>
      </c>
      <c r="J518" s="249">
        <v>1</v>
      </c>
      <c r="K518" s="249">
        <v>1</v>
      </c>
      <c r="L518" s="249">
        <v>1</v>
      </c>
      <c r="M518" s="249">
        <v>1</v>
      </c>
      <c r="N518" s="249">
        <v>1</v>
      </c>
      <c r="O518" s="249">
        <v>1</v>
      </c>
      <c r="P518" s="249">
        <v>1</v>
      </c>
      <c r="Q518" s="249">
        <v>1</v>
      </c>
      <c r="R518" s="249">
        <v>1</v>
      </c>
      <c r="S518" s="249">
        <v>1</v>
      </c>
      <c r="T518" s="249">
        <v>1</v>
      </c>
      <c r="U518" s="249">
        <v>1</v>
      </c>
      <c r="V518" s="249">
        <v>1</v>
      </c>
      <c r="W518" s="249">
        <v>1</v>
      </c>
      <c r="X518" s="249">
        <v>1</v>
      </c>
      <c r="Y518" s="249">
        <v>1</v>
      </c>
      <c r="Z518" s="249">
        <v>1</v>
      </c>
      <c r="AA518" s="249">
        <v>1</v>
      </c>
      <c r="AB518" s="249">
        <v>1</v>
      </c>
      <c r="AC518" s="249">
        <v>1</v>
      </c>
      <c r="AD518" s="249">
        <v>1</v>
      </c>
      <c r="AE518" s="249">
        <v>1</v>
      </c>
      <c r="AF518" s="249">
        <v>1</v>
      </c>
      <c r="AG518" s="249">
        <v>1</v>
      </c>
    </row>
    <row r="519" spans="1:33" x14ac:dyDescent="0.3">
      <c r="A519" s="249">
        <v>525546</v>
      </c>
      <c r="B519" s="305" t="s">
        <v>2063</v>
      </c>
      <c r="C519" s="249">
        <v>1</v>
      </c>
      <c r="D519" s="249">
        <v>1</v>
      </c>
      <c r="E519" s="249">
        <v>1</v>
      </c>
      <c r="F519" s="249">
        <v>1</v>
      </c>
      <c r="G519" s="249">
        <v>1</v>
      </c>
      <c r="H519" s="249">
        <v>1</v>
      </c>
      <c r="I519" s="249">
        <v>1</v>
      </c>
      <c r="J519" s="249">
        <v>1</v>
      </c>
      <c r="K519" s="249">
        <v>1</v>
      </c>
      <c r="L519" s="249">
        <v>1</v>
      </c>
      <c r="M519" s="249">
        <v>1</v>
      </c>
      <c r="N519" s="249">
        <v>1</v>
      </c>
      <c r="O519" s="249">
        <v>1</v>
      </c>
      <c r="P519" s="249">
        <v>1</v>
      </c>
      <c r="Q519" s="249">
        <v>1</v>
      </c>
      <c r="R519" s="249">
        <v>1</v>
      </c>
      <c r="S519" s="249">
        <v>1</v>
      </c>
      <c r="T519" s="249">
        <v>1</v>
      </c>
      <c r="U519" s="249">
        <v>1</v>
      </c>
      <c r="V519" s="249">
        <v>1</v>
      </c>
      <c r="W519" s="249">
        <v>1</v>
      </c>
      <c r="X519" s="249">
        <v>1</v>
      </c>
      <c r="Y519" s="249">
        <v>1</v>
      </c>
      <c r="Z519" s="249">
        <v>1</v>
      </c>
      <c r="AA519" s="249">
        <v>1</v>
      </c>
      <c r="AB519" s="249">
        <v>1</v>
      </c>
      <c r="AC519" s="249">
        <v>1</v>
      </c>
      <c r="AD519" s="249">
        <v>1</v>
      </c>
      <c r="AE519" s="249">
        <v>1</v>
      </c>
      <c r="AF519" s="249">
        <v>1</v>
      </c>
      <c r="AG519" s="249">
        <v>1</v>
      </c>
    </row>
    <row r="520" spans="1:33" x14ac:dyDescent="0.3">
      <c r="A520" s="249">
        <v>525551</v>
      </c>
      <c r="B520" s="305" t="s">
        <v>2063</v>
      </c>
      <c r="C520" s="249">
        <v>1</v>
      </c>
      <c r="D520" s="249">
        <v>1</v>
      </c>
      <c r="E520" s="249">
        <v>1</v>
      </c>
      <c r="F520" s="249">
        <v>1</v>
      </c>
      <c r="G520" s="249">
        <v>1</v>
      </c>
      <c r="H520" s="249">
        <v>1</v>
      </c>
      <c r="I520" s="249">
        <v>1</v>
      </c>
      <c r="J520" s="249">
        <v>1</v>
      </c>
      <c r="K520" s="249">
        <v>1</v>
      </c>
      <c r="L520" s="249">
        <v>1</v>
      </c>
      <c r="M520" s="249">
        <v>1</v>
      </c>
      <c r="N520" s="249">
        <v>1</v>
      </c>
      <c r="O520" s="249">
        <v>1</v>
      </c>
      <c r="P520" s="249">
        <v>1</v>
      </c>
      <c r="Q520" s="249">
        <v>1</v>
      </c>
      <c r="R520" s="249">
        <v>1</v>
      </c>
      <c r="S520" s="249">
        <v>1</v>
      </c>
      <c r="T520" s="249">
        <v>1</v>
      </c>
      <c r="U520" s="249">
        <v>1</v>
      </c>
      <c r="V520" s="249">
        <v>1</v>
      </c>
      <c r="W520" s="249">
        <v>1</v>
      </c>
      <c r="X520" s="249">
        <v>1</v>
      </c>
      <c r="Y520" s="249">
        <v>1</v>
      </c>
      <c r="Z520" s="249">
        <v>1</v>
      </c>
      <c r="AA520" s="249">
        <v>1</v>
      </c>
      <c r="AB520" s="249">
        <v>1</v>
      </c>
      <c r="AC520" s="249">
        <v>1</v>
      </c>
      <c r="AD520" s="249">
        <v>1</v>
      </c>
      <c r="AE520" s="249">
        <v>1</v>
      </c>
      <c r="AF520" s="249">
        <v>1</v>
      </c>
      <c r="AG520" s="249">
        <v>1</v>
      </c>
    </row>
    <row r="521" spans="1:33" x14ac:dyDescent="0.3">
      <c r="A521" s="249">
        <v>525552</v>
      </c>
      <c r="B521" s="305" t="s">
        <v>2063</v>
      </c>
      <c r="C521" s="249">
        <v>1</v>
      </c>
      <c r="D521" s="249">
        <v>1</v>
      </c>
      <c r="E521" s="249">
        <v>1</v>
      </c>
      <c r="F521" s="249">
        <v>1</v>
      </c>
      <c r="G521" s="249">
        <v>1</v>
      </c>
      <c r="H521" s="249">
        <v>1</v>
      </c>
      <c r="I521" s="249">
        <v>1</v>
      </c>
      <c r="J521" s="249">
        <v>1</v>
      </c>
      <c r="K521" s="249">
        <v>1</v>
      </c>
      <c r="L521" s="249">
        <v>1</v>
      </c>
      <c r="M521" s="249">
        <v>1</v>
      </c>
      <c r="N521" s="249">
        <v>1</v>
      </c>
      <c r="O521" s="249">
        <v>1</v>
      </c>
      <c r="P521" s="249">
        <v>1</v>
      </c>
      <c r="Q521" s="249">
        <v>1</v>
      </c>
      <c r="R521" s="249">
        <v>1</v>
      </c>
      <c r="S521" s="249">
        <v>1</v>
      </c>
      <c r="T521" s="249">
        <v>1</v>
      </c>
      <c r="U521" s="249">
        <v>1</v>
      </c>
      <c r="V521" s="249">
        <v>1</v>
      </c>
      <c r="W521" s="249">
        <v>1</v>
      </c>
      <c r="X521" s="249">
        <v>1</v>
      </c>
      <c r="Y521" s="249">
        <v>1</v>
      </c>
      <c r="Z521" s="249">
        <v>1</v>
      </c>
      <c r="AA521" s="249">
        <v>1</v>
      </c>
      <c r="AB521" s="249">
        <v>1</v>
      </c>
      <c r="AC521" s="249">
        <v>1</v>
      </c>
      <c r="AD521" s="249">
        <v>1</v>
      </c>
      <c r="AE521" s="249">
        <v>1</v>
      </c>
      <c r="AF521" s="249">
        <v>1</v>
      </c>
      <c r="AG521" s="249">
        <v>1</v>
      </c>
    </row>
    <row r="522" spans="1:33" x14ac:dyDescent="0.3">
      <c r="A522" s="249">
        <v>525556</v>
      </c>
      <c r="B522" s="305" t="s">
        <v>2063</v>
      </c>
      <c r="C522" s="249">
        <v>1</v>
      </c>
      <c r="D522" s="249">
        <v>1</v>
      </c>
      <c r="E522" s="249">
        <v>1</v>
      </c>
      <c r="F522" s="249">
        <v>1</v>
      </c>
      <c r="G522" s="249">
        <v>1</v>
      </c>
      <c r="H522" s="249">
        <v>1</v>
      </c>
      <c r="I522" s="249">
        <v>1</v>
      </c>
      <c r="J522" s="249">
        <v>1</v>
      </c>
      <c r="K522" s="249">
        <v>1</v>
      </c>
      <c r="L522" s="249">
        <v>1</v>
      </c>
      <c r="M522" s="249">
        <v>1</v>
      </c>
      <c r="N522" s="249">
        <v>1</v>
      </c>
      <c r="O522" s="249">
        <v>1</v>
      </c>
      <c r="P522" s="249">
        <v>1</v>
      </c>
      <c r="Q522" s="249">
        <v>1</v>
      </c>
      <c r="R522" s="249">
        <v>1</v>
      </c>
      <c r="S522" s="249">
        <v>1</v>
      </c>
      <c r="T522" s="249">
        <v>1</v>
      </c>
      <c r="U522" s="249">
        <v>1</v>
      </c>
      <c r="V522" s="249">
        <v>1</v>
      </c>
      <c r="W522" s="249">
        <v>1</v>
      </c>
      <c r="X522" s="249">
        <v>1</v>
      </c>
      <c r="Y522" s="249">
        <v>1</v>
      </c>
      <c r="Z522" s="249">
        <v>1</v>
      </c>
      <c r="AA522" s="249">
        <v>1</v>
      </c>
      <c r="AB522" s="249">
        <v>1</v>
      </c>
      <c r="AC522" s="249">
        <v>1</v>
      </c>
      <c r="AD522" s="249">
        <v>1</v>
      </c>
      <c r="AE522" s="249">
        <v>1</v>
      </c>
      <c r="AF522" s="249">
        <v>1</v>
      </c>
      <c r="AG522" s="249">
        <v>1</v>
      </c>
    </row>
    <row r="523" spans="1:33" x14ac:dyDescent="0.3">
      <c r="A523" s="249">
        <v>525558</v>
      </c>
      <c r="B523" s="305" t="s">
        <v>2063</v>
      </c>
      <c r="C523" s="249">
        <v>1</v>
      </c>
      <c r="D523" s="249">
        <v>1</v>
      </c>
      <c r="E523" s="249">
        <v>1</v>
      </c>
      <c r="F523" s="249">
        <v>1</v>
      </c>
      <c r="G523" s="249">
        <v>1</v>
      </c>
      <c r="H523" s="249">
        <v>1</v>
      </c>
      <c r="I523" s="249">
        <v>1</v>
      </c>
      <c r="J523" s="249">
        <v>1</v>
      </c>
      <c r="K523" s="249">
        <v>1</v>
      </c>
      <c r="L523" s="249">
        <v>1</v>
      </c>
      <c r="M523" s="249">
        <v>1</v>
      </c>
      <c r="N523" s="249">
        <v>1</v>
      </c>
      <c r="O523" s="249">
        <v>1</v>
      </c>
      <c r="P523" s="249">
        <v>1</v>
      </c>
      <c r="Q523" s="249">
        <v>1</v>
      </c>
      <c r="R523" s="249">
        <v>1</v>
      </c>
      <c r="S523" s="249">
        <v>1</v>
      </c>
      <c r="T523" s="249">
        <v>1</v>
      </c>
      <c r="U523" s="249">
        <v>1</v>
      </c>
      <c r="V523" s="249">
        <v>1</v>
      </c>
      <c r="W523" s="249">
        <v>1</v>
      </c>
      <c r="X523" s="249">
        <v>1</v>
      </c>
      <c r="Y523" s="249">
        <v>1</v>
      </c>
      <c r="Z523" s="249">
        <v>1</v>
      </c>
      <c r="AA523" s="249">
        <v>1</v>
      </c>
      <c r="AB523" s="249">
        <v>1</v>
      </c>
      <c r="AC523" s="249">
        <v>1</v>
      </c>
      <c r="AD523" s="249">
        <v>1</v>
      </c>
      <c r="AE523" s="249">
        <v>1</v>
      </c>
      <c r="AF523" s="249">
        <v>1</v>
      </c>
      <c r="AG523" s="249">
        <v>1</v>
      </c>
    </row>
    <row r="524" spans="1:33" x14ac:dyDescent="0.3">
      <c r="A524" s="249">
        <v>525559</v>
      </c>
      <c r="B524" s="305" t="s">
        <v>2063</v>
      </c>
      <c r="C524" s="249">
        <v>1</v>
      </c>
      <c r="D524" s="249">
        <v>1</v>
      </c>
      <c r="E524" s="249">
        <v>1</v>
      </c>
      <c r="F524" s="249">
        <v>1</v>
      </c>
      <c r="G524" s="249">
        <v>1</v>
      </c>
      <c r="H524" s="249">
        <v>1</v>
      </c>
      <c r="I524" s="249">
        <v>1</v>
      </c>
      <c r="J524" s="249">
        <v>1</v>
      </c>
      <c r="K524" s="249">
        <v>1</v>
      </c>
      <c r="L524" s="249">
        <v>1</v>
      </c>
      <c r="M524" s="249">
        <v>1</v>
      </c>
      <c r="N524" s="249">
        <v>1</v>
      </c>
      <c r="O524" s="249">
        <v>1</v>
      </c>
      <c r="P524" s="249">
        <v>1</v>
      </c>
      <c r="Q524" s="249">
        <v>1</v>
      </c>
      <c r="R524" s="249">
        <v>1</v>
      </c>
      <c r="S524" s="249">
        <v>1</v>
      </c>
      <c r="T524" s="249">
        <v>1</v>
      </c>
      <c r="U524" s="249">
        <v>1</v>
      </c>
      <c r="V524" s="249">
        <v>1</v>
      </c>
      <c r="W524" s="249">
        <v>1</v>
      </c>
      <c r="X524" s="249">
        <v>1</v>
      </c>
      <c r="Y524" s="249">
        <v>1</v>
      </c>
      <c r="Z524" s="249">
        <v>1</v>
      </c>
      <c r="AA524" s="249">
        <v>1</v>
      </c>
      <c r="AB524" s="249">
        <v>1</v>
      </c>
      <c r="AC524" s="249">
        <v>1</v>
      </c>
      <c r="AD524" s="249">
        <v>1</v>
      </c>
      <c r="AE524" s="249">
        <v>1</v>
      </c>
      <c r="AF524" s="249">
        <v>1</v>
      </c>
      <c r="AG524" s="249">
        <v>1</v>
      </c>
    </row>
    <row r="525" spans="1:33" x14ac:dyDescent="0.3">
      <c r="A525" s="249">
        <v>525566</v>
      </c>
      <c r="B525" s="305" t="s">
        <v>2063</v>
      </c>
      <c r="C525" s="249">
        <v>1</v>
      </c>
      <c r="D525" s="249">
        <v>1</v>
      </c>
      <c r="E525" s="249">
        <v>1</v>
      </c>
      <c r="F525" s="249">
        <v>1</v>
      </c>
      <c r="G525" s="249">
        <v>1</v>
      </c>
      <c r="H525" s="249">
        <v>1</v>
      </c>
      <c r="I525" s="249">
        <v>1</v>
      </c>
      <c r="J525" s="249">
        <v>1</v>
      </c>
      <c r="K525" s="249">
        <v>1</v>
      </c>
      <c r="L525" s="249">
        <v>1</v>
      </c>
      <c r="M525" s="249">
        <v>1</v>
      </c>
      <c r="N525" s="249">
        <v>1</v>
      </c>
      <c r="O525" s="249">
        <v>1</v>
      </c>
      <c r="P525" s="249">
        <v>1</v>
      </c>
      <c r="Q525" s="249">
        <v>1</v>
      </c>
      <c r="R525" s="249">
        <v>1</v>
      </c>
      <c r="S525" s="249">
        <v>1</v>
      </c>
      <c r="T525" s="249">
        <v>1</v>
      </c>
      <c r="U525" s="249">
        <v>1</v>
      </c>
      <c r="V525" s="249">
        <v>1</v>
      </c>
      <c r="W525" s="249">
        <v>1</v>
      </c>
      <c r="X525" s="249">
        <v>1</v>
      </c>
      <c r="Y525" s="249">
        <v>1</v>
      </c>
      <c r="Z525" s="249">
        <v>1</v>
      </c>
      <c r="AA525" s="249">
        <v>1</v>
      </c>
      <c r="AB525" s="249">
        <v>1</v>
      </c>
      <c r="AC525" s="249">
        <v>1</v>
      </c>
      <c r="AD525" s="249">
        <v>1</v>
      </c>
      <c r="AE525" s="249">
        <v>1</v>
      </c>
      <c r="AF525" s="249">
        <v>1</v>
      </c>
      <c r="AG525" s="249">
        <v>1</v>
      </c>
    </row>
    <row r="526" spans="1:33" x14ac:dyDescent="0.3">
      <c r="A526" s="249">
        <v>525567</v>
      </c>
      <c r="B526" s="305" t="s">
        <v>2063</v>
      </c>
      <c r="C526" s="249">
        <v>1</v>
      </c>
      <c r="D526" s="249">
        <v>1</v>
      </c>
      <c r="E526" s="249">
        <v>1</v>
      </c>
      <c r="F526" s="249">
        <v>1</v>
      </c>
      <c r="G526" s="249">
        <v>1</v>
      </c>
      <c r="H526" s="249">
        <v>1</v>
      </c>
      <c r="I526" s="249">
        <v>1</v>
      </c>
      <c r="J526" s="249">
        <v>1</v>
      </c>
      <c r="K526" s="249">
        <v>1</v>
      </c>
      <c r="L526" s="249">
        <v>1</v>
      </c>
      <c r="M526" s="249">
        <v>1</v>
      </c>
      <c r="N526" s="249">
        <v>1</v>
      </c>
      <c r="O526" s="249">
        <v>1</v>
      </c>
      <c r="P526" s="249">
        <v>1</v>
      </c>
      <c r="Q526" s="249">
        <v>1</v>
      </c>
      <c r="R526" s="249">
        <v>1</v>
      </c>
      <c r="S526" s="249">
        <v>1</v>
      </c>
      <c r="T526" s="249">
        <v>1</v>
      </c>
      <c r="U526" s="249">
        <v>1</v>
      </c>
      <c r="V526" s="249">
        <v>1</v>
      </c>
      <c r="W526" s="249">
        <v>1</v>
      </c>
      <c r="X526" s="249">
        <v>1</v>
      </c>
      <c r="Y526" s="249">
        <v>1</v>
      </c>
      <c r="Z526" s="249">
        <v>1</v>
      </c>
      <c r="AA526" s="249">
        <v>1</v>
      </c>
      <c r="AB526" s="249">
        <v>1</v>
      </c>
      <c r="AC526" s="249">
        <v>1</v>
      </c>
      <c r="AD526" s="249">
        <v>1</v>
      </c>
      <c r="AE526" s="249">
        <v>1</v>
      </c>
      <c r="AF526" s="249">
        <v>1</v>
      </c>
      <c r="AG526" s="249">
        <v>1</v>
      </c>
    </row>
    <row r="527" spans="1:33" x14ac:dyDescent="0.3">
      <c r="A527" s="249">
        <v>525568</v>
      </c>
      <c r="B527" s="305" t="s">
        <v>2063</v>
      </c>
      <c r="C527" s="249">
        <v>1</v>
      </c>
      <c r="D527" s="249">
        <v>1</v>
      </c>
      <c r="E527" s="249">
        <v>1</v>
      </c>
      <c r="F527" s="249">
        <v>1</v>
      </c>
      <c r="G527" s="249">
        <v>1</v>
      </c>
      <c r="H527" s="249">
        <v>1</v>
      </c>
      <c r="I527" s="249">
        <v>1</v>
      </c>
      <c r="J527" s="249">
        <v>1</v>
      </c>
      <c r="K527" s="249">
        <v>1</v>
      </c>
      <c r="L527" s="249">
        <v>1</v>
      </c>
      <c r="M527" s="249">
        <v>1</v>
      </c>
      <c r="N527" s="249">
        <v>1</v>
      </c>
      <c r="O527" s="249">
        <v>1</v>
      </c>
      <c r="P527" s="249">
        <v>1</v>
      </c>
      <c r="Q527" s="249">
        <v>1</v>
      </c>
      <c r="R527" s="249">
        <v>1</v>
      </c>
      <c r="S527" s="249">
        <v>1</v>
      </c>
      <c r="T527" s="249">
        <v>1</v>
      </c>
      <c r="U527" s="249">
        <v>1</v>
      </c>
      <c r="V527" s="249">
        <v>1</v>
      </c>
      <c r="W527" s="249">
        <v>1</v>
      </c>
      <c r="X527" s="249">
        <v>1</v>
      </c>
      <c r="Y527" s="249">
        <v>1</v>
      </c>
      <c r="Z527" s="249">
        <v>1</v>
      </c>
      <c r="AA527" s="249">
        <v>1</v>
      </c>
      <c r="AB527" s="249">
        <v>1</v>
      </c>
      <c r="AC527" s="249">
        <v>1</v>
      </c>
      <c r="AD527" s="249">
        <v>1</v>
      </c>
      <c r="AE527" s="249">
        <v>1</v>
      </c>
      <c r="AF527" s="249">
        <v>1</v>
      </c>
      <c r="AG527" s="249">
        <v>1</v>
      </c>
    </row>
    <row r="528" spans="1:33" x14ac:dyDescent="0.3">
      <c r="A528" s="249">
        <v>525570</v>
      </c>
      <c r="B528" s="305" t="s">
        <v>2063</v>
      </c>
      <c r="C528" s="249">
        <v>1</v>
      </c>
      <c r="D528" s="249">
        <v>1</v>
      </c>
      <c r="E528" s="249">
        <v>1</v>
      </c>
      <c r="F528" s="249">
        <v>1</v>
      </c>
      <c r="G528" s="249">
        <v>1</v>
      </c>
      <c r="H528" s="249">
        <v>1</v>
      </c>
      <c r="I528" s="249">
        <v>1</v>
      </c>
      <c r="J528" s="249">
        <v>1</v>
      </c>
      <c r="K528" s="249">
        <v>1</v>
      </c>
      <c r="L528" s="249">
        <v>1</v>
      </c>
      <c r="M528" s="249">
        <v>1</v>
      </c>
      <c r="N528" s="249">
        <v>1</v>
      </c>
      <c r="O528" s="249">
        <v>1</v>
      </c>
      <c r="P528" s="249">
        <v>1</v>
      </c>
      <c r="Q528" s="249">
        <v>1</v>
      </c>
      <c r="R528" s="249">
        <v>1</v>
      </c>
      <c r="S528" s="249">
        <v>1</v>
      </c>
      <c r="T528" s="249">
        <v>1</v>
      </c>
      <c r="U528" s="249">
        <v>1</v>
      </c>
      <c r="V528" s="249">
        <v>1</v>
      </c>
      <c r="W528" s="249">
        <v>1</v>
      </c>
      <c r="X528" s="249">
        <v>1</v>
      </c>
      <c r="Y528" s="249">
        <v>1</v>
      </c>
      <c r="Z528" s="249">
        <v>1</v>
      </c>
      <c r="AA528" s="249">
        <v>1</v>
      </c>
      <c r="AB528" s="249">
        <v>1</v>
      </c>
      <c r="AC528" s="249">
        <v>1</v>
      </c>
      <c r="AD528" s="249">
        <v>1</v>
      </c>
      <c r="AE528" s="249">
        <v>1</v>
      </c>
      <c r="AF528" s="249">
        <v>1</v>
      </c>
      <c r="AG528" s="249">
        <v>1</v>
      </c>
    </row>
    <row r="529" spans="1:33" x14ac:dyDescent="0.3">
      <c r="A529" s="249">
        <v>525572</v>
      </c>
      <c r="B529" s="305" t="s">
        <v>2063</v>
      </c>
      <c r="C529" s="249">
        <v>1</v>
      </c>
      <c r="D529" s="249">
        <v>1</v>
      </c>
      <c r="E529" s="249">
        <v>1</v>
      </c>
      <c r="F529" s="249">
        <v>1</v>
      </c>
      <c r="G529" s="249">
        <v>1</v>
      </c>
      <c r="H529" s="249">
        <v>1</v>
      </c>
      <c r="I529" s="249">
        <v>1</v>
      </c>
      <c r="J529" s="249">
        <v>1</v>
      </c>
      <c r="K529" s="249">
        <v>1</v>
      </c>
      <c r="L529" s="249">
        <v>1</v>
      </c>
      <c r="M529" s="249">
        <v>1</v>
      </c>
      <c r="N529" s="249">
        <v>1</v>
      </c>
      <c r="O529" s="249">
        <v>1</v>
      </c>
      <c r="P529" s="249">
        <v>1</v>
      </c>
      <c r="Q529" s="249">
        <v>1</v>
      </c>
      <c r="R529" s="249">
        <v>1</v>
      </c>
      <c r="S529" s="249">
        <v>1</v>
      </c>
      <c r="T529" s="249">
        <v>1</v>
      </c>
      <c r="U529" s="249">
        <v>1</v>
      </c>
      <c r="V529" s="249">
        <v>1</v>
      </c>
      <c r="W529" s="249">
        <v>1</v>
      </c>
      <c r="X529" s="249">
        <v>1</v>
      </c>
      <c r="Y529" s="249">
        <v>1</v>
      </c>
      <c r="Z529" s="249">
        <v>1</v>
      </c>
      <c r="AA529" s="249">
        <v>1</v>
      </c>
      <c r="AB529" s="249">
        <v>1</v>
      </c>
      <c r="AC529" s="249">
        <v>1</v>
      </c>
      <c r="AD529" s="249">
        <v>1</v>
      </c>
      <c r="AE529" s="249">
        <v>1</v>
      </c>
      <c r="AF529" s="249">
        <v>1</v>
      </c>
      <c r="AG529" s="249">
        <v>1</v>
      </c>
    </row>
    <row r="530" spans="1:33" x14ac:dyDescent="0.3">
      <c r="A530" s="249">
        <v>525575</v>
      </c>
      <c r="B530" s="305" t="s">
        <v>2063</v>
      </c>
      <c r="C530" s="249">
        <v>1</v>
      </c>
      <c r="D530" s="249">
        <v>1</v>
      </c>
      <c r="E530" s="249">
        <v>1</v>
      </c>
      <c r="F530" s="249">
        <v>1</v>
      </c>
      <c r="G530" s="249">
        <v>1</v>
      </c>
      <c r="H530" s="249">
        <v>1</v>
      </c>
      <c r="I530" s="249">
        <v>1</v>
      </c>
      <c r="J530" s="249">
        <v>1</v>
      </c>
      <c r="K530" s="249">
        <v>1</v>
      </c>
      <c r="L530" s="249">
        <v>1</v>
      </c>
      <c r="M530" s="249">
        <v>1</v>
      </c>
      <c r="N530" s="249">
        <v>1</v>
      </c>
      <c r="O530" s="249">
        <v>1</v>
      </c>
      <c r="P530" s="249">
        <v>1</v>
      </c>
      <c r="Q530" s="249">
        <v>1</v>
      </c>
      <c r="R530" s="249">
        <v>1</v>
      </c>
      <c r="S530" s="249">
        <v>1</v>
      </c>
      <c r="T530" s="249">
        <v>1</v>
      </c>
      <c r="U530" s="249">
        <v>1</v>
      </c>
      <c r="V530" s="249">
        <v>1</v>
      </c>
      <c r="W530" s="249">
        <v>1</v>
      </c>
      <c r="X530" s="249">
        <v>1</v>
      </c>
      <c r="Y530" s="249">
        <v>1</v>
      </c>
      <c r="Z530" s="249">
        <v>1</v>
      </c>
      <c r="AA530" s="249">
        <v>1</v>
      </c>
      <c r="AB530" s="249">
        <v>1</v>
      </c>
      <c r="AC530" s="249">
        <v>1</v>
      </c>
      <c r="AD530" s="249">
        <v>1</v>
      </c>
      <c r="AE530" s="249">
        <v>1</v>
      </c>
      <c r="AF530" s="249">
        <v>1</v>
      </c>
      <c r="AG530" s="249">
        <v>1</v>
      </c>
    </row>
    <row r="531" spans="1:33" x14ac:dyDescent="0.3">
      <c r="A531" s="249">
        <v>525578</v>
      </c>
      <c r="B531" s="305" t="s">
        <v>2063</v>
      </c>
      <c r="C531" s="249">
        <v>1</v>
      </c>
      <c r="D531" s="249">
        <v>1</v>
      </c>
      <c r="E531" s="249">
        <v>1</v>
      </c>
      <c r="F531" s="249">
        <v>1</v>
      </c>
      <c r="G531" s="249">
        <v>1</v>
      </c>
      <c r="H531" s="249">
        <v>1</v>
      </c>
      <c r="I531" s="249">
        <v>1</v>
      </c>
      <c r="J531" s="249">
        <v>1</v>
      </c>
      <c r="K531" s="249">
        <v>1</v>
      </c>
      <c r="L531" s="249">
        <v>1</v>
      </c>
      <c r="M531" s="249">
        <v>1</v>
      </c>
      <c r="N531" s="249">
        <v>1</v>
      </c>
      <c r="O531" s="249">
        <v>1</v>
      </c>
      <c r="P531" s="249">
        <v>1</v>
      </c>
      <c r="Q531" s="249">
        <v>1</v>
      </c>
      <c r="R531" s="249">
        <v>1</v>
      </c>
      <c r="S531" s="249">
        <v>1</v>
      </c>
      <c r="T531" s="249">
        <v>1</v>
      </c>
      <c r="U531" s="249">
        <v>1</v>
      </c>
      <c r="V531" s="249">
        <v>1</v>
      </c>
      <c r="W531" s="249">
        <v>1</v>
      </c>
      <c r="X531" s="249">
        <v>1</v>
      </c>
      <c r="Y531" s="249">
        <v>1</v>
      </c>
      <c r="Z531" s="249">
        <v>1</v>
      </c>
      <c r="AA531" s="249">
        <v>1</v>
      </c>
      <c r="AB531" s="249">
        <v>1</v>
      </c>
      <c r="AC531" s="249">
        <v>1</v>
      </c>
      <c r="AD531" s="249">
        <v>1</v>
      </c>
      <c r="AE531" s="249">
        <v>1</v>
      </c>
      <c r="AF531" s="249">
        <v>1</v>
      </c>
      <c r="AG531" s="249">
        <v>1</v>
      </c>
    </row>
    <row r="532" spans="1:33" x14ac:dyDescent="0.3">
      <c r="A532" s="249">
        <v>525579</v>
      </c>
      <c r="B532" s="305" t="s">
        <v>2063</v>
      </c>
      <c r="C532" s="249">
        <v>1</v>
      </c>
      <c r="D532" s="249">
        <v>1</v>
      </c>
      <c r="E532" s="249">
        <v>1</v>
      </c>
      <c r="F532" s="249">
        <v>1</v>
      </c>
      <c r="G532" s="249">
        <v>1</v>
      </c>
      <c r="H532" s="249">
        <v>1</v>
      </c>
      <c r="I532" s="249">
        <v>1</v>
      </c>
      <c r="J532" s="249">
        <v>1</v>
      </c>
      <c r="K532" s="249">
        <v>1</v>
      </c>
      <c r="L532" s="249">
        <v>1</v>
      </c>
      <c r="M532" s="249">
        <v>1</v>
      </c>
      <c r="N532" s="249">
        <v>1</v>
      </c>
      <c r="O532" s="249">
        <v>1</v>
      </c>
      <c r="P532" s="249">
        <v>1</v>
      </c>
      <c r="Q532" s="249">
        <v>1</v>
      </c>
      <c r="R532" s="249">
        <v>1</v>
      </c>
      <c r="S532" s="249">
        <v>1</v>
      </c>
      <c r="T532" s="249">
        <v>1</v>
      </c>
      <c r="U532" s="249">
        <v>1</v>
      </c>
      <c r="V532" s="249">
        <v>1</v>
      </c>
      <c r="W532" s="249">
        <v>1</v>
      </c>
      <c r="X532" s="249">
        <v>1</v>
      </c>
      <c r="Y532" s="249">
        <v>1</v>
      </c>
      <c r="Z532" s="249">
        <v>1</v>
      </c>
      <c r="AA532" s="249">
        <v>1</v>
      </c>
      <c r="AB532" s="249">
        <v>1</v>
      </c>
      <c r="AC532" s="249">
        <v>1</v>
      </c>
      <c r="AD532" s="249">
        <v>1</v>
      </c>
      <c r="AE532" s="249">
        <v>1</v>
      </c>
      <c r="AF532" s="249">
        <v>1</v>
      </c>
      <c r="AG532" s="249">
        <v>1</v>
      </c>
    </row>
    <row r="533" spans="1:33" x14ac:dyDescent="0.3">
      <c r="A533" s="249">
        <v>525583</v>
      </c>
      <c r="B533" s="305" t="s">
        <v>2063</v>
      </c>
      <c r="C533" s="249">
        <v>1</v>
      </c>
      <c r="D533" s="249">
        <v>1</v>
      </c>
      <c r="E533" s="249">
        <v>1</v>
      </c>
      <c r="F533" s="249">
        <v>1</v>
      </c>
      <c r="G533" s="249">
        <v>1</v>
      </c>
      <c r="H533" s="249">
        <v>1</v>
      </c>
      <c r="I533" s="249">
        <v>1</v>
      </c>
      <c r="J533" s="249">
        <v>1</v>
      </c>
      <c r="K533" s="249">
        <v>1</v>
      </c>
      <c r="L533" s="249">
        <v>1</v>
      </c>
      <c r="M533" s="249">
        <v>1</v>
      </c>
      <c r="N533" s="249">
        <v>1</v>
      </c>
      <c r="O533" s="249">
        <v>1</v>
      </c>
      <c r="P533" s="249">
        <v>1</v>
      </c>
      <c r="Q533" s="249">
        <v>1</v>
      </c>
      <c r="R533" s="249">
        <v>1</v>
      </c>
      <c r="S533" s="249">
        <v>1</v>
      </c>
      <c r="T533" s="249">
        <v>1</v>
      </c>
      <c r="U533" s="249">
        <v>1</v>
      </c>
      <c r="V533" s="249">
        <v>1</v>
      </c>
      <c r="W533" s="249">
        <v>1</v>
      </c>
      <c r="X533" s="249">
        <v>1</v>
      </c>
      <c r="Y533" s="249">
        <v>1</v>
      </c>
      <c r="Z533" s="249">
        <v>1</v>
      </c>
      <c r="AA533" s="249">
        <v>1</v>
      </c>
      <c r="AB533" s="249">
        <v>1</v>
      </c>
      <c r="AC533" s="249">
        <v>1</v>
      </c>
      <c r="AD533" s="249">
        <v>1</v>
      </c>
      <c r="AE533" s="249">
        <v>1</v>
      </c>
      <c r="AF533" s="249">
        <v>1</v>
      </c>
      <c r="AG533" s="249">
        <v>1</v>
      </c>
    </row>
    <row r="534" spans="1:33" x14ac:dyDescent="0.3">
      <c r="A534" s="249">
        <v>525585</v>
      </c>
      <c r="B534" s="305" t="s">
        <v>2063</v>
      </c>
      <c r="C534" s="249">
        <v>1</v>
      </c>
      <c r="D534" s="249">
        <v>1</v>
      </c>
      <c r="E534" s="249">
        <v>1</v>
      </c>
      <c r="F534" s="249">
        <v>1</v>
      </c>
      <c r="G534" s="249">
        <v>1</v>
      </c>
      <c r="H534" s="249">
        <v>1</v>
      </c>
      <c r="I534" s="249">
        <v>1</v>
      </c>
      <c r="J534" s="249">
        <v>1</v>
      </c>
      <c r="K534" s="249">
        <v>1</v>
      </c>
      <c r="L534" s="249">
        <v>1</v>
      </c>
      <c r="M534" s="249">
        <v>1</v>
      </c>
      <c r="N534" s="249">
        <v>1</v>
      </c>
      <c r="O534" s="249">
        <v>1</v>
      </c>
      <c r="P534" s="249">
        <v>1</v>
      </c>
      <c r="Q534" s="249">
        <v>1</v>
      </c>
      <c r="R534" s="249">
        <v>1</v>
      </c>
      <c r="S534" s="249">
        <v>1</v>
      </c>
      <c r="T534" s="249">
        <v>1</v>
      </c>
      <c r="U534" s="249">
        <v>1</v>
      </c>
      <c r="V534" s="249">
        <v>1</v>
      </c>
      <c r="W534" s="249">
        <v>1</v>
      </c>
      <c r="X534" s="249">
        <v>1</v>
      </c>
      <c r="Y534" s="249">
        <v>1</v>
      </c>
      <c r="Z534" s="249">
        <v>1</v>
      </c>
      <c r="AA534" s="249">
        <v>1</v>
      </c>
      <c r="AB534" s="249">
        <v>1</v>
      </c>
      <c r="AC534" s="249">
        <v>1</v>
      </c>
      <c r="AD534" s="249">
        <v>1</v>
      </c>
      <c r="AE534" s="249">
        <v>1</v>
      </c>
      <c r="AF534" s="249">
        <v>1</v>
      </c>
      <c r="AG534" s="249">
        <v>1</v>
      </c>
    </row>
    <row r="535" spans="1:33" x14ac:dyDescent="0.3">
      <c r="A535" s="249">
        <v>525588</v>
      </c>
      <c r="B535" s="305" t="s">
        <v>2063</v>
      </c>
      <c r="C535" s="249">
        <v>1</v>
      </c>
      <c r="D535" s="249">
        <v>1</v>
      </c>
      <c r="E535" s="249">
        <v>1</v>
      </c>
      <c r="F535" s="249">
        <v>1</v>
      </c>
      <c r="G535" s="249">
        <v>1</v>
      </c>
      <c r="H535" s="249">
        <v>1</v>
      </c>
      <c r="I535" s="249">
        <v>1</v>
      </c>
      <c r="J535" s="249">
        <v>1</v>
      </c>
      <c r="K535" s="249">
        <v>1</v>
      </c>
      <c r="L535" s="249">
        <v>1</v>
      </c>
      <c r="M535" s="249">
        <v>1</v>
      </c>
      <c r="N535" s="249">
        <v>1</v>
      </c>
      <c r="O535" s="249">
        <v>1</v>
      </c>
      <c r="P535" s="249">
        <v>1</v>
      </c>
      <c r="Q535" s="249">
        <v>1</v>
      </c>
      <c r="R535" s="249">
        <v>1</v>
      </c>
      <c r="S535" s="249">
        <v>1</v>
      </c>
      <c r="T535" s="249">
        <v>1</v>
      </c>
      <c r="U535" s="249">
        <v>1</v>
      </c>
      <c r="V535" s="249">
        <v>1</v>
      </c>
      <c r="W535" s="249">
        <v>1</v>
      </c>
      <c r="X535" s="249">
        <v>1</v>
      </c>
      <c r="Y535" s="249">
        <v>1</v>
      </c>
      <c r="Z535" s="249">
        <v>1</v>
      </c>
      <c r="AA535" s="249">
        <v>1</v>
      </c>
      <c r="AB535" s="249">
        <v>1</v>
      </c>
      <c r="AC535" s="249">
        <v>1</v>
      </c>
      <c r="AD535" s="249">
        <v>1</v>
      </c>
      <c r="AE535" s="249">
        <v>1</v>
      </c>
      <c r="AF535" s="249">
        <v>1</v>
      </c>
      <c r="AG535" s="249">
        <v>1</v>
      </c>
    </row>
    <row r="536" spans="1:33" x14ac:dyDescent="0.3">
      <c r="A536" s="249">
        <v>525591</v>
      </c>
      <c r="B536" s="305" t="s">
        <v>2063</v>
      </c>
      <c r="C536" s="249">
        <v>1</v>
      </c>
      <c r="D536" s="249">
        <v>1</v>
      </c>
      <c r="E536" s="249">
        <v>1</v>
      </c>
      <c r="F536" s="249">
        <v>1</v>
      </c>
      <c r="G536" s="249">
        <v>1</v>
      </c>
      <c r="H536" s="249">
        <v>1</v>
      </c>
      <c r="I536" s="249">
        <v>1</v>
      </c>
      <c r="J536" s="249">
        <v>1</v>
      </c>
      <c r="K536" s="249">
        <v>1</v>
      </c>
      <c r="L536" s="249">
        <v>1</v>
      </c>
      <c r="M536" s="249">
        <v>1</v>
      </c>
      <c r="N536" s="249">
        <v>1</v>
      </c>
      <c r="O536" s="249">
        <v>1</v>
      </c>
      <c r="P536" s="249">
        <v>1</v>
      </c>
      <c r="Q536" s="249">
        <v>1</v>
      </c>
      <c r="R536" s="249">
        <v>1</v>
      </c>
      <c r="S536" s="249">
        <v>1</v>
      </c>
      <c r="T536" s="249">
        <v>1</v>
      </c>
      <c r="U536" s="249">
        <v>1</v>
      </c>
      <c r="V536" s="249">
        <v>1</v>
      </c>
      <c r="W536" s="249">
        <v>1</v>
      </c>
      <c r="X536" s="249">
        <v>1</v>
      </c>
      <c r="Y536" s="249">
        <v>1</v>
      </c>
      <c r="Z536" s="249">
        <v>1</v>
      </c>
      <c r="AA536" s="249">
        <v>1</v>
      </c>
      <c r="AB536" s="249">
        <v>1</v>
      </c>
      <c r="AC536" s="249">
        <v>1</v>
      </c>
      <c r="AD536" s="249">
        <v>1</v>
      </c>
      <c r="AE536" s="249">
        <v>1</v>
      </c>
      <c r="AF536" s="249">
        <v>1</v>
      </c>
      <c r="AG536" s="249">
        <v>1</v>
      </c>
    </row>
    <row r="537" spans="1:33" x14ac:dyDescent="0.3">
      <c r="A537" s="249">
        <v>525598</v>
      </c>
      <c r="B537" s="305" t="s">
        <v>2063</v>
      </c>
      <c r="C537" s="249">
        <v>1</v>
      </c>
      <c r="D537" s="249">
        <v>1</v>
      </c>
      <c r="E537" s="249">
        <v>1</v>
      </c>
      <c r="F537" s="249">
        <v>1</v>
      </c>
      <c r="G537" s="249">
        <v>1</v>
      </c>
      <c r="H537" s="249">
        <v>1</v>
      </c>
      <c r="I537" s="249">
        <v>1</v>
      </c>
      <c r="J537" s="249">
        <v>1</v>
      </c>
      <c r="K537" s="249">
        <v>1</v>
      </c>
      <c r="L537" s="249">
        <v>1</v>
      </c>
      <c r="M537" s="249">
        <v>1</v>
      </c>
      <c r="N537" s="249">
        <v>1</v>
      </c>
      <c r="O537" s="249">
        <v>1</v>
      </c>
      <c r="P537" s="249">
        <v>1</v>
      </c>
      <c r="Q537" s="249">
        <v>1</v>
      </c>
      <c r="R537" s="249">
        <v>1</v>
      </c>
      <c r="S537" s="249">
        <v>1</v>
      </c>
      <c r="T537" s="249">
        <v>1</v>
      </c>
      <c r="U537" s="249">
        <v>1</v>
      </c>
      <c r="V537" s="249">
        <v>1</v>
      </c>
      <c r="W537" s="249">
        <v>1</v>
      </c>
      <c r="X537" s="249">
        <v>1</v>
      </c>
      <c r="Y537" s="249">
        <v>1</v>
      </c>
      <c r="Z537" s="249">
        <v>1</v>
      </c>
      <c r="AA537" s="249">
        <v>1</v>
      </c>
      <c r="AB537" s="249">
        <v>1</v>
      </c>
      <c r="AC537" s="249">
        <v>1</v>
      </c>
      <c r="AD537" s="249">
        <v>1</v>
      </c>
      <c r="AE537" s="249">
        <v>1</v>
      </c>
      <c r="AF537" s="249">
        <v>1</v>
      </c>
      <c r="AG537" s="249">
        <v>1</v>
      </c>
    </row>
    <row r="538" spans="1:33" x14ac:dyDescent="0.3">
      <c r="A538" s="249">
        <v>525600</v>
      </c>
      <c r="B538" s="305" t="s">
        <v>2063</v>
      </c>
      <c r="C538" s="249">
        <v>1</v>
      </c>
      <c r="D538" s="249">
        <v>1</v>
      </c>
      <c r="E538" s="249">
        <v>1</v>
      </c>
      <c r="F538" s="249">
        <v>1</v>
      </c>
      <c r="G538" s="249">
        <v>1</v>
      </c>
      <c r="H538" s="249">
        <v>1</v>
      </c>
      <c r="I538" s="249">
        <v>1</v>
      </c>
      <c r="J538" s="249">
        <v>1</v>
      </c>
      <c r="K538" s="249">
        <v>1</v>
      </c>
      <c r="L538" s="249">
        <v>1</v>
      </c>
      <c r="M538" s="249">
        <v>1</v>
      </c>
      <c r="N538" s="249">
        <v>1</v>
      </c>
      <c r="O538" s="249">
        <v>1</v>
      </c>
      <c r="P538" s="249">
        <v>1</v>
      </c>
      <c r="Q538" s="249">
        <v>1</v>
      </c>
      <c r="R538" s="249">
        <v>1</v>
      </c>
      <c r="S538" s="249">
        <v>1</v>
      </c>
      <c r="T538" s="249">
        <v>1</v>
      </c>
      <c r="U538" s="249">
        <v>1</v>
      </c>
      <c r="V538" s="249">
        <v>1</v>
      </c>
      <c r="W538" s="249">
        <v>1</v>
      </c>
      <c r="X538" s="249">
        <v>1</v>
      </c>
      <c r="Y538" s="249">
        <v>1</v>
      </c>
      <c r="Z538" s="249">
        <v>1</v>
      </c>
      <c r="AA538" s="249">
        <v>1</v>
      </c>
      <c r="AB538" s="249">
        <v>1</v>
      </c>
      <c r="AC538" s="249">
        <v>1</v>
      </c>
      <c r="AD538" s="249">
        <v>1</v>
      </c>
      <c r="AE538" s="249">
        <v>1</v>
      </c>
      <c r="AF538" s="249">
        <v>1</v>
      </c>
      <c r="AG538" s="249">
        <v>1</v>
      </c>
    </row>
    <row r="539" spans="1:33" x14ac:dyDescent="0.3">
      <c r="A539" s="249">
        <v>525602</v>
      </c>
      <c r="B539" s="305" t="s">
        <v>2063</v>
      </c>
      <c r="C539" s="249">
        <v>1</v>
      </c>
      <c r="D539" s="249">
        <v>1</v>
      </c>
      <c r="E539" s="249">
        <v>1</v>
      </c>
      <c r="F539" s="249">
        <v>1</v>
      </c>
      <c r="G539" s="249">
        <v>1</v>
      </c>
      <c r="H539" s="249">
        <v>1</v>
      </c>
      <c r="I539" s="249">
        <v>1</v>
      </c>
      <c r="J539" s="249">
        <v>1</v>
      </c>
      <c r="K539" s="249">
        <v>1</v>
      </c>
      <c r="L539" s="249">
        <v>1</v>
      </c>
      <c r="M539" s="249">
        <v>1</v>
      </c>
      <c r="N539" s="249">
        <v>1</v>
      </c>
      <c r="O539" s="249">
        <v>1</v>
      </c>
      <c r="P539" s="249">
        <v>1</v>
      </c>
      <c r="Q539" s="249">
        <v>1</v>
      </c>
      <c r="R539" s="249">
        <v>1</v>
      </c>
      <c r="S539" s="249">
        <v>1</v>
      </c>
      <c r="T539" s="249">
        <v>1</v>
      </c>
      <c r="U539" s="249">
        <v>1</v>
      </c>
      <c r="V539" s="249">
        <v>1</v>
      </c>
      <c r="W539" s="249">
        <v>1</v>
      </c>
      <c r="X539" s="249">
        <v>1</v>
      </c>
      <c r="Y539" s="249">
        <v>1</v>
      </c>
      <c r="Z539" s="249">
        <v>1</v>
      </c>
      <c r="AA539" s="249">
        <v>1</v>
      </c>
      <c r="AB539" s="249">
        <v>1</v>
      </c>
      <c r="AC539" s="249">
        <v>1</v>
      </c>
      <c r="AD539" s="249">
        <v>1</v>
      </c>
      <c r="AE539" s="249">
        <v>1</v>
      </c>
      <c r="AF539" s="249">
        <v>1</v>
      </c>
      <c r="AG539" s="249">
        <v>1</v>
      </c>
    </row>
    <row r="540" spans="1:33" x14ac:dyDescent="0.3">
      <c r="A540" s="249">
        <v>525604</v>
      </c>
      <c r="B540" s="305" t="s">
        <v>2063</v>
      </c>
      <c r="C540" s="249">
        <v>1</v>
      </c>
      <c r="D540" s="249">
        <v>1</v>
      </c>
      <c r="E540" s="249">
        <v>1</v>
      </c>
      <c r="F540" s="249">
        <v>1</v>
      </c>
      <c r="G540" s="249">
        <v>1</v>
      </c>
      <c r="H540" s="249">
        <v>1</v>
      </c>
      <c r="I540" s="249">
        <v>1</v>
      </c>
      <c r="J540" s="249">
        <v>1</v>
      </c>
      <c r="K540" s="249">
        <v>1</v>
      </c>
      <c r="L540" s="249">
        <v>1</v>
      </c>
      <c r="M540" s="249">
        <v>1</v>
      </c>
      <c r="N540" s="249">
        <v>1</v>
      </c>
      <c r="O540" s="249">
        <v>1</v>
      </c>
      <c r="P540" s="249">
        <v>1</v>
      </c>
      <c r="Q540" s="249">
        <v>1</v>
      </c>
      <c r="R540" s="249">
        <v>1</v>
      </c>
      <c r="S540" s="249">
        <v>1</v>
      </c>
      <c r="T540" s="249">
        <v>1</v>
      </c>
      <c r="U540" s="249">
        <v>1</v>
      </c>
      <c r="V540" s="249">
        <v>1</v>
      </c>
      <c r="W540" s="249">
        <v>1</v>
      </c>
      <c r="X540" s="249">
        <v>1</v>
      </c>
      <c r="Y540" s="249">
        <v>1</v>
      </c>
      <c r="Z540" s="249">
        <v>1</v>
      </c>
      <c r="AA540" s="249">
        <v>1</v>
      </c>
      <c r="AB540" s="249">
        <v>1</v>
      </c>
      <c r="AC540" s="249">
        <v>1</v>
      </c>
      <c r="AD540" s="249">
        <v>1</v>
      </c>
      <c r="AE540" s="249">
        <v>1</v>
      </c>
      <c r="AF540" s="249">
        <v>1</v>
      </c>
      <c r="AG540" s="249">
        <v>1</v>
      </c>
    </row>
    <row r="541" spans="1:33" x14ac:dyDescent="0.3">
      <c r="A541" s="249">
        <v>525606</v>
      </c>
      <c r="B541" s="305" t="s">
        <v>2063</v>
      </c>
      <c r="C541" s="249">
        <v>1</v>
      </c>
      <c r="D541" s="249">
        <v>1</v>
      </c>
      <c r="E541" s="249">
        <v>1</v>
      </c>
      <c r="F541" s="249">
        <v>1</v>
      </c>
      <c r="G541" s="249">
        <v>1</v>
      </c>
      <c r="H541" s="249">
        <v>1</v>
      </c>
      <c r="I541" s="249">
        <v>1</v>
      </c>
      <c r="J541" s="249">
        <v>1</v>
      </c>
      <c r="K541" s="249">
        <v>1</v>
      </c>
      <c r="L541" s="249">
        <v>1</v>
      </c>
      <c r="M541" s="249">
        <v>1</v>
      </c>
      <c r="N541" s="249">
        <v>1</v>
      </c>
      <c r="O541" s="249">
        <v>1</v>
      </c>
      <c r="P541" s="249">
        <v>1</v>
      </c>
      <c r="Q541" s="249">
        <v>1</v>
      </c>
      <c r="R541" s="249">
        <v>1</v>
      </c>
      <c r="S541" s="249">
        <v>1</v>
      </c>
      <c r="T541" s="249">
        <v>1</v>
      </c>
      <c r="U541" s="249">
        <v>1</v>
      </c>
      <c r="V541" s="249">
        <v>1</v>
      </c>
      <c r="W541" s="249">
        <v>1</v>
      </c>
      <c r="X541" s="249">
        <v>1</v>
      </c>
      <c r="Y541" s="249">
        <v>1</v>
      </c>
      <c r="Z541" s="249">
        <v>1</v>
      </c>
      <c r="AA541" s="249">
        <v>1</v>
      </c>
      <c r="AB541" s="249">
        <v>1</v>
      </c>
      <c r="AC541" s="249">
        <v>1</v>
      </c>
      <c r="AD541" s="249">
        <v>1</v>
      </c>
      <c r="AE541" s="249">
        <v>1</v>
      </c>
      <c r="AF541" s="249">
        <v>1</v>
      </c>
      <c r="AG541" s="249">
        <v>1</v>
      </c>
    </row>
    <row r="542" spans="1:33" x14ac:dyDescent="0.3">
      <c r="A542" s="249">
        <v>525607</v>
      </c>
      <c r="B542" s="305" t="s">
        <v>2063</v>
      </c>
      <c r="C542" s="249">
        <v>1</v>
      </c>
      <c r="D542" s="249">
        <v>1</v>
      </c>
      <c r="E542" s="249">
        <v>1</v>
      </c>
      <c r="F542" s="249">
        <v>1</v>
      </c>
      <c r="G542" s="249">
        <v>1</v>
      </c>
      <c r="H542" s="249">
        <v>1</v>
      </c>
      <c r="I542" s="249">
        <v>1</v>
      </c>
      <c r="J542" s="249">
        <v>1</v>
      </c>
      <c r="K542" s="249">
        <v>1</v>
      </c>
      <c r="L542" s="249">
        <v>1</v>
      </c>
      <c r="M542" s="249">
        <v>1</v>
      </c>
      <c r="N542" s="249">
        <v>1</v>
      </c>
      <c r="O542" s="249">
        <v>1</v>
      </c>
      <c r="P542" s="249">
        <v>1</v>
      </c>
      <c r="Q542" s="249">
        <v>1</v>
      </c>
      <c r="R542" s="249">
        <v>1</v>
      </c>
      <c r="S542" s="249">
        <v>1</v>
      </c>
      <c r="T542" s="249">
        <v>1</v>
      </c>
      <c r="U542" s="249">
        <v>1</v>
      </c>
      <c r="V542" s="249">
        <v>1</v>
      </c>
      <c r="W542" s="249">
        <v>1</v>
      </c>
      <c r="X542" s="249">
        <v>1</v>
      </c>
      <c r="Y542" s="249">
        <v>1</v>
      </c>
      <c r="Z542" s="249">
        <v>1</v>
      </c>
      <c r="AA542" s="249">
        <v>1</v>
      </c>
      <c r="AB542" s="249">
        <v>1</v>
      </c>
      <c r="AC542" s="249">
        <v>1</v>
      </c>
      <c r="AD542" s="249">
        <v>1</v>
      </c>
      <c r="AE542" s="249">
        <v>1</v>
      </c>
      <c r="AF542" s="249">
        <v>1</v>
      </c>
      <c r="AG542" s="249">
        <v>1</v>
      </c>
    </row>
    <row r="543" spans="1:33" x14ac:dyDescent="0.3">
      <c r="A543" s="249">
        <v>525608</v>
      </c>
      <c r="B543" s="305" t="s">
        <v>2063</v>
      </c>
      <c r="C543" s="249">
        <v>1</v>
      </c>
      <c r="D543" s="249">
        <v>1</v>
      </c>
      <c r="E543" s="249">
        <v>1</v>
      </c>
      <c r="F543" s="249">
        <v>1</v>
      </c>
      <c r="G543" s="249">
        <v>1</v>
      </c>
      <c r="H543" s="249">
        <v>1</v>
      </c>
      <c r="I543" s="249">
        <v>1</v>
      </c>
      <c r="J543" s="249">
        <v>1</v>
      </c>
      <c r="K543" s="249">
        <v>1</v>
      </c>
      <c r="L543" s="249">
        <v>1</v>
      </c>
      <c r="M543" s="249">
        <v>1</v>
      </c>
      <c r="N543" s="249">
        <v>1</v>
      </c>
      <c r="O543" s="249">
        <v>1</v>
      </c>
      <c r="P543" s="249">
        <v>1</v>
      </c>
      <c r="Q543" s="249">
        <v>1</v>
      </c>
      <c r="R543" s="249">
        <v>1</v>
      </c>
      <c r="S543" s="249">
        <v>1</v>
      </c>
      <c r="T543" s="249">
        <v>1</v>
      </c>
      <c r="U543" s="249">
        <v>1</v>
      </c>
      <c r="V543" s="249">
        <v>1</v>
      </c>
      <c r="W543" s="249">
        <v>1</v>
      </c>
      <c r="X543" s="249">
        <v>1</v>
      </c>
      <c r="Y543" s="249">
        <v>1</v>
      </c>
      <c r="Z543" s="249">
        <v>1</v>
      </c>
      <c r="AA543" s="249">
        <v>1</v>
      </c>
      <c r="AB543" s="249">
        <v>1</v>
      </c>
      <c r="AC543" s="249">
        <v>1</v>
      </c>
      <c r="AD543" s="249">
        <v>1</v>
      </c>
      <c r="AE543" s="249">
        <v>1</v>
      </c>
      <c r="AF543" s="249">
        <v>1</v>
      </c>
      <c r="AG543" s="249">
        <v>1</v>
      </c>
    </row>
    <row r="544" spans="1:33" x14ac:dyDescent="0.3">
      <c r="A544" s="249">
        <v>525612</v>
      </c>
      <c r="B544" s="305" t="s">
        <v>2063</v>
      </c>
      <c r="C544" s="249">
        <v>1</v>
      </c>
      <c r="D544" s="249">
        <v>1</v>
      </c>
      <c r="E544" s="249">
        <v>1</v>
      </c>
      <c r="F544" s="249">
        <v>1</v>
      </c>
      <c r="G544" s="249">
        <v>1</v>
      </c>
      <c r="H544" s="249">
        <v>1</v>
      </c>
      <c r="I544" s="249">
        <v>1</v>
      </c>
      <c r="J544" s="249">
        <v>1</v>
      </c>
      <c r="K544" s="249">
        <v>1</v>
      </c>
      <c r="L544" s="249">
        <v>1</v>
      </c>
      <c r="M544" s="249">
        <v>1</v>
      </c>
      <c r="N544" s="249">
        <v>1</v>
      </c>
      <c r="O544" s="249">
        <v>1</v>
      </c>
      <c r="P544" s="249">
        <v>1</v>
      </c>
      <c r="Q544" s="249">
        <v>1</v>
      </c>
      <c r="R544" s="249">
        <v>1</v>
      </c>
      <c r="S544" s="249">
        <v>1</v>
      </c>
      <c r="T544" s="249">
        <v>1</v>
      </c>
      <c r="U544" s="249">
        <v>1</v>
      </c>
      <c r="V544" s="249">
        <v>1</v>
      </c>
      <c r="W544" s="249">
        <v>1</v>
      </c>
      <c r="X544" s="249">
        <v>1</v>
      </c>
      <c r="Y544" s="249">
        <v>1</v>
      </c>
      <c r="Z544" s="249">
        <v>1</v>
      </c>
      <c r="AA544" s="249">
        <v>1</v>
      </c>
      <c r="AB544" s="249">
        <v>1</v>
      </c>
      <c r="AC544" s="249">
        <v>1</v>
      </c>
      <c r="AD544" s="249">
        <v>1</v>
      </c>
      <c r="AE544" s="249">
        <v>1</v>
      </c>
      <c r="AF544" s="249">
        <v>1</v>
      </c>
      <c r="AG544" s="249">
        <v>1</v>
      </c>
    </row>
    <row r="545" spans="1:33" x14ac:dyDescent="0.3">
      <c r="A545" s="249">
        <v>525618</v>
      </c>
      <c r="B545" s="305" t="s">
        <v>2063</v>
      </c>
      <c r="C545" s="249">
        <v>1</v>
      </c>
      <c r="D545" s="249">
        <v>1</v>
      </c>
      <c r="E545" s="249">
        <v>1</v>
      </c>
      <c r="F545" s="249">
        <v>1</v>
      </c>
      <c r="G545" s="249">
        <v>1</v>
      </c>
      <c r="H545" s="249">
        <v>1</v>
      </c>
      <c r="I545" s="249">
        <v>1</v>
      </c>
      <c r="J545" s="249">
        <v>1</v>
      </c>
      <c r="K545" s="249">
        <v>1</v>
      </c>
      <c r="L545" s="249">
        <v>1</v>
      </c>
      <c r="M545" s="249">
        <v>1</v>
      </c>
      <c r="N545" s="249">
        <v>1</v>
      </c>
      <c r="O545" s="249">
        <v>1</v>
      </c>
      <c r="P545" s="249">
        <v>1</v>
      </c>
      <c r="Q545" s="249">
        <v>1</v>
      </c>
      <c r="R545" s="249">
        <v>1</v>
      </c>
      <c r="S545" s="249">
        <v>1</v>
      </c>
      <c r="T545" s="249">
        <v>1</v>
      </c>
      <c r="U545" s="249">
        <v>1</v>
      </c>
      <c r="V545" s="249">
        <v>1</v>
      </c>
      <c r="W545" s="249">
        <v>1</v>
      </c>
      <c r="X545" s="249">
        <v>1</v>
      </c>
      <c r="Y545" s="249">
        <v>1</v>
      </c>
      <c r="Z545" s="249">
        <v>1</v>
      </c>
      <c r="AA545" s="249">
        <v>1</v>
      </c>
      <c r="AB545" s="249">
        <v>1</v>
      </c>
      <c r="AC545" s="249">
        <v>1</v>
      </c>
      <c r="AD545" s="249">
        <v>1</v>
      </c>
      <c r="AE545" s="249">
        <v>1</v>
      </c>
      <c r="AF545" s="249">
        <v>1</v>
      </c>
      <c r="AG545" s="249">
        <v>1</v>
      </c>
    </row>
    <row r="546" spans="1:33" x14ac:dyDescent="0.3">
      <c r="A546" s="249">
        <v>525619</v>
      </c>
      <c r="B546" s="305" t="s">
        <v>2063</v>
      </c>
      <c r="C546" s="249">
        <v>1</v>
      </c>
      <c r="D546" s="249">
        <v>1</v>
      </c>
      <c r="E546" s="249">
        <v>1</v>
      </c>
      <c r="F546" s="249">
        <v>1</v>
      </c>
      <c r="G546" s="249">
        <v>1</v>
      </c>
      <c r="H546" s="249">
        <v>1</v>
      </c>
      <c r="I546" s="249">
        <v>1</v>
      </c>
      <c r="J546" s="249">
        <v>1</v>
      </c>
      <c r="K546" s="249">
        <v>1</v>
      </c>
      <c r="L546" s="249">
        <v>1</v>
      </c>
      <c r="M546" s="249">
        <v>1</v>
      </c>
      <c r="N546" s="249">
        <v>1</v>
      </c>
      <c r="O546" s="249">
        <v>1</v>
      </c>
      <c r="P546" s="249">
        <v>1</v>
      </c>
      <c r="Q546" s="249">
        <v>1</v>
      </c>
      <c r="R546" s="249">
        <v>1</v>
      </c>
      <c r="S546" s="249">
        <v>1</v>
      </c>
      <c r="T546" s="249">
        <v>1</v>
      </c>
      <c r="U546" s="249">
        <v>1</v>
      </c>
      <c r="V546" s="249">
        <v>1</v>
      </c>
      <c r="W546" s="249">
        <v>1</v>
      </c>
      <c r="X546" s="249">
        <v>1</v>
      </c>
      <c r="Y546" s="249">
        <v>1</v>
      </c>
      <c r="Z546" s="249">
        <v>1</v>
      </c>
      <c r="AA546" s="249">
        <v>1</v>
      </c>
      <c r="AB546" s="249">
        <v>1</v>
      </c>
      <c r="AC546" s="249">
        <v>1</v>
      </c>
      <c r="AD546" s="249">
        <v>1</v>
      </c>
      <c r="AE546" s="249">
        <v>1</v>
      </c>
      <c r="AF546" s="249">
        <v>1</v>
      </c>
      <c r="AG546" s="249">
        <v>1</v>
      </c>
    </row>
    <row r="547" spans="1:33" x14ac:dyDescent="0.3">
      <c r="A547" s="249">
        <v>525623</v>
      </c>
      <c r="B547" s="305" t="s">
        <v>2063</v>
      </c>
      <c r="C547" s="249">
        <v>1</v>
      </c>
      <c r="D547" s="249">
        <v>1</v>
      </c>
      <c r="E547" s="249">
        <v>1</v>
      </c>
      <c r="F547" s="249">
        <v>1</v>
      </c>
      <c r="G547" s="249">
        <v>1</v>
      </c>
      <c r="H547" s="249">
        <v>1</v>
      </c>
      <c r="I547" s="249">
        <v>1</v>
      </c>
      <c r="J547" s="249">
        <v>1</v>
      </c>
      <c r="K547" s="249">
        <v>1</v>
      </c>
      <c r="L547" s="249">
        <v>1</v>
      </c>
      <c r="M547" s="249">
        <v>1</v>
      </c>
      <c r="N547" s="249">
        <v>1</v>
      </c>
      <c r="O547" s="249">
        <v>1</v>
      </c>
      <c r="P547" s="249">
        <v>1</v>
      </c>
      <c r="Q547" s="249">
        <v>1</v>
      </c>
      <c r="R547" s="249">
        <v>1</v>
      </c>
      <c r="S547" s="249">
        <v>1</v>
      </c>
      <c r="T547" s="249">
        <v>1</v>
      </c>
      <c r="U547" s="249">
        <v>1</v>
      </c>
      <c r="V547" s="249">
        <v>1</v>
      </c>
      <c r="W547" s="249">
        <v>1</v>
      </c>
      <c r="X547" s="249">
        <v>1</v>
      </c>
      <c r="Y547" s="249">
        <v>1</v>
      </c>
      <c r="Z547" s="249">
        <v>1</v>
      </c>
      <c r="AA547" s="249">
        <v>1</v>
      </c>
      <c r="AB547" s="249">
        <v>1</v>
      </c>
      <c r="AC547" s="249">
        <v>1</v>
      </c>
      <c r="AD547" s="249">
        <v>1</v>
      </c>
      <c r="AE547" s="249">
        <v>1</v>
      </c>
      <c r="AF547" s="249">
        <v>1</v>
      </c>
      <c r="AG547" s="249">
        <v>1</v>
      </c>
    </row>
    <row r="548" spans="1:33" x14ac:dyDescent="0.3">
      <c r="A548" s="249">
        <v>525627</v>
      </c>
      <c r="B548" s="305" t="s">
        <v>2063</v>
      </c>
      <c r="C548" s="249">
        <v>1</v>
      </c>
      <c r="D548" s="249">
        <v>1</v>
      </c>
      <c r="E548" s="249">
        <v>1</v>
      </c>
      <c r="F548" s="249">
        <v>1</v>
      </c>
      <c r="G548" s="249">
        <v>1</v>
      </c>
      <c r="H548" s="249">
        <v>1</v>
      </c>
      <c r="I548" s="249">
        <v>1</v>
      </c>
      <c r="J548" s="249">
        <v>1</v>
      </c>
      <c r="K548" s="249">
        <v>1</v>
      </c>
      <c r="L548" s="249">
        <v>1</v>
      </c>
      <c r="M548" s="249">
        <v>1</v>
      </c>
      <c r="N548" s="249">
        <v>1</v>
      </c>
      <c r="O548" s="249">
        <v>1</v>
      </c>
      <c r="P548" s="249">
        <v>1</v>
      </c>
      <c r="Q548" s="249">
        <v>1</v>
      </c>
      <c r="R548" s="249">
        <v>1</v>
      </c>
      <c r="S548" s="249">
        <v>1</v>
      </c>
      <c r="T548" s="249">
        <v>1</v>
      </c>
      <c r="U548" s="249">
        <v>1</v>
      </c>
      <c r="V548" s="249">
        <v>1</v>
      </c>
      <c r="W548" s="249">
        <v>1</v>
      </c>
      <c r="X548" s="249">
        <v>1</v>
      </c>
      <c r="Y548" s="249">
        <v>1</v>
      </c>
      <c r="Z548" s="249">
        <v>1</v>
      </c>
      <c r="AA548" s="249">
        <v>1</v>
      </c>
      <c r="AB548" s="249">
        <v>1</v>
      </c>
      <c r="AC548" s="249">
        <v>1</v>
      </c>
      <c r="AD548" s="249">
        <v>1</v>
      </c>
      <c r="AE548" s="249">
        <v>1</v>
      </c>
      <c r="AF548" s="249">
        <v>1</v>
      </c>
      <c r="AG548" s="249">
        <v>1</v>
      </c>
    </row>
    <row r="549" spans="1:33" x14ac:dyDescent="0.3">
      <c r="A549" s="249">
        <v>525628</v>
      </c>
      <c r="B549" s="305" t="s">
        <v>2063</v>
      </c>
      <c r="C549" s="249">
        <v>1</v>
      </c>
      <c r="D549" s="249">
        <v>1</v>
      </c>
      <c r="E549" s="249">
        <v>1</v>
      </c>
      <c r="F549" s="249">
        <v>1</v>
      </c>
      <c r="G549" s="249">
        <v>1</v>
      </c>
      <c r="H549" s="249">
        <v>1</v>
      </c>
      <c r="I549" s="249">
        <v>1</v>
      </c>
      <c r="J549" s="249">
        <v>1</v>
      </c>
      <c r="K549" s="249">
        <v>1</v>
      </c>
      <c r="L549" s="249">
        <v>1</v>
      </c>
      <c r="M549" s="249">
        <v>1</v>
      </c>
      <c r="N549" s="249">
        <v>1</v>
      </c>
      <c r="O549" s="249">
        <v>1</v>
      </c>
      <c r="P549" s="249">
        <v>1</v>
      </c>
      <c r="Q549" s="249">
        <v>1</v>
      </c>
      <c r="R549" s="249">
        <v>1</v>
      </c>
      <c r="S549" s="249">
        <v>1</v>
      </c>
      <c r="T549" s="249">
        <v>1</v>
      </c>
      <c r="U549" s="249">
        <v>1</v>
      </c>
      <c r="V549" s="249">
        <v>1</v>
      </c>
      <c r="W549" s="249">
        <v>1</v>
      </c>
      <c r="X549" s="249">
        <v>1</v>
      </c>
      <c r="Y549" s="249">
        <v>1</v>
      </c>
      <c r="Z549" s="249">
        <v>1</v>
      </c>
      <c r="AA549" s="249">
        <v>1</v>
      </c>
      <c r="AB549" s="249">
        <v>1</v>
      </c>
      <c r="AC549" s="249">
        <v>1</v>
      </c>
      <c r="AD549" s="249">
        <v>1</v>
      </c>
      <c r="AE549" s="249">
        <v>1</v>
      </c>
      <c r="AF549" s="249">
        <v>1</v>
      </c>
      <c r="AG549" s="249">
        <v>1</v>
      </c>
    </row>
    <row r="550" spans="1:33" x14ac:dyDescent="0.3">
      <c r="A550" s="249">
        <v>525631</v>
      </c>
      <c r="B550" s="305" t="s">
        <v>2063</v>
      </c>
      <c r="C550" s="249">
        <v>1</v>
      </c>
      <c r="D550" s="249">
        <v>1</v>
      </c>
      <c r="E550" s="249">
        <v>1</v>
      </c>
      <c r="F550" s="249">
        <v>1</v>
      </c>
      <c r="G550" s="249">
        <v>1</v>
      </c>
      <c r="H550" s="249">
        <v>1</v>
      </c>
      <c r="I550" s="249">
        <v>1</v>
      </c>
      <c r="J550" s="249">
        <v>1</v>
      </c>
      <c r="K550" s="249">
        <v>1</v>
      </c>
      <c r="L550" s="249">
        <v>1</v>
      </c>
      <c r="M550" s="249">
        <v>1</v>
      </c>
      <c r="N550" s="249">
        <v>1</v>
      </c>
      <c r="O550" s="249">
        <v>1</v>
      </c>
      <c r="P550" s="249">
        <v>1</v>
      </c>
      <c r="Q550" s="249">
        <v>1</v>
      </c>
      <c r="R550" s="249">
        <v>1</v>
      </c>
      <c r="S550" s="249">
        <v>1</v>
      </c>
      <c r="T550" s="249">
        <v>1</v>
      </c>
      <c r="U550" s="249">
        <v>1</v>
      </c>
      <c r="V550" s="249">
        <v>1</v>
      </c>
      <c r="W550" s="249">
        <v>1</v>
      </c>
      <c r="X550" s="249">
        <v>1</v>
      </c>
      <c r="Y550" s="249">
        <v>1</v>
      </c>
      <c r="Z550" s="249">
        <v>1</v>
      </c>
      <c r="AA550" s="249">
        <v>1</v>
      </c>
      <c r="AB550" s="249">
        <v>1</v>
      </c>
      <c r="AC550" s="249">
        <v>1</v>
      </c>
      <c r="AD550" s="249">
        <v>1</v>
      </c>
      <c r="AE550" s="249">
        <v>1</v>
      </c>
      <c r="AF550" s="249">
        <v>1</v>
      </c>
      <c r="AG550" s="249">
        <v>1</v>
      </c>
    </row>
    <row r="551" spans="1:33" x14ac:dyDescent="0.3">
      <c r="A551" s="249">
        <v>525634</v>
      </c>
      <c r="B551" s="305" t="s">
        <v>2063</v>
      </c>
      <c r="C551" s="249">
        <v>1</v>
      </c>
      <c r="D551" s="249">
        <v>1</v>
      </c>
      <c r="E551" s="249">
        <v>1</v>
      </c>
      <c r="F551" s="249">
        <v>1</v>
      </c>
      <c r="G551" s="249">
        <v>1</v>
      </c>
      <c r="H551" s="249">
        <v>1</v>
      </c>
      <c r="I551" s="249">
        <v>1</v>
      </c>
      <c r="J551" s="249">
        <v>1</v>
      </c>
      <c r="K551" s="249">
        <v>1</v>
      </c>
      <c r="L551" s="249">
        <v>1</v>
      </c>
      <c r="M551" s="249">
        <v>1</v>
      </c>
      <c r="N551" s="249">
        <v>1</v>
      </c>
      <c r="O551" s="249">
        <v>1</v>
      </c>
      <c r="P551" s="249">
        <v>1</v>
      </c>
      <c r="Q551" s="249">
        <v>1</v>
      </c>
      <c r="R551" s="249">
        <v>1</v>
      </c>
      <c r="S551" s="249">
        <v>1</v>
      </c>
      <c r="T551" s="249">
        <v>1</v>
      </c>
      <c r="U551" s="249">
        <v>1</v>
      </c>
      <c r="V551" s="249">
        <v>1</v>
      </c>
      <c r="W551" s="249">
        <v>1</v>
      </c>
      <c r="X551" s="249">
        <v>1</v>
      </c>
      <c r="Y551" s="249">
        <v>1</v>
      </c>
      <c r="Z551" s="249">
        <v>1</v>
      </c>
      <c r="AA551" s="249">
        <v>1</v>
      </c>
      <c r="AB551" s="249">
        <v>1</v>
      </c>
      <c r="AC551" s="249">
        <v>1</v>
      </c>
      <c r="AD551" s="249">
        <v>1</v>
      </c>
      <c r="AE551" s="249">
        <v>1</v>
      </c>
      <c r="AF551" s="249">
        <v>1</v>
      </c>
      <c r="AG551" s="249">
        <v>1</v>
      </c>
    </row>
    <row r="552" spans="1:33" x14ac:dyDescent="0.3">
      <c r="A552" s="249">
        <v>525639</v>
      </c>
      <c r="B552" s="305" t="s">
        <v>2063</v>
      </c>
      <c r="C552" s="249">
        <v>1</v>
      </c>
      <c r="D552" s="249">
        <v>1</v>
      </c>
      <c r="E552" s="249">
        <v>1</v>
      </c>
      <c r="F552" s="249">
        <v>1</v>
      </c>
      <c r="G552" s="249">
        <v>1</v>
      </c>
      <c r="H552" s="249">
        <v>1</v>
      </c>
      <c r="I552" s="249">
        <v>1</v>
      </c>
      <c r="J552" s="249">
        <v>1</v>
      </c>
      <c r="K552" s="249">
        <v>1</v>
      </c>
      <c r="L552" s="249">
        <v>1</v>
      </c>
      <c r="M552" s="249">
        <v>1</v>
      </c>
      <c r="N552" s="249">
        <v>1</v>
      </c>
      <c r="O552" s="249">
        <v>1</v>
      </c>
      <c r="P552" s="249">
        <v>1</v>
      </c>
      <c r="Q552" s="249">
        <v>1</v>
      </c>
      <c r="R552" s="249">
        <v>1</v>
      </c>
      <c r="S552" s="249">
        <v>1</v>
      </c>
      <c r="T552" s="249">
        <v>1</v>
      </c>
      <c r="U552" s="249">
        <v>1</v>
      </c>
      <c r="V552" s="249">
        <v>1</v>
      </c>
      <c r="W552" s="249">
        <v>1</v>
      </c>
      <c r="X552" s="249">
        <v>1</v>
      </c>
      <c r="Y552" s="249">
        <v>1</v>
      </c>
      <c r="Z552" s="249">
        <v>1</v>
      </c>
      <c r="AA552" s="249">
        <v>1</v>
      </c>
      <c r="AB552" s="249">
        <v>1</v>
      </c>
      <c r="AC552" s="249">
        <v>1</v>
      </c>
      <c r="AD552" s="249">
        <v>1</v>
      </c>
      <c r="AE552" s="249">
        <v>1</v>
      </c>
      <c r="AF552" s="249">
        <v>1</v>
      </c>
      <c r="AG552" s="249">
        <v>1</v>
      </c>
    </row>
    <row r="553" spans="1:33" x14ac:dyDescent="0.3">
      <c r="A553" s="249">
        <v>525641</v>
      </c>
      <c r="B553" s="305" t="s">
        <v>2063</v>
      </c>
      <c r="C553" s="249">
        <v>1</v>
      </c>
      <c r="D553" s="249">
        <v>1</v>
      </c>
      <c r="E553" s="249">
        <v>1</v>
      </c>
      <c r="F553" s="249">
        <v>1</v>
      </c>
      <c r="G553" s="249">
        <v>1</v>
      </c>
      <c r="H553" s="249">
        <v>1</v>
      </c>
      <c r="I553" s="249">
        <v>1</v>
      </c>
      <c r="J553" s="249">
        <v>1</v>
      </c>
      <c r="K553" s="249">
        <v>1</v>
      </c>
      <c r="L553" s="249">
        <v>1</v>
      </c>
      <c r="M553" s="249">
        <v>1</v>
      </c>
      <c r="N553" s="249">
        <v>1</v>
      </c>
      <c r="O553" s="249">
        <v>1</v>
      </c>
      <c r="P553" s="249">
        <v>1</v>
      </c>
      <c r="Q553" s="249">
        <v>1</v>
      </c>
      <c r="R553" s="249">
        <v>1</v>
      </c>
      <c r="S553" s="249">
        <v>1</v>
      </c>
      <c r="T553" s="249">
        <v>1</v>
      </c>
      <c r="U553" s="249">
        <v>1</v>
      </c>
      <c r="V553" s="249">
        <v>1</v>
      </c>
      <c r="W553" s="249">
        <v>1</v>
      </c>
      <c r="X553" s="249">
        <v>1</v>
      </c>
      <c r="Y553" s="249">
        <v>1</v>
      </c>
      <c r="Z553" s="249">
        <v>1</v>
      </c>
      <c r="AA553" s="249">
        <v>1</v>
      </c>
      <c r="AB553" s="249">
        <v>1</v>
      </c>
      <c r="AC553" s="249">
        <v>1</v>
      </c>
      <c r="AD553" s="249">
        <v>1</v>
      </c>
      <c r="AE553" s="249">
        <v>1</v>
      </c>
      <c r="AF553" s="249">
        <v>1</v>
      </c>
      <c r="AG553" s="249">
        <v>1</v>
      </c>
    </row>
    <row r="554" spans="1:33" x14ac:dyDescent="0.3">
      <c r="A554" s="249">
        <v>525656</v>
      </c>
      <c r="B554" s="305" t="s">
        <v>2063</v>
      </c>
      <c r="C554" s="249">
        <v>1</v>
      </c>
      <c r="D554" s="249">
        <v>1</v>
      </c>
      <c r="E554" s="249">
        <v>1</v>
      </c>
      <c r="F554" s="249">
        <v>1</v>
      </c>
      <c r="G554" s="249">
        <v>1</v>
      </c>
      <c r="H554" s="249">
        <v>1</v>
      </c>
      <c r="I554" s="249">
        <v>1</v>
      </c>
      <c r="J554" s="249">
        <v>1</v>
      </c>
      <c r="K554" s="249">
        <v>1</v>
      </c>
      <c r="L554" s="249">
        <v>1</v>
      </c>
      <c r="M554" s="249">
        <v>1</v>
      </c>
      <c r="N554" s="249">
        <v>1</v>
      </c>
      <c r="O554" s="249">
        <v>1</v>
      </c>
      <c r="P554" s="249">
        <v>1</v>
      </c>
      <c r="Q554" s="249">
        <v>1</v>
      </c>
      <c r="R554" s="249">
        <v>1</v>
      </c>
      <c r="S554" s="249">
        <v>1</v>
      </c>
      <c r="T554" s="249">
        <v>1</v>
      </c>
      <c r="U554" s="249">
        <v>1</v>
      </c>
      <c r="V554" s="249">
        <v>1</v>
      </c>
      <c r="W554" s="249">
        <v>1</v>
      </c>
      <c r="X554" s="249">
        <v>1</v>
      </c>
      <c r="Y554" s="249">
        <v>1</v>
      </c>
      <c r="Z554" s="249">
        <v>1</v>
      </c>
      <c r="AA554" s="249">
        <v>1</v>
      </c>
      <c r="AB554" s="249">
        <v>1</v>
      </c>
      <c r="AC554" s="249">
        <v>1</v>
      </c>
      <c r="AD554" s="249">
        <v>1</v>
      </c>
      <c r="AE554" s="249">
        <v>1</v>
      </c>
      <c r="AF554" s="249">
        <v>1</v>
      </c>
      <c r="AG554" s="249">
        <v>1</v>
      </c>
    </row>
    <row r="555" spans="1:33" x14ac:dyDescent="0.3">
      <c r="A555" s="249">
        <v>525657</v>
      </c>
      <c r="B555" s="305" t="s">
        <v>2063</v>
      </c>
      <c r="C555" s="249">
        <v>1</v>
      </c>
      <c r="D555" s="249">
        <v>1</v>
      </c>
      <c r="E555" s="249">
        <v>1</v>
      </c>
      <c r="F555" s="249">
        <v>1</v>
      </c>
      <c r="G555" s="249">
        <v>1</v>
      </c>
      <c r="H555" s="249">
        <v>1</v>
      </c>
      <c r="I555" s="249">
        <v>1</v>
      </c>
      <c r="J555" s="249">
        <v>1</v>
      </c>
      <c r="K555" s="249">
        <v>1</v>
      </c>
      <c r="L555" s="249">
        <v>1</v>
      </c>
      <c r="M555" s="249">
        <v>1</v>
      </c>
      <c r="N555" s="249">
        <v>1</v>
      </c>
      <c r="O555" s="249">
        <v>1</v>
      </c>
      <c r="P555" s="249">
        <v>1</v>
      </c>
      <c r="Q555" s="249">
        <v>1</v>
      </c>
      <c r="R555" s="249">
        <v>1</v>
      </c>
      <c r="S555" s="249">
        <v>1</v>
      </c>
      <c r="T555" s="249">
        <v>1</v>
      </c>
      <c r="U555" s="249">
        <v>1</v>
      </c>
      <c r="V555" s="249">
        <v>1</v>
      </c>
      <c r="W555" s="249">
        <v>1</v>
      </c>
      <c r="X555" s="249">
        <v>1</v>
      </c>
      <c r="Y555" s="249">
        <v>1</v>
      </c>
      <c r="Z555" s="249">
        <v>1</v>
      </c>
      <c r="AA555" s="249">
        <v>1</v>
      </c>
      <c r="AB555" s="249">
        <v>1</v>
      </c>
      <c r="AC555" s="249">
        <v>1</v>
      </c>
      <c r="AD555" s="249">
        <v>1</v>
      </c>
      <c r="AE555" s="249">
        <v>1</v>
      </c>
      <c r="AF555" s="249">
        <v>1</v>
      </c>
      <c r="AG555" s="249">
        <v>1</v>
      </c>
    </row>
    <row r="556" spans="1:33" x14ac:dyDescent="0.3">
      <c r="A556" s="249">
        <v>525661</v>
      </c>
      <c r="B556" s="305" t="s">
        <v>2063</v>
      </c>
      <c r="C556" s="249">
        <v>1</v>
      </c>
      <c r="D556" s="249">
        <v>1</v>
      </c>
      <c r="E556" s="249">
        <v>1</v>
      </c>
      <c r="F556" s="249">
        <v>1</v>
      </c>
      <c r="G556" s="249">
        <v>1</v>
      </c>
      <c r="H556" s="249">
        <v>1</v>
      </c>
      <c r="I556" s="249">
        <v>1</v>
      </c>
      <c r="J556" s="249">
        <v>1</v>
      </c>
      <c r="K556" s="249">
        <v>1</v>
      </c>
      <c r="L556" s="249">
        <v>1</v>
      </c>
      <c r="M556" s="249">
        <v>1</v>
      </c>
      <c r="N556" s="249">
        <v>1</v>
      </c>
      <c r="O556" s="249">
        <v>1</v>
      </c>
      <c r="P556" s="249">
        <v>1</v>
      </c>
      <c r="Q556" s="249">
        <v>1</v>
      </c>
      <c r="R556" s="249">
        <v>1</v>
      </c>
      <c r="S556" s="249">
        <v>1</v>
      </c>
      <c r="T556" s="249">
        <v>1</v>
      </c>
      <c r="U556" s="249">
        <v>1</v>
      </c>
      <c r="V556" s="249">
        <v>1</v>
      </c>
      <c r="W556" s="249">
        <v>1</v>
      </c>
      <c r="X556" s="249">
        <v>1</v>
      </c>
      <c r="Y556" s="249">
        <v>1</v>
      </c>
      <c r="Z556" s="249">
        <v>1</v>
      </c>
      <c r="AA556" s="249">
        <v>1</v>
      </c>
      <c r="AB556" s="249">
        <v>1</v>
      </c>
      <c r="AC556" s="249">
        <v>1</v>
      </c>
      <c r="AD556" s="249">
        <v>1</v>
      </c>
      <c r="AE556" s="249">
        <v>1</v>
      </c>
      <c r="AF556" s="249">
        <v>1</v>
      </c>
      <c r="AG556" s="249">
        <v>1</v>
      </c>
    </row>
    <row r="557" spans="1:33" x14ac:dyDescent="0.3">
      <c r="A557" s="249">
        <v>525671</v>
      </c>
      <c r="B557" s="305" t="s">
        <v>2063</v>
      </c>
      <c r="C557" s="249">
        <v>1</v>
      </c>
      <c r="D557" s="249">
        <v>1</v>
      </c>
      <c r="E557" s="249">
        <v>1</v>
      </c>
      <c r="F557" s="249">
        <v>1</v>
      </c>
      <c r="G557" s="249">
        <v>1</v>
      </c>
      <c r="H557" s="249">
        <v>1</v>
      </c>
      <c r="I557" s="249">
        <v>1</v>
      </c>
      <c r="J557" s="249">
        <v>1</v>
      </c>
      <c r="K557" s="249">
        <v>1</v>
      </c>
      <c r="L557" s="249">
        <v>1</v>
      </c>
      <c r="M557" s="249">
        <v>1</v>
      </c>
      <c r="N557" s="249">
        <v>1</v>
      </c>
      <c r="O557" s="249">
        <v>1</v>
      </c>
      <c r="P557" s="249">
        <v>1</v>
      </c>
      <c r="Q557" s="249">
        <v>1</v>
      </c>
      <c r="R557" s="249">
        <v>1</v>
      </c>
      <c r="S557" s="249">
        <v>1</v>
      </c>
      <c r="T557" s="249">
        <v>1</v>
      </c>
      <c r="U557" s="249">
        <v>1</v>
      </c>
      <c r="V557" s="249">
        <v>1</v>
      </c>
      <c r="W557" s="249">
        <v>1</v>
      </c>
      <c r="X557" s="249">
        <v>1</v>
      </c>
      <c r="Y557" s="249">
        <v>1</v>
      </c>
      <c r="Z557" s="249">
        <v>1</v>
      </c>
      <c r="AA557" s="249">
        <v>1</v>
      </c>
      <c r="AB557" s="249">
        <v>1</v>
      </c>
      <c r="AC557" s="249">
        <v>1</v>
      </c>
      <c r="AD557" s="249">
        <v>1</v>
      </c>
      <c r="AE557" s="249">
        <v>1</v>
      </c>
      <c r="AF557" s="249">
        <v>1</v>
      </c>
      <c r="AG557" s="249">
        <v>1</v>
      </c>
    </row>
    <row r="558" spans="1:33" x14ac:dyDescent="0.3">
      <c r="A558" s="249">
        <v>525678</v>
      </c>
      <c r="B558" s="305" t="s">
        <v>2063</v>
      </c>
      <c r="C558" s="249">
        <v>1</v>
      </c>
      <c r="D558" s="249">
        <v>1</v>
      </c>
      <c r="E558" s="249">
        <v>1</v>
      </c>
      <c r="F558" s="249">
        <v>1</v>
      </c>
      <c r="G558" s="249">
        <v>1</v>
      </c>
      <c r="H558" s="249">
        <v>1</v>
      </c>
      <c r="I558" s="249">
        <v>1</v>
      </c>
      <c r="J558" s="249">
        <v>1</v>
      </c>
      <c r="K558" s="249">
        <v>1</v>
      </c>
      <c r="L558" s="249">
        <v>1</v>
      </c>
      <c r="M558" s="249">
        <v>1</v>
      </c>
      <c r="N558" s="249">
        <v>1</v>
      </c>
      <c r="O558" s="249">
        <v>1</v>
      </c>
      <c r="P558" s="249">
        <v>1</v>
      </c>
      <c r="Q558" s="249">
        <v>1</v>
      </c>
      <c r="R558" s="249">
        <v>1</v>
      </c>
      <c r="S558" s="249">
        <v>1</v>
      </c>
      <c r="T558" s="249">
        <v>1</v>
      </c>
      <c r="U558" s="249">
        <v>1</v>
      </c>
      <c r="V558" s="249">
        <v>1</v>
      </c>
      <c r="W558" s="249">
        <v>1</v>
      </c>
      <c r="X558" s="249">
        <v>1</v>
      </c>
      <c r="Y558" s="249">
        <v>1</v>
      </c>
      <c r="Z558" s="249">
        <v>1</v>
      </c>
      <c r="AA558" s="249">
        <v>1</v>
      </c>
      <c r="AB558" s="249">
        <v>1</v>
      </c>
      <c r="AC558" s="249">
        <v>1</v>
      </c>
      <c r="AD558" s="249">
        <v>1</v>
      </c>
      <c r="AE558" s="249">
        <v>1</v>
      </c>
      <c r="AF558" s="249">
        <v>1</v>
      </c>
      <c r="AG558" s="249">
        <v>1</v>
      </c>
    </row>
    <row r="559" spans="1:33" x14ac:dyDescent="0.3">
      <c r="A559" s="249">
        <v>525679</v>
      </c>
      <c r="B559" s="305" t="s">
        <v>2063</v>
      </c>
      <c r="C559" s="249">
        <v>1</v>
      </c>
      <c r="D559" s="249">
        <v>1</v>
      </c>
      <c r="E559" s="249">
        <v>1</v>
      </c>
      <c r="F559" s="249">
        <v>1</v>
      </c>
      <c r="G559" s="249">
        <v>1</v>
      </c>
      <c r="H559" s="249">
        <v>1</v>
      </c>
      <c r="I559" s="249">
        <v>1</v>
      </c>
      <c r="J559" s="249">
        <v>1</v>
      </c>
      <c r="K559" s="249">
        <v>1</v>
      </c>
      <c r="L559" s="249">
        <v>1</v>
      </c>
      <c r="M559" s="249">
        <v>1</v>
      </c>
      <c r="N559" s="249">
        <v>1</v>
      </c>
      <c r="O559" s="249">
        <v>1</v>
      </c>
      <c r="P559" s="249">
        <v>1</v>
      </c>
      <c r="Q559" s="249">
        <v>1</v>
      </c>
      <c r="R559" s="249">
        <v>1</v>
      </c>
      <c r="S559" s="249">
        <v>1</v>
      </c>
      <c r="T559" s="249">
        <v>1</v>
      </c>
      <c r="U559" s="249">
        <v>1</v>
      </c>
      <c r="V559" s="249">
        <v>1</v>
      </c>
      <c r="W559" s="249">
        <v>1</v>
      </c>
      <c r="X559" s="249">
        <v>1</v>
      </c>
      <c r="Y559" s="249">
        <v>1</v>
      </c>
      <c r="Z559" s="249">
        <v>1</v>
      </c>
      <c r="AA559" s="249">
        <v>1</v>
      </c>
      <c r="AB559" s="249">
        <v>1</v>
      </c>
      <c r="AC559" s="249">
        <v>1</v>
      </c>
      <c r="AD559" s="249">
        <v>1</v>
      </c>
      <c r="AE559" s="249">
        <v>1</v>
      </c>
      <c r="AF559" s="249">
        <v>1</v>
      </c>
      <c r="AG559" s="249">
        <v>1</v>
      </c>
    </row>
    <row r="560" spans="1:33" x14ac:dyDescent="0.3">
      <c r="A560" s="249">
        <v>525848</v>
      </c>
      <c r="B560" s="305" t="s">
        <v>2063</v>
      </c>
      <c r="C560" s="249">
        <v>1</v>
      </c>
      <c r="D560" s="249">
        <v>1</v>
      </c>
      <c r="E560" s="249">
        <v>1</v>
      </c>
      <c r="F560" s="249">
        <v>1</v>
      </c>
      <c r="G560" s="249">
        <v>1</v>
      </c>
      <c r="H560" s="249">
        <v>1</v>
      </c>
      <c r="I560" s="249">
        <v>1</v>
      </c>
      <c r="J560" s="249">
        <v>1</v>
      </c>
      <c r="K560" s="249">
        <v>1</v>
      </c>
      <c r="L560" s="249">
        <v>1</v>
      </c>
      <c r="M560" s="249">
        <v>1</v>
      </c>
      <c r="N560" s="249">
        <v>1</v>
      </c>
      <c r="O560" s="249">
        <v>1</v>
      </c>
      <c r="P560" s="249">
        <v>1</v>
      </c>
      <c r="Q560" s="249">
        <v>1</v>
      </c>
      <c r="R560" s="249">
        <v>1</v>
      </c>
      <c r="S560" s="249">
        <v>1</v>
      </c>
      <c r="T560" s="249">
        <v>1</v>
      </c>
      <c r="U560" s="249">
        <v>1</v>
      </c>
      <c r="V560" s="249">
        <v>1</v>
      </c>
      <c r="W560" s="249">
        <v>1</v>
      </c>
      <c r="X560" s="249">
        <v>1</v>
      </c>
      <c r="Y560" s="249">
        <v>1</v>
      </c>
      <c r="Z560" s="249">
        <v>1</v>
      </c>
      <c r="AA560" s="249">
        <v>1</v>
      </c>
      <c r="AB560" s="249">
        <v>1</v>
      </c>
      <c r="AC560" s="249">
        <v>1</v>
      </c>
      <c r="AD560" s="249">
        <v>1</v>
      </c>
      <c r="AE560" s="249">
        <v>1</v>
      </c>
      <c r="AF560" s="249">
        <v>1</v>
      </c>
      <c r="AG560" s="249">
        <v>1</v>
      </c>
    </row>
    <row r="561" spans="1:39" x14ac:dyDescent="0.3">
      <c r="A561" s="249">
        <v>525862</v>
      </c>
      <c r="B561" s="305" t="s">
        <v>2063</v>
      </c>
      <c r="C561" s="249">
        <v>1</v>
      </c>
      <c r="D561" s="249">
        <v>1</v>
      </c>
      <c r="E561" s="249">
        <v>1</v>
      </c>
      <c r="F561" s="249">
        <v>1</v>
      </c>
      <c r="G561" s="249">
        <v>1</v>
      </c>
      <c r="H561" s="249">
        <v>1</v>
      </c>
      <c r="I561" s="249">
        <v>1</v>
      </c>
      <c r="J561" s="249">
        <v>1</v>
      </c>
      <c r="K561" s="249">
        <v>1</v>
      </c>
      <c r="L561" s="249">
        <v>1</v>
      </c>
      <c r="M561" s="249">
        <v>1</v>
      </c>
      <c r="N561" s="249">
        <v>1</v>
      </c>
      <c r="O561" s="249">
        <v>1</v>
      </c>
      <c r="P561" s="249">
        <v>1</v>
      </c>
      <c r="Q561" s="249">
        <v>1</v>
      </c>
      <c r="R561" s="249">
        <v>1</v>
      </c>
      <c r="S561" s="249">
        <v>1</v>
      </c>
      <c r="T561" s="249">
        <v>1</v>
      </c>
      <c r="U561" s="249">
        <v>1</v>
      </c>
      <c r="V561" s="249">
        <v>1</v>
      </c>
      <c r="W561" s="249">
        <v>1</v>
      </c>
      <c r="X561" s="249">
        <v>1</v>
      </c>
      <c r="Y561" s="249">
        <v>1</v>
      </c>
      <c r="Z561" s="249">
        <v>1</v>
      </c>
      <c r="AA561" s="249">
        <v>1</v>
      </c>
      <c r="AB561" s="249">
        <v>1</v>
      </c>
      <c r="AC561" s="249">
        <v>1</v>
      </c>
      <c r="AD561" s="249">
        <v>1</v>
      </c>
      <c r="AE561" s="249">
        <v>1</v>
      </c>
      <c r="AF561" s="249">
        <v>1</v>
      </c>
      <c r="AG561" s="249">
        <v>1</v>
      </c>
    </row>
    <row r="562" spans="1:39" x14ac:dyDescent="0.3">
      <c r="A562" s="249">
        <v>525865</v>
      </c>
      <c r="B562" s="305" t="s">
        <v>2063</v>
      </c>
      <c r="C562" s="249">
        <v>1</v>
      </c>
      <c r="D562" s="249">
        <v>1</v>
      </c>
      <c r="E562" s="249">
        <v>1</v>
      </c>
      <c r="F562" s="249">
        <v>1</v>
      </c>
      <c r="G562" s="249">
        <v>1</v>
      </c>
      <c r="H562" s="249">
        <v>1</v>
      </c>
      <c r="I562" s="249">
        <v>1</v>
      </c>
      <c r="J562" s="249">
        <v>1</v>
      </c>
      <c r="K562" s="249">
        <v>1</v>
      </c>
      <c r="L562" s="249">
        <v>1</v>
      </c>
      <c r="M562" s="249">
        <v>1</v>
      </c>
      <c r="N562" s="249">
        <v>1</v>
      </c>
      <c r="O562" s="249">
        <v>1</v>
      </c>
      <c r="P562" s="249">
        <v>1</v>
      </c>
      <c r="Q562" s="249">
        <v>1</v>
      </c>
      <c r="R562" s="249">
        <v>1</v>
      </c>
      <c r="S562" s="249">
        <v>1</v>
      </c>
      <c r="T562" s="249">
        <v>1</v>
      </c>
      <c r="U562" s="249">
        <v>1</v>
      </c>
      <c r="V562" s="249">
        <v>1</v>
      </c>
      <c r="W562" s="249">
        <v>1</v>
      </c>
      <c r="X562" s="249">
        <v>1</v>
      </c>
      <c r="Y562" s="249">
        <v>1</v>
      </c>
      <c r="Z562" s="249">
        <v>1</v>
      </c>
      <c r="AA562" s="249">
        <v>1</v>
      </c>
      <c r="AB562" s="249">
        <v>1</v>
      </c>
      <c r="AC562" s="249">
        <v>1</v>
      </c>
      <c r="AD562" s="249">
        <v>1</v>
      </c>
      <c r="AE562" s="249">
        <v>1</v>
      </c>
      <c r="AF562" s="249">
        <v>1</v>
      </c>
      <c r="AG562" s="249">
        <v>1</v>
      </c>
    </row>
    <row r="563" spans="1:39" x14ac:dyDescent="0.3">
      <c r="A563" s="249">
        <v>525893</v>
      </c>
      <c r="B563" s="305" t="s">
        <v>2063</v>
      </c>
      <c r="C563" s="249">
        <v>1</v>
      </c>
      <c r="D563" s="249">
        <v>1</v>
      </c>
      <c r="E563" s="249">
        <v>1</v>
      </c>
      <c r="F563" s="249">
        <v>1</v>
      </c>
      <c r="G563" s="249">
        <v>1</v>
      </c>
      <c r="H563" s="249">
        <v>1</v>
      </c>
      <c r="I563" s="249">
        <v>1</v>
      </c>
      <c r="J563" s="249">
        <v>1</v>
      </c>
      <c r="K563" s="249">
        <v>1</v>
      </c>
      <c r="L563" s="249">
        <v>1</v>
      </c>
      <c r="M563" s="249">
        <v>1</v>
      </c>
      <c r="N563" s="249">
        <v>1</v>
      </c>
      <c r="O563" s="249">
        <v>1</v>
      </c>
      <c r="P563" s="249">
        <v>1</v>
      </c>
      <c r="Q563" s="249">
        <v>1</v>
      </c>
      <c r="R563" s="249">
        <v>1</v>
      </c>
      <c r="S563" s="249">
        <v>1</v>
      </c>
      <c r="T563" s="249">
        <v>1</v>
      </c>
      <c r="U563" s="249">
        <v>1</v>
      </c>
      <c r="V563" s="249">
        <v>1</v>
      </c>
      <c r="W563" s="249">
        <v>1</v>
      </c>
      <c r="X563" s="249">
        <v>1</v>
      </c>
      <c r="Y563" s="249">
        <v>1</v>
      </c>
      <c r="Z563" s="249">
        <v>1</v>
      </c>
      <c r="AA563" s="249">
        <v>1</v>
      </c>
      <c r="AB563" s="249">
        <v>1</v>
      </c>
      <c r="AC563" s="249">
        <v>1</v>
      </c>
      <c r="AD563" s="249">
        <v>1</v>
      </c>
      <c r="AE563" s="249">
        <v>1</v>
      </c>
      <c r="AF563" s="249">
        <v>1</v>
      </c>
      <c r="AG563" s="249">
        <v>1</v>
      </c>
    </row>
    <row r="564" spans="1:39" x14ac:dyDescent="0.3">
      <c r="A564" s="249">
        <v>525911</v>
      </c>
      <c r="B564" s="305" t="s">
        <v>2063</v>
      </c>
      <c r="C564" s="249">
        <v>1</v>
      </c>
      <c r="D564" s="249">
        <v>1</v>
      </c>
      <c r="E564" s="249">
        <v>1</v>
      </c>
      <c r="F564" s="249">
        <v>1</v>
      </c>
      <c r="G564" s="249">
        <v>1</v>
      </c>
      <c r="H564" s="249">
        <v>1</v>
      </c>
      <c r="I564" s="249">
        <v>1</v>
      </c>
      <c r="J564" s="249">
        <v>1</v>
      </c>
      <c r="K564" s="249">
        <v>1</v>
      </c>
      <c r="L564" s="249">
        <v>1</v>
      </c>
      <c r="M564" s="249">
        <v>1</v>
      </c>
      <c r="N564" s="249">
        <v>1</v>
      </c>
      <c r="O564" s="249">
        <v>1</v>
      </c>
      <c r="P564" s="249">
        <v>1</v>
      </c>
      <c r="Q564" s="249">
        <v>1</v>
      </c>
      <c r="R564" s="249">
        <v>1</v>
      </c>
      <c r="S564" s="249">
        <v>1</v>
      </c>
      <c r="T564" s="249">
        <v>1</v>
      </c>
      <c r="U564" s="249">
        <v>1</v>
      </c>
      <c r="V564" s="249">
        <v>1</v>
      </c>
      <c r="W564" s="249">
        <v>1</v>
      </c>
      <c r="X564" s="249">
        <v>1</v>
      </c>
      <c r="Y564" s="249">
        <v>1</v>
      </c>
      <c r="Z564" s="249">
        <v>1</v>
      </c>
      <c r="AA564" s="249">
        <v>1</v>
      </c>
      <c r="AB564" s="249">
        <v>1</v>
      </c>
      <c r="AC564" s="249">
        <v>1</v>
      </c>
      <c r="AD564" s="249">
        <v>1</v>
      </c>
      <c r="AE564" s="249">
        <v>1</v>
      </c>
      <c r="AF564" s="249">
        <v>1</v>
      </c>
      <c r="AG564" s="249">
        <v>1</v>
      </c>
    </row>
    <row r="565" spans="1:39" x14ac:dyDescent="0.3">
      <c r="A565" s="249">
        <v>525963</v>
      </c>
      <c r="B565" s="305" t="s">
        <v>2063</v>
      </c>
      <c r="C565" s="249">
        <v>1</v>
      </c>
      <c r="D565" s="249">
        <v>1</v>
      </c>
      <c r="E565" s="249">
        <v>1</v>
      </c>
      <c r="F565" s="249">
        <v>1</v>
      </c>
      <c r="G565" s="249">
        <v>1</v>
      </c>
      <c r="H565" s="249">
        <v>1</v>
      </c>
      <c r="I565" s="249">
        <v>1</v>
      </c>
      <c r="J565" s="249">
        <v>1</v>
      </c>
      <c r="K565" s="249">
        <v>1</v>
      </c>
      <c r="L565" s="249">
        <v>1</v>
      </c>
      <c r="M565" s="249">
        <v>1</v>
      </c>
      <c r="N565" s="249">
        <v>1</v>
      </c>
      <c r="O565" s="249">
        <v>1</v>
      </c>
      <c r="P565" s="249">
        <v>1</v>
      </c>
      <c r="Q565" s="249">
        <v>1</v>
      </c>
      <c r="R565" s="249">
        <v>1</v>
      </c>
      <c r="S565" s="249">
        <v>1</v>
      </c>
      <c r="T565" s="249">
        <v>1</v>
      </c>
      <c r="U565" s="249">
        <v>1</v>
      </c>
      <c r="V565" s="249">
        <v>1</v>
      </c>
      <c r="W565" s="249">
        <v>1</v>
      </c>
      <c r="X565" s="249">
        <v>1</v>
      </c>
      <c r="Y565" s="249">
        <v>1</v>
      </c>
      <c r="Z565" s="249">
        <v>1</v>
      </c>
      <c r="AA565" s="249">
        <v>1</v>
      </c>
      <c r="AB565" s="249">
        <v>1</v>
      </c>
      <c r="AC565" s="249">
        <v>1</v>
      </c>
      <c r="AD565" s="249">
        <v>1</v>
      </c>
      <c r="AE565" s="249">
        <v>1</v>
      </c>
      <c r="AF565" s="249">
        <v>1</v>
      </c>
      <c r="AG565" s="249">
        <v>1</v>
      </c>
    </row>
    <row r="566" spans="1:39" x14ac:dyDescent="0.3">
      <c r="A566" s="249">
        <v>526048</v>
      </c>
      <c r="B566" s="305" t="s">
        <v>2063</v>
      </c>
      <c r="C566" s="249">
        <v>1</v>
      </c>
      <c r="D566" s="249">
        <v>1</v>
      </c>
      <c r="E566" s="249">
        <v>1</v>
      </c>
      <c r="F566" s="249">
        <v>1</v>
      </c>
      <c r="G566" s="249">
        <v>1</v>
      </c>
      <c r="H566" s="249">
        <v>1</v>
      </c>
      <c r="I566" s="249">
        <v>1</v>
      </c>
      <c r="J566" s="249">
        <v>1</v>
      </c>
      <c r="K566" s="249">
        <v>1</v>
      </c>
      <c r="L566" s="249">
        <v>1</v>
      </c>
      <c r="M566" s="249">
        <v>1</v>
      </c>
      <c r="N566" s="249">
        <v>1</v>
      </c>
      <c r="O566" s="249">
        <v>1</v>
      </c>
      <c r="P566" s="249">
        <v>1</v>
      </c>
      <c r="Q566" s="249">
        <v>1</v>
      </c>
      <c r="R566" s="249">
        <v>1</v>
      </c>
      <c r="S566" s="249">
        <v>1</v>
      </c>
      <c r="T566" s="249">
        <v>1</v>
      </c>
      <c r="U566" s="249">
        <v>1</v>
      </c>
      <c r="V566" s="249">
        <v>1</v>
      </c>
      <c r="W566" s="249">
        <v>1</v>
      </c>
      <c r="X566" s="249">
        <v>1</v>
      </c>
      <c r="Y566" s="249">
        <v>1</v>
      </c>
      <c r="Z566" s="249">
        <v>1</v>
      </c>
      <c r="AA566" s="249">
        <v>1</v>
      </c>
      <c r="AB566" s="249">
        <v>1</v>
      </c>
      <c r="AC566" s="249">
        <v>1</v>
      </c>
      <c r="AD566" s="249">
        <v>1</v>
      </c>
      <c r="AE566" s="249">
        <v>1</v>
      </c>
      <c r="AF566" s="249">
        <v>1</v>
      </c>
      <c r="AG566" s="249">
        <v>1</v>
      </c>
    </row>
    <row r="567" spans="1:39" x14ac:dyDescent="0.3">
      <c r="A567" s="249">
        <v>526124</v>
      </c>
      <c r="B567" s="305" t="s">
        <v>2063</v>
      </c>
      <c r="C567" s="249">
        <v>1</v>
      </c>
      <c r="D567" s="249">
        <v>1</v>
      </c>
      <c r="E567" s="249">
        <v>1</v>
      </c>
      <c r="F567" s="249">
        <v>1</v>
      </c>
      <c r="G567" s="249">
        <v>1</v>
      </c>
      <c r="H567" s="249">
        <v>1</v>
      </c>
      <c r="I567" s="249">
        <v>1</v>
      </c>
      <c r="J567" s="249">
        <v>1</v>
      </c>
      <c r="K567" s="249">
        <v>1</v>
      </c>
      <c r="L567" s="249">
        <v>1</v>
      </c>
      <c r="M567" s="249">
        <v>1</v>
      </c>
      <c r="N567" s="249">
        <v>1</v>
      </c>
      <c r="O567" s="249">
        <v>1</v>
      </c>
      <c r="P567" s="249">
        <v>1</v>
      </c>
      <c r="Q567" s="249">
        <v>1</v>
      </c>
      <c r="R567" s="249">
        <v>1</v>
      </c>
      <c r="S567" s="249">
        <v>1</v>
      </c>
      <c r="T567" s="249">
        <v>1</v>
      </c>
      <c r="U567" s="249">
        <v>1</v>
      </c>
      <c r="V567" s="249">
        <v>1</v>
      </c>
      <c r="W567" s="249">
        <v>1</v>
      </c>
      <c r="X567" s="249">
        <v>1</v>
      </c>
      <c r="Y567" s="249">
        <v>1</v>
      </c>
      <c r="Z567" s="249">
        <v>1</v>
      </c>
      <c r="AA567" s="249">
        <v>1</v>
      </c>
      <c r="AB567" s="249">
        <v>1</v>
      </c>
      <c r="AC567" s="249">
        <v>1</v>
      </c>
      <c r="AD567" s="249">
        <v>1</v>
      </c>
      <c r="AE567" s="249">
        <v>1</v>
      </c>
      <c r="AF567" s="249">
        <v>1</v>
      </c>
      <c r="AG567" s="249">
        <v>1</v>
      </c>
    </row>
    <row r="568" spans="1:39" x14ac:dyDescent="0.3">
      <c r="A568" s="249">
        <v>526183</v>
      </c>
      <c r="B568" s="305" t="s">
        <v>2063</v>
      </c>
      <c r="C568" s="249">
        <v>1</v>
      </c>
      <c r="D568" s="249">
        <v>1</v>
      </c>
      <c r="E568" s="249">
        <v>1</v>
      </c>
      <c r="F568" s="249">
        <v>1</v>
      </c>
      <c r="G568" s="249">
        <v>1</v>
      </c>
      <c r="H568" s="249">
        <v>1</v>
      </c>
      <c r="I568" s="249">
        <v>1</v>
      </c>
      <c r="J568" s="249">
        <v>1</v>
      </c>
      <c r="K568" s="249">
        <v>1</v>
      </c>
      <c r="L568" s="249">
        <v>1</v>
      </c>
      <c r="M568" s="249">
        <v>1</v>
      </c>
      <c r="N568" s="249">
        <v>1</v>
      </c>
      <c r="O568" s="249">
        <v>1</v>
      </c>
      <c r="P568" s="249">
        <v>1</v>
      </c>
      <c r="Q568" s="249">
        <v>1</v>
      </c>
      <c r="R568" s="249">
        <v>1</v>
      </c>
      <c r="S568" s="249">
        <v>1</v>
      </c>
      <c r="T568" s="249">
        <v>1</v>
      </c>
      <c r="U568" s="249">
        <v>1</v>
      </c>
      <c r="V568" s="249">
        <v>1</v>
      </c>
      <c r="W568" s="249">
        <v>1</v>
      </c>
      <c r="X568" s="249">
        <v>1</v>
      </c>
      <c r="Y568" s="249">
        <v>1</v>
      </c>
      <c r="Z568" s="249">
        <v>1</v>
      </c>
      <c r="AA568" s="249">
        <v>1</v>
      </c>
      <c r="AB568" s="249">
        <v>1</v>
      </c>
      <c r="AC568" s="249">
        <v>1</v>
      </c>
      <c r="AD568" s="249">
        <v>1</v>
      </c>
      <c r="AE568" s="249">
        <v>1</v>
      </c>
      <c r="AF568" s="249">
        <v>1</v>
      </c>
      <c r="AG568" s="249">
        <v>1</v>
      </c>
    </row>
    <row r="569" spans="1:39" x14ac:dyDescent="0.3">
      <c r="A569" s="249">
        <v>526197</v>
      </c>
      <c r="B569" s="305" t="s">
        <v>2063</v>
      </c>
      <c r="C569" s="249">
        <v>1</v>
      </c>
      <c r="D569" s="249">
        <v>1</v>
      </c>
      <c r="E569" s="249">
        <v>1</v>
      </c>
      <c r="F569" s="249">
        <v>1</v>
      </c>
      <c r="G569" s="249">
        <v>1</v>
      </c>
      <c r="H569" s="249">
        <v>1</v>
      </c>
      <c r="I569" s="249">
        <v>1</v>
      </c>
      <c r="J569" s="249">
        <v>1</v>
      </c>
      <c r="K569" s="249">
        <v>1</v>
      </c>
      <c r="L569" s="249">
        <v>1</v>
      </c>
      <c r="M569" s="249">
        <v>1</v>
      </c>
      <c r="N569" s="249">
        <v>1</v>
      </c>
      <c r="O569" s="249">
        <v>1</v>
      </c>
      <c r="P569" s="249">
        <v>1</v>
      </c>
      <c r="Q569" s="249">
        <v>1</v>
      </c>
      <c r="R569" s="249">
        <v>1</v>
      </c>
      <c r="S569" s="249">
        <v>1</v>
      </c>
      <c r="T569" s="249">
        <v>1</v>
      </c>
      <c r="U569" s="249">
        <v>1</v>
      </c>
      <c r="V569" s="249">
        <v>1</v>
      </c>
      <c r="W569" s="249">
        <v>1</v>
      </c>
      <c r="X569" s="249">
        <v>1</v>
      </c>
      <c r="Y569" s="249">
        <v>1</v>
      </c>
      <c r="Z569" s="249">
        <v>1</v>
      </c>
      <c r="AA569" s="249">
        <v>1</v>
      </c>
      <c r="AB569" s="249">
        <v>1</v>
      </c>
      <c r="AC569" s="249">
        <v>1</v>
      </c>
      <c r="AD569" s="249">
        <v>1</v>
      </c>
      <c r="AE569" s="249">
        <v>1</v>
      </c>
      <c r="AF569" s="249">
        <v>1</v>
      </c>
      <c r="AG569" s="249">
        <v>1</v>
      </c>
    </row>
    <row r="570" spans="1:39" x14ac:dyDescent="0.3">
      <c r="A570" s="249">
        <v>526269</v>
      </c>
      <c r="B570" s="305" t="s">
        <v>2063</v>
      </c>
      <c r="C570" s="249">
        <v>1</v>
      </c>
      <c r="D570" s="249">
        <v>1</v>
      </c>
      <c r="E570" s="249">
        <v>1</v>
      </c>
      <c r="F570" s="249">
        <v>1</v>
      </c>
      <c r="G570" s="249">
        <v>1</v>
      </c>
      <c r="H570" s="249">
        <v>1</v>
      </c>
      <c r="I570" s="249">
        <v>1</v>
      </c>
      <c r="J570" s="249">
        <v>1</v>
      </c>
      <c r="K570" s="249">
        <v>1</v>
      </c>
      <c r="L570" s="249">
        <v>1</v>
      </c>
      <c r="M570" s="249">
        <v>1</v>
      </c>
      <c r="N570" s="249">
        <v>1</v>
      </c>
      <c r="O570" s="249">
        <v>1</v>
      </c>
      <c r="P570" s="249">
        <v>1</v>
      </c>
      <c r="Q570" s="249">
        <v>1</v>
      </c>
      <c r="R570" s="249">
        <v>1</v>
      </c>
      <c r="S570" s="249">
        <v>1</v>
      </c>
      <c r="T570" s="249">
        <v>1</v>
      </c>
      <c r="U570" s="249">
        <v>1</v>
      </c>
      <c r="V570" s="249">
        <v>1</v>
      </c>
      <c r="W570" s="249">
        <v>1</v>
      </c>
      <c r="X570" s="249">
        <v>1</v>
      </c>
      <c r="Y570" s="249">
        <v>1</v>
      </c>
      <c r="Z570" s="249">
        <v>1</v>
      </c>
      <c r="AA570" s="249">
        <v>1</v>
      </c>
      <c r="AB570" s="249">
        <v>1</v>
      </c>
      <c r="AC570" s="249">
        <v>1</v>
      </c>
      <c r="AD570" s="249">
        <v>1</v>
      </c>
      <c r="AE570" s="249">
        <v>1</v>
      </c>
      <c r="AF570" s="249">
        <v>1</v>
      </c>
      <c r="AG570" s="249">
        <v>1</v>
      </c>
    </row>
    <row r="571" spans="1:39" x14ac:dyDescent="0.3">
      <c r="A571" s="249">
        <v>526328</v>
      </c>
      <c r="B571" s="305" t="s">
        <v>2063</v>
      </c>
      <c r="C571" s="249">
        <v>1</v>
      </c>
      <c r="D571" s="249">
        <v>1</v>
      </c>
      <c r="E571" s="249">
        <v>1</v>
      </c>
      <c r="F571" s="249">
        <v>1</v>
      </c>
      <c r="G571" s="249">
        <v>1</v>
      </c>
      <c r="H571" s="249">
        <v>1</v>
      </c>
      <c r="I571" s="249">
        <v>1</v>
      </c>
      <c r="J571" s="249">
        <v>1</v>
      </c>
      <c r="K571" s="249">
        <v>1</v>
      </c>
      <c r="L571" s="249">
        <v>1</v>
      </c>
      <c r="M571" s="249">
        <v>1</v>
      </c>
      <c r="N571" s="249">
        <v>1</v>
      </c>
      <c r="O571" s="249">
        <v>1</v>
      </c>
      <c r="P571" s="249">
        <v>1</v>
      </c>
      <c r="Q571" s="249">
        <v>1</v>
      </c>
      <c r="R571" s="249">
        <v>1</v>
      </c>
      <c r="S571" s="249">
        <v>1</v>
      </c>
      <c r="T571" s="249">
        <v>1</v>
      </c>
      <c r="U571" s="249">
        <v>1</v>
      </c>
      <c r="V571" s="249">
        <v>1</v>
      </c>
      <c r="W571" s="249">
        <v>1</v>
      </c>
      <c r="X571" s="249">
        <v>1</v>
      </c>
      <c r="Y571" s="249">
        <v>1</v>
      </c>
      <c r="Z571" s="249">
        <v>1</v>
      </c>
      <c r="AA571" s="249">
        <v>1</v>
      </c>
      <c r="AB571" s="249">
        <v>1</v>
      </c>
      <c r="AC571" s="249">
        <v>1</v>
      </c>
      <c r="AD571" s="249">
        <v>1</v>
      </c>
      <c r="AE571" s="249">
        <v>1</v>
      </c>
      <c r="AF571" s="249">
        <v>1</v>
      </c>
      <c r="AG571" s="249">
        <v>1</v>
      </c>
    </row>
    <row r="572" spans="1:39" x14ac:dyDescent="0.3">
      <c r="A572" s="249">
        <v>526336</v>
      </c>
      <c r="B572" s="305" t="s">
        <v>2063</v>
      </c>
      <c r="C572" s="249">
        <v>1</v>
      </c>
      <c r="D572" s="249">
        <v>1</v>
      </c>
      <c r="E572" s="249">
        <v>1</v>
      </c>
      <c r="F572" s="249">
        <v>1</v>
      </c>
      <c r="G572" s="249">
        <v>1</v>
      </c>
      <c r="H572" s="249">
        <v>1</v>
      </c>
      <c r="I572" s="249">
        <v>1</v>
      </c>
      <c r="J572" s="249">
        <v>1</v>
      </c>
      <c r="K572" s="249">
        <v>1</v>
      </c>
      <c r="L572" s="249">
        <v>1</v>
      </c>
      <c r="M572" s="249">
        <v>1</v>
      </c>
      <c r="N572" s="249">
        <v>1</v>
      </c>
      <c r="O572" s="249">
        <v>1</v>
      </c>
      <c r="P572" s="249">
        <v>1</v>
      </c>
      <c r="Q572" s="249">
        <v>1</v>
      </c>
      <c r="R572" s="249">
        <v>1</v>
      </c>
      <c r="S572" s="249">
        <v>1</v>
      </c>
      <c r="T572" s="249">
        <v>1</v>
      </c>
      <c r="U572" s="249">
        <v>1</v>
      </c>
      <c r="V572" s="249">
        <v>1</v>
      </c>
      <c r="W572" s="249">
        <v>1</v>
      </c>
      <c r="X572" s="249">
        <v>1</v>
      </c>
      <c r="Y572" s="249">
        <v>1</v>
      </c>
      <c r="Z572" s="249">
        <v>1</v>
      </c>
      <c r="AA572" s="249">
        <v>1</v>
      </c>
      <c r="AB572" s="249">
        <v>1</v>
      </c>
      <c r="AC572" s="249">
        <v>1</v>
      </c>
      <c r="AD572" s="249">
        <v>1</v>
      </c>
      <c r="AE572" s="249">
        <v>1</v>
      </c>
      <c r="AF572" s="249">
        <v>1</v>
      </c>
      <c r="AG572" s="249">
        <v>1</v>
      </c>
    </row>
    <row r="573" spans="1:39" x14ac:dyDescent="0.3">
      <c r="A573" s="249">
        <v>526337</v>
      </c>
      <c r="B573" s="305" t="s">
        <v>2063</v>
      </c>
      <c r="C573" s="249">
        <v>1</v>
      </c>
      <c r="D573" s="249">
        <v>1</v>
      </c>
      <c r="E573" s="249">
        <v>1</v>
      </c>
      <c r="F573" s="249">
        <v>1</v>
      </c>
      <c r="G573" s="249">
        <v>1</v>
      </c>
      <c r="H573" s="249">
        <v>1</v>
      </c>
      <c r="I573" s="249">
        <v>1</v>
      </c>
      <c r="J573" s="249">
        <v>1</v>
      </c>
      <c r="K573" s="249">
        <v>1</v>
      </c>
      <c r="L573" s="249">
        <v>1</v>
      </c>
      <c r="M573" s="249">
        <v>1</v>
      </c>
      <c r="N573" s="249">
        <v>1</v>
      </c>
      <c r="O573" s="249">
        <v>1</v>
      </c>
      <c r="P573" s="249">
        <v>1</v>
      </c>
      <c r="Q573" s="249">
        <v>1</v>
      </c>
      <c r="R573" s="249">
        <v>1</v>
      </c>
      <c r="S573" s="249">
        <v>1</v>
      </c>
      <c r="T573" s="249">
        <v>1</v>
      </c>
      <c r="U573" s="249">
        <v>1</v>
      </c>
      <c r="V573" s="249">
        <v>1</v>
      </c>
      <c r="W573" s="249">
        <v>1</v>
      </c>
      <c r="X573" s="249">
        <v>1</v>
      </c>
      <c r="Y573" s="249">
        <v>1</v>
      </c>
      <c r="Z573" s="249">
        <v>1</v>
      </c>
      <c r="AA573" s="249">
        <v>1</v>
      </c>
      <c r="AB573" s="249">
        <v>1</v>
      </c>
      <c r="AC573" s="249">
        <v>1</v>
      </c>
      <c r="AD573" s="249">
        <v>1</v>
      </c>
      <c r="AE573" s="249">
        <v>1</v>
      </c>
      <c r="AF573" s="249">
        <v>1</v>
      </c>
      <c r="AG573" s="249">
        <v>1</v>
      </c>
    </row>
    <row r="574" spans="1:39" x14ac:dyDescent="0.3">
      <c r="A574" s="249">
        <v>526339</v>
      </c>
      <c r="B574" s="305" t="s">
        <v>2063</v>
      </c>
      <c r="C574" s="249">
        <v>1</v>
      </c>
      <c r="D574" s="249">
        <v>1</v>
      </c>
      <c r="E574" s="249">
        <v>1</v>
      </c>
      <c r="F574" s="249">
        <v>1</v>
      </c>
      <c r="G574" s="249">
        <v>1</v>
      </c>
      <c r="H574" s="249">
        <v>1</v>
      </c>
      <c r="I574" s="249">
        <v>1</v>
      </c>
      <c r="J574" s="249">
        <v>1</v>
      </c>
      <c r="K574" s="249">
        <v>1</v>
      </c>
      <c r="L574" s="249">
        <v>1</v>
      </c>
      <c r="M574" s="249">
        <v>1</v>
      </c>
      <c r="N574" s="249">
        <v>1</v>
      </c>
      <c r="O574" s="249">
        <v>1</v>
      </c>
      <c r="P574" s="249">
        <v>1</v>
      </c>
      <c r="Q574" s="249">
        <v>1</v>
      </c>
      <c r="R574" s="249">
        <v>1</v>
      </c>
      <c r="S574" s="249">
        <v>1</v>
      </c>
      <c r="T574" s="249">
        <v>1</v>
      </c>
      <c r="U574" s="249">
        <v>1</v>
      </c>
      <c r="V574" s="249">
        <v>1</v>
      </c>
      <c r="W574" s="249">
        <v>1</v>
      </c>
      <c r="X574" s="249">
        <v>1</v>
      </c>
      <c r="Y574" s="249">
        <v>1</v>
      </c>
      <c r="Z574" s="249">
        <v>1</v>
      </c>
      <c r="AA574" s="249">
        <v>1</v>
      </c>
      <c r="AB574" s="249">
        <v>1</v>
      </c>
      <c r="AC574" s="249">
        <v>1</v>
      </c>
      <c r="AD574" s="249">
        <v>1</v>
      </c>
      <c r="AE574" s="249">
        <v>1</v>
      </c>
      <c r="AF574" s="249">
        <v>1</v>
      </c>
      <c r="AG574" s="249">
        <v>1</v>
      </c>
    </row>
    <row r="575" spans="1:39" x14ac:dyDescent="0.3">
      <c r="A575" s="249">
        <v>526347</v>
      </c>
      <c r="B575" s="305" t="s">
        <v>2063</v>
      </c>
      <c r="C575" s="249">
        <v>1</v>
      </c>
      <c r="D575" s="249">
        <v>1</v>
      </c>
      <c r="E575" s="249">
        <v>1</v>
      </c>
      <c r="F575" s="249">
        <v>1</v>
      </c>
      <c r="G575" s="249">
        <v>1</v>
      </c>
      <c r="H575" s="249">
        <v>1</v>
      </c>
      <c r="I575" s="249">
        <v>1</v>
      </c>
      <c r="J575" s="249">
        <v>1</v>
      </c>
      <c r="K575" s="249">
        <v>1</v>
      </c>
      <c r="L575" s="249">
        <v>1</v>
      </c>
      <c r="M575" s="249">
        <v>1</v>
      </c>
      <c r="N575" s="249">
        <v>1</v>
      </c>
      <c r="O575" s="249">
        <v>1</v>
      </c>
      <c r="P575" s="249">
        <v>1</v>
      </c>
      <c r="Q575" s="249">
        <v>1</v>
      </c>
      <c r="R575" s="249">
        <v>1</v>
      </c>
      <c r="S575" s="249">
        <v>1</v>
      </c>
      <c r="T575" s="249">
        <v>1</v>
      </c>
      <c r="U575" s="249">
        <v>1</v>
      </c>
      <c r="V575" s="249">
        <v>1</v>
      </c>
      <c r="W575" s="249">
        <v>1</v>
      </c>
      <c r="X575" s="249">
        <v>1</v>
      </c>
      <c r="Y575" s="249">
        <v>1</v>
      </c>
      <c r="Z575" s="249">
        <v>1</v>
      </c>
      <c r="AA575" s="249">
        <v>1</v>
      </c>
      <c r="AB575" s="249">
        <v>1</v>
      </c>
      <c r="AC575" s="249">
        <v>1</v>
      </c>
      <c r="AD575" s="249">
        <v>1</v>
      </c>
      <c r="AE575" s="249">
        <v>1</v>
      </c>
      <c r="AF575" s="249">
        <v>1</v>
      </c>
      <c r="AG575" s="249">
        <v>1</v>
      </c>
    </row>
    <row r="576" spans="1:39" x14ac:dyDescent="0.3">
      <c r="A576" s="249">
        <v>500576</v>
      </c>
      <c r="B576" s="305" t="s">
        <v>2062</v>
      </c>
      <c r="C576" s="249">
        <v>1</v>
      </c>
      <c r="D576" s="249">
        <v>1</v>
      </c>
      <c r="E576" s="249">
        <v>1</v>
      </c>
      <c r="F576" s="249">
        <v>1</v>
      </c>
      <c r="G576" s="249">
        <v>1</v>
      </c>
      <c r="H576" s="249">
        <v>1</v>
      </c>
      <c r="I576" s="249">
        <v>1</v>
      </c>
      <c r="J576" s="249">
        <v>1</v>
      </c>
      <c r="K576" s="249">
        <v>1</v>
      </c>
      <c r="L576" s="249">
        <v>1</v>
      </c>
      <c r="M576" s="249">
        <v>1</v>
      </c>
      <c r="N576" s="249">
        <v>1</v>
      </c>
      <c r="O576" s="249">
        <v>1</v>
      </c>
      <c r="P576" s="249">
        <v>1</v>
      </c>
      <c r="Q576" s="249">
        <v>1</v>
      </c>
      <c r="R576" s="249">
        <v>1</v>
      </c>
      <c r="S576" s="249">
        <v>1</v>
      </c>
      <c r="T576" s="249">
        <v>1</v>
      </c>
      <c r="U576" s="249">
        <v>1</v>
      </c>
      <c r="V576" s="249">
        <v>1</v>
      </c>
      <c r="W576" s="249">
        <v>1</v>
      </c>
      <c r="X576" s="249">
        <v>1</v>
      </c>
      <c r="Y576" s="249">
        <v>1</v>
      </c>
      <c r="Z576" s="249">
        <v>1</v>
      </c>
      <c r="AA576" s="249">
        <v>1</v>
      </c>
      <c r="AB576" s="249">
        <v>1</v>
      </c>
      <c r="AC576" s="249">
        <v>1</v>
      </c>
      <c r="AD576" s="249">
        <v>1</v>
      </c>
      <c r="AE576" s="249">
        <v>1</v>
      </c>
      <c r="AF576" s="249">
        <v>1</v>
      </c>
      <c r="AG576" s="249">
        <v>1</v>
      </c>
      <c r="AH576" s="249">
        <v>1</v>
      </c>
      <c r="AI576" s="249">
        <v>1</v>
      </c>
      <c r="AJ576" s="249">
        <v>1</v>
      </c>
      <c r="AK576" s="249">
        <v>1</v>
      </c>
      <c r="AL576" s="249">
        <v>1</v>
      </c>
      <c r="AM576" s="249">
        <v>1</v>
      </c>
    </row>
    <row r="577" spans="1:39" x14ac:dyDescent="0.3">
      <c r="A577" s="249">
        <v>503891</v>
      </c>
      <c r="B577" s="305" t="s">
        <v>2062</v>
      </c>
      <c r="C577" s="249">
        <v>1</v>
      </c>
      <c r="D577" s="249">
        <v>1</v>
      </c>
      <c r="E577" s="249">
        <v>1</v>
      </c>
      <c r="F577" s="249">
        <v>1</v>
      </c>
      <c r="G577" s="249">
        <v>1</v>
      </c>
      <c r="H577" s="249">
        <v>1</v>
      </c>
      <c r="I577" s="249">
        <v>1</v>
      </c>
      <c r="J577" s="249">
        <v>1</v>
      </c>
      <c r="K577" s="249">
        <v>1</v>
      </c>
      <c r="L577" s="249">
        <v>1</v>
      </c>
      <c r="M577" s="249">
        <v>1</v>
      </c>
      <c r="N577" s="249">
        <v>1</v>
      </c>
      <c r="O577" s="249">
        <v>1</v>
      </c>
      <c r="P577" s="249">
        <v>1</v>
      </c>
      <c r="Q577" s="249">
        <v>1</v>
      </c>
      <c r="R577" s="249">
        <v>1</v>
      </c>
      <c r="S577" s="249">
        <v>1</v>
      </c>
      <c r="T577" s="249">
        <v>1</v>
      </c>
      <c r="U577" s="249">
        <v>1</v>
      </c>
      <c r="V577" s="249">
        <v>1</v>
      </c>
      <c r="W577" s="249">
        <v>1</v>
      </c>
      <c r="X577" s="249">
        <v>1</v>
      </c>
      <c r="Y577" s="249">
        <v>1</v>
      </c>
      <c r="Z577" s="249">
        <v>1</v>
      </c>
      <c r="AA577" s="249">
        <v>1</v>
      </c>
      <c r="AB577" s="249">
        <v>1</v>
      </c>
      <c r="AC577" s="249">
        <v>1</v>
      </c>
      <c r="AD577" s="249">
        <v>1</v>
      </c>
      <c r="AE577" s="249">
        <v>1</v>
      </c>
      <c r="AF577" s="249">
        <v>1</v>
      </c>
      <c r="AG577" s="249">
        <v>1</v>
      </c>
      <c r="AH577" s="249">
        <v>1</v>
      </c>
      <c r="AI577" s="249">
        <v>1</v>
      </c>
      <c r="AJ577" s="249">
        <v>1</v>
      </c>
      <c r="AK577" s="249">
        <v>1</v>
      </c>
      <c r="AL577" s="249">
        <v>1</v>
      </c>
      <c r="AM577" s="249">
        <v>1</v>
      </c>
    </row>
    <row r="578" spans="1:39" x14ac:dyDescent="0.3">
      <c r="A578" s="249">
        <v>508034</v>
      </c>
      <c r="B578" s="305" t="s">
        <v>2062</v>
      </c>
      <c r="C578" s="249">
        <v>1</v>
      </c>
      <c r="D578" s="249">
        <v>1</v>
      </c>
      <c r="E578" s="249">
        <v>1</v>
      </c>
      <c r="F578" s="249">
        <v>1</v>
      </c>
      <c r="G578" s="249">
        <v>1</v>
      </c>
      <c r="H578" s="249">
        <v>1</v>
      </c>
      <c r="I578" s="249">
        <v>1</v>
      </c>
      <c r="J578" s="249">
        <v>1</v>
      </c>
      <c r="K578" s="249">
        <v>1</v>
      </c>
      <c r="L578" s="249">
        <v>1</v>
      </c>
      <c r="M578" s="249">
        <v>1</v>
      </c>
      <c r="N578" s="249">
        <v>1</v>
      </c>
      <c r="O578" s="249">
        <v>1</v>
      </c>
      <c r="P578" s="249">
        <v>1</v>
      </c>
      <c r="Q578" s="249">
        <v>1</v>
      </c>
      <c r="R578" s="249">
        <v>1</v>
      </c>
      <c r="S578" s="249">
        <v>1</v>
      </c>
      <c r="T578" s="249">
        <v>1</v>
      </c>
      <c r="U578" s="249">
        <v>1</v>
      </c>
      <c r="V578" s="249">
        <v>1</v>
      </c>
      <c r="W578" s="249">
        <v>1</v>
      </c>
      <c r="X578" s="249">
        <v>1</v>
      </c>
      <c r="Y578" s="249">
        <v>1</v>
      </c>
      <c r="Z578" s="249">
        <v>1</v>
      </c>
      <c r="AA578" s="249">
        <v>1</v>
      </c>
      <c r="AB578" s="249">
        <v>1</v>
      </c>
      <c r="AC578" s="249">
        <v>1</v>
      </c>
      <c r="AD578" s="249">
        <v>1</v>
      </c>
      <c r="AE578" s="249">
        <v>1</v>
      </c>
      <c r="AF578" s="249">
        <v>1</v>
      </c>
      <c r="AG578" s="249">
        <v>1</v>
      </c>
      <c r="AH578" s="249">
        <v>1</v>
      </c>
      <c r="AI578" s="249">
        <v>1</v>
      </c>
      <c r="AJ578" s="249">
        <v>1</v>
      </c>
      <c r="AK578" s="249">
        <v>1</v>
      </c>
      <c r="AL578" s="249">
        <v>1</v>
      </c>
      <c r="AM578" s="249">
        <v>1</v>
      </c>
    </row>
    <row r="579" spans="1:39" x14ac:dyDescent="0.3">
      <c r="A579" s="249">
        <v>508198</v>
      </c>
      <c r="B579" s="305" t="s">
        <v>2062</v>
      </c>
      <c r="C579" s="249">
        <v>1</v>
      </c>
      <c r="D579" s="249">
        <v>1</v>
      </c>
      <c r="E579" s="249">
        <v>1</v>
      </c>
      <c r="F579" s="249">
        <v>1</v>
      </c>
      <c r="G579" s="249">
        <v>1</v>
      </c>
      <c r="H579" s="249">
        <v>1</v>
      </c>
      <c r="I579" s="249">
        <v>1</v>
      </c>
      <c r="J579" s="249">
        <v>1</v>
      </c>
      <c r="K579" s="249">
        <v>1</v>
      </c>
      <c r="L579" s="249">
        <v>1</v>
      </c>
      <c r="M579" s="249">
        <v>1</v>
      </c>
      <c r="N579" s="249">
        <v>1</v>
      </c>
      <c r="O579" s="249">
        <v>1</v>
      </c>
      <c r="P579" s="249">
        <v>1</v>
      </c>
      <c r="Q579" s="249">
        <v>1</v>
      </c>
      <c r="R579" s="249">
        <v>1</v>
      </c>
      <c r="S579" s="249">
        <v>1</v>
      </c>
      <c r="T579" s="249">
        <v>1</v>
      </c>
      <c r="U579" s="249">
        <v>1</v>
      </c>
      <c r="V579" s="249">
        <v>1</v>
      </c>
      <c r="W579" s="249">
        <v>1</v>
      </c>
      <c r="X579" s="249">
        <v>1</v>
      </c>
      <c r="Y579" s="249">
        <v>1</v>
      </c>
      <c r="Z579" s="249">
        <v>1</v>
      </c>
      <c r="AA579" s="249">
        <v>1</v>
      </c>
      <c r="AB579" s="249">
        <v>1</v>
      </c>
      <c r="AC579" s="249">
        <v>1</v>
      </c>
      <c r="AD579" s="249">
        <v>1</v>
      </c>
      <c r="AE579" s="249">
        <v>1</v>
      </c>
      <c r="AF579" s="249">
        <v>1</v>
      </c>
      <c r="AG579" s="249">
        <v>1</v>
      </c>
      <c r="AH579" s="249">
        <v>1</v>
      </c>
      <c r="AI579" s="249">
        <v>1</v>
      </c>
      <c r="AJ579" s="249">
        <v>1</v>
      </c>
      <c r="AK579" s="249">
        <v>1</v>
      </c>
      <c r="AL579" s="249">
        <v>1</v>
      </c>
      <c r="AM579" s="249">
        <v>1</v>
      </c>
    </row>
    <row r="580" spans="1:39" x14ac:dyDescent="0.3">
      <c r="A580" s="249">
        <v>510829</v>
      </c>
      <c r="B580" s="305" t="s">
        <v>2062</v>
      </c>
      <c r="C580" s="249">
        <v>1</v>
      </c>
      <c r="D580" s="249">
        <v>1</v>
      </c>
      <c r="E580" s="249">
        <v>1</v>
      </c>
      <c r="F580" s="249">
        <v>1</v>
      </c>
      <c r="G580" s="249">
        <v>1</v>
      </c>
      <c r="H580" s="249">
        <v>1</v>
      </c>
      <c r="I580" s="249">
        <v>1</v>
      </c>
      <c r="J580" s="249">
        <v>1</v>
      </c>
      <c r="K580" s="249">
        <v>1</v>
      </c>
      <c r="L580" s="249">
        <v>1</v>
      </c>
      <c r="M580" s="249">
        <v>1</v>
      </c>
      <c r="N580" s="249">
        <v>1</v>
      </c>
      <c r="O580" s="249">
        <v>1</v>
      </c>
      <c r="P580" s="249">
        <v>1</v>
      </c>
      <c r="Q580" s="249">
        <v>1</v>
      </c>
      <c r="R580" s="249">
        <v>1</v>
      </c>
      <c r="S580" s="249">
        <v>1</v>
      </c>
      <c r="T580" s="249">
        <v>1</v>
      </c>
      <c r="U580" s="249">
        <v>1</v>
      </c>
      <c r="V580" s="249">
        <v>1</v>
      </c>
      <c r="W580" s="249">
        <v>1</v>
      </c>
      <c r="X580" s="249">
        <v>1</v>
      </c>
      <c r="Y580" s="249">
        <v>1</v>
      </c>
      <c r="Z580" s="249">
        <v>1</v>
      </c>
      <c r="AA580" s="249">
        <v>1</v>
      </c>
      <c r="AB580" s="249">
        <v>1</v>
      </c>
      <c r="AC580" s="249">
        <v>1</v>
      </c>
      <c r="AD580" s="249">
        <v>1</v>
      </c>
      <c r="AE580" s="249">
        <v>1</v>
      </c>
      <c r="AF580" s="249">
        <v>1</v>
      </c>
      <c r="AG580" s="249">
        <v>1</v>
      </c>
      <c r="AH580" s="249">
        <v>1</v>
      </c>
      <c r="AI580" s="249">
        <v>1</v>
      </c>
      <c r="AJ580" s="249">
        <v>1</v>
      </c>
      <c r="AK580" s="249">
        <v>1</v>
      </c>
      <c r="AL580" s="249">
        <v>1</v>
      </c>
      <c r="AM580" s="249">
        <v>1</v>
      </c>
    </row>
    <row r="581" spans="1:39" x14ac:dyDescent="0.3">
      <c r="A581" s="249">
        <v>511024</v>
      </c>
      <c r="B581" s="305" t="s">
        <v>2062</v>
      </c>
      <c r="C581" s="249">
        <v>1</v>
      </c>
      <c r="D581" s="249">
        <v>1</v>
      </c>
      <c r="E581" s="249">
        <v>1</v>
      </c>
      <c r="F581" s="249">
        <v>1</v>
      </c>
      <c r="G581" s="249">
        <v>1</v>
      </c>
      <c r="H581" s="249">
        <v>1</v>
      </c>
      <c r="I581" s="249">
        <v>1</v>
      </c>
      <c r="J581" s="249">
        <v>1</v>
      </c>
      <c r="K581" s="249">
        <v>1</v>
      </c>
      <c r="L581" s="249">
        <v>1</v>
      </c>
      <c r="M581" s="249">
        <v>1</v>
      </c>
      <c r="N581" s="249">
        <v>1</v>
      </c>
      <c r="O581" s="249">
        <v>1</v>
      </c>
      <c r="P581" s="249">
        <v>1</v>
      </c>
      <c r="Q581" s="249">
        <v>1</v>
      </c>
      <c r="R581" s="249">
        <v>1</v>
      </c>
      <c r="S581" s="249">
        <v>1</v>
      </c>
      <c r="T581" s="249">
        <v>1</v>
      </c>
      <c r="U581" s="249">
        <v>1</v>
      </c>
      <c r="V581" s="249">
        <v>1</v>
      </c>
      <c r="W581" s="249">
        <v>1</v>
      </c>
      <c r="X581" s="249">
        <v>1</v>
      </c>
      <c r="Y581" s="249">
        <v>1</v>
      </c>
      <c r="Z581" s="249">
        <v>1</v>
      </c>
      <c r="AA581" s="249">
        <v>1</v>
      </c>
      <c r="AB581" s="249">
        <v>1</v>
      </c>
      <c r="AC581" s="249">
        <v>1</v>
      </c>
      <c r="AD581" s="249">
        <v>1</v>
      </c>
      <c r="AE581" s="249">
        <v>1</v>
      </c>
      <c r="AF581" s="249">
        <v>1</v>
      </c>
      <c r="AG581" s="249">
        <v>1</v>
      </c>
      <c r="AH581" s="249">
        <v>1</v>
      </c>
      <c r="AI581" s="249">
        <v>1</v>
      </c>
      <c r="AJ581" s="249">
        <v>1</v>
      </c>
      <c r="AK581" s="249">
        <v>1</v>
      </c>
      <c r="AL581" s="249">
        <v>1</v>
      </c>
      <c r="AM581" s="249">
        <v>1</v>
      </c>
    </row>
    <row r="582" spans="1:39" x14ac:dyDescent="0.3">
      <c r="A582" s="249">
        <v>511865</v>
      </c>
      <c r="B582" s="305" t="s">
        <v>2062</v>
      </c>
      <c r="C582" s="249">
        <v>1</v>
      </c>
      <c r="D582" s="249">
        <v>1</v>
      </c>
      <c r="E582" s="249">
        <v>1</v>
      </c>
      <c r="F582" s="249">
        <v>1</v>
      </c>
      <c r="G582" s="249">
        <v>1</v>
      </c>
      <c r="H582" s="249">
        <v>1</v>
      </c>
      <c r="I582" s="249">
        <v>1</v>
      </c>
      <c r="J582" s="249">
        <v>1</v>
      </c>
      <c r="K582" s="249">
        <v>1</v>
      </c>
      <c r="L582" s="249">
        <v>1</v>
      </c>
      <c r="M582" s="249">
        <v>1</v>
      </c>
      <c r="N582" s="249">
        <v>1</v>
      </c>
      <c r="O582" s="249">
        <v>1</v>
      </c>
      <c r="P582" s="249">
        <v>1</v>
      </c>
      <c r="Q582" s="249">
        <v>1</v>
      </c>
      <c r="R582" s="249">
        <v>1</v>
      </c>
      <c r="S582" s="249">
        <v>1</v>
      </c>
      <c r="T582" s="249">
        <v>1</v>
      </c>
      <c r="U582" s="249">
        <v>1</v>
      </c>
      <c r="V582" s="249">
        <v>1</v>
      </c>
      <c r="W582" s="249">
        <v>1</v>
      </c>
      <c r="X582" s="249">
        <v>1</v>
      </c>
      <c r="Y582" s="249">
        <v>1</v>
      </c>
      <c r="Z582" s="249">
        <v>1</v>
      </c>
      <c r="AA582" s="249">
        <v>1</v>
      </c>
      <c r="AB582" s="249">
        <v>1</v>
      </c>
      <c r="AC582" s="249">
        <v>1</v>
      </c>
      <c r="AD582" s="249">
        <v>1</v>
      </c>
      <c r="AE582" s="249">
        <v>1</v>
      </c>
      <c r="AF582" s="249">
        <v>1</v>
      </c>
      <c r="AG582" s="249">
        <v>1</v>
      </c>
      <c r="AH582" s="249">
        <v>1</v>
      </c>
      <c r="AI582" s="249">
        <v>1</v>
      </c>
      <c r="AJ582" s="249">
        <v>1</v>
      </c>
      <c r="AK582" s="249">
        <v>1</v>
      </c>
      <c r="AL582" s="249">
        <v>1</v>
      </c>
      <c r="AM582" s="249">
        <v>1</v>
      </c>
    </row>
    <row r="583" spans="1:39" x14ac:dyDescent="0.3">
      <c r="A583" s="249">
        <v>512232</v>
      </c>
      <c r="B583" s="305" t="s">
        <v>2062</v>
      </c>
      <c r="C583" s="249">
        <v>1</v>
      </c>
      <c r="D583" s="249">
        <v>1</v>
      </c>
      <c r="E583" s="249">
        <v>1</v>
      </c>
      <c r="F583" s="249">
        <v>1</v>
      </c>
      <c r="G583" s="249">
        <v>1</v>
      </c>
      <c r="H583" s="249">
        <v>1</v>
      </c>
      <c r="I583" s="249">
        <v>1</v>
      </c>
      <c r="J583" s="249">
        <v>1</v>
      </c>
      <c r="K583" s="249">
        <v>1</v>
      </c>
      <c r="L583" s="249">
        <v>1</v>
      </c>
      <c r="M583" s="249">
        <v>1</v>
      </c>
      <c r="N583" s="249">
        <v>1</v>
      </c>
      <c r="O583" s="249">
        <v>1</v>
      </c>
      <c r="P583" s="249">
        <v>1</v>
      </c>
      <c r="Q583" s="249">
        <v>1</v>
      </c>
      <c r="R583" s="249">
        <v>1</v>
      </c>
      <c r="S583" s="249">
        <v>1</v>
      </c>
      <c r="T583" s="249">
        <v>1</v>
      </c>
      <c r="U583" s="249">
        <v>1</v>
      </c>
      <c r="V583" s="249">
        <v>1</v>
      </c>
      <c r="W583" s="249">
        <v>1</v>
      </c>
      <c r="X583" s="249">
        <v>1</v>
      </c>
      <c r="Y583" s="249">
        <v>1</v>
      </c>
      <c r="Z583" s="249">
        <v>1</v>
      </c>
      <c r="AA583" s="249">
        <v>1</v>
      </c>
      <c r="AB583" s="249">
        <v>1</v>
      </c>
      <c r="AC583" s="249">
        <v>1</v>
      </c>
      <c r="AD583" s="249">
        <v>1</v>
      </c>
      <c r="AE583" s="249">
        <v>1</v>
      </c>
      <c r="AF583" s="249">
        <v>1</v>
      </c>
      <c r="AG583" s="249">
        <v>1</v>
      </c>
      <c r="AH583" s="249">
        <v>1</v>
      </c>
      <c r="AI583" s="249">
        <v>1</v>
      </c>
      <c r="AJ583" s="249">
        <v>1</v>
      </c>
      <c r="AK583" s="249">
        <v>1</v>
      </c>
      <c r="AL583" s="249">
        <v>1</v>
      </c>
      <c r="AM583" s="249">
        <v>1</v>
      </c>
    </row>
    <row r="584" spans="1:39" x14ac:dyDescent="0.3">
      <c r="A584" s="249">
        <v>517928</v>
      </c>
      <c r="B584" s="305" t="s">
        <v>2062</v>
      </c>
      <c r="C584" s="249">
        <v>1</v>
      </c>
      <c r="D584" s="249">
        <v>1</v>
      </c>
      <c r="E584" s="249">
        <v>1</v>
      </c>
      <c r="F584" s="249">
        <v>1</v>
      </c>
      <c r="G584" s="249">
        <v>1</v>
      </c>
      <c r="H584" s="249">
        <v>1</v>
      </c>
      <c r="I584" s="249">
        <v>1</v>
      </c>
      <c r="J584" s="249">
        <v>1</v>
      </c>
      <c r="K584" s="249">
        <v>1</v>
      </c>
      <c r="L584" s="249">
        <v>1</v>
      </c>
      <c r="M584" s="249">
        <v>1</v>
      </c>
      <c r="N584" s="249">
        <v>1</v>
      </c>
      <c r="O584" s="249">
        <v>1</v>
      </c>
      <c r="P584" s="249">
        <v>1</v>
      </c>
      <c r="Q584" s="249">
        <v>1</v>
      </c>
      <c r="R584" s="249">
        <v>1</v>
      </c>
      <c r="S584" s="249">
        <v>1</v>
      </c>
      <c r="T584" s="249">
        <v>1</v>
      </c>
      <c r="U584" s="249">
        <v>1</v>
      </c>
      <c r="V584" s="249">
        <v>1</v>
      </c>
      <c r="W584" s="249">
        <v>1</v>
      </c>
      <c r="X584" s="249">
        <v>1</v>
      </c>
      <c r="Y584" s="249">
        <v>1</v>
      </c>
      <c r="Z584" s="249">
        <v>1</v>
      </c>
      <c r="AA584" s="249">
        <v>1</v>
      </c>
      <c r="AB584" s="249">
        <v>1</v>
      </c>
      <c r="AC584" s="249">
        <v>1</v>
      </c>
      <c r="AD584" s="249">
        <v>1</v>
      </c>
      <c r="AE584" s="249">
        <v>1</v>
      </c>
      <c r="AF584" s="249">
        <v>1</v>
      </c>
      <c r="AG584" s="249">
        <v>1</v>
      </c>
      <c r="AH584" s="249">
        <v>1</v>
      </c>
      <c r="AI584" s="249">
        <v>1</v>
      </c>
      <c r="AJ584" s="249">
        <v>1</v>
      </c>
      <c r="AK584" s="249">
        <v>1</v>
      </c>
      <c r="AL584" s="249">
        <v>1</v>
      </c>
      <c r="AM584" s="249">
        <v>1</v>
      </c>
    </row>
    <row r="585" spans="1:39" x14ac:dyDescent="0.3">
      <c r="A585" s="249">
        <v>518093</v>
      </c>
      <c r="B585" s="305" t="s">
        <v>2062</v>
      </c>
      <c r="C585" s="249">
        <v>1</v>
      </c>
      <c r="D585" s="249">
        <v>1</v>
      </c>
      <c r="E585" s="249">
        <v>1</v>
      </c>
      <c r="F585" s="249">
        <v>1</v>
      </c>
      <c r="G585" s="249">
        <v>1</v>
      </c>
      <c r="H585" s="249">
        <v>1</v>
      </c>
      <c r="I585" s="249">
        <v>1</v>
      </c>
      <c r="J585" s="249">
        <v>1</v>
      </c>
      <c r="K585" s="249">
        <v>1</v>
      </c>
      <c r="L585" s="249">
        <v>1</v>
      </c>
      <c r="M585" s="249">
        <v>1</v>
      </c>
      <c r="N585" s="249">
        <v>1</v>
      </c>
      <c r="O585" s="249">
        <v>1</v>
      </c>
      <c r="P585" s="249">
        <v>1</v>
      </c>
      <c r="Q585" s="249">
        <v>1</v>
      </c>
      <c r="R585" s="249">
        <v>1</v>
      </c>
      <c r="S585" s="249">
        <v>1</v>
      </c>
      <c r="T585" s="249">
        <v>1</v>
      </c>
      <c r="U585" s="249">
        <v>1</v>
      </c>
      <c r="V585" s="249">
        <v>1</v>
      </c>
      <c r="W585" s="249">
        <v>1</v>
      </c>
      <c r="X585" s="249">
        <v>1</v>
      </c>
      <c r="Y585" s="249">
        <v>1</v>
      </c>
      <c r="Z585" s="249">
        <v>1</v>
      </c>
      <c r="AA585" s="249">
        <v>1</v>
      </c>
      <c r="AB585" s="249">
        <v>1</v>
      </c>
      <c r="AC585" s="249">
        <v>1</v>
      </c>
      <c r="AD585" s="249">
        <v>1</v>
      </c>
      <c r="AE585" s="249">
        <v>1</v>
      </c>
      <c r="AF585" s="249">
        <v>1</v>
      </c>
      <c r="AG585" s="249">
        <v>1</v>
      </c>
      <c r="AH585" s="249">
        <v>1</v>
      </c>
      <c r="AI585" s="249">
        <v>1</v>
      </c>
      <c r="AJ585" s="249">
        <v>1</v>
      </c>
      <c r="AK585" s="249">
        <v>1</v>
      </c>
      <c r="AL585" s="249">
        <v>1</v>
      </c>
      <c r="AM585" s="249">
        <v>1</v>
      </c>
    </row>
    <row r="586" spans="1:39" x14ac:dyDescent="0.3">
      <c r="A586" s="249">
        <v>519016</v>
      </c>
      <c r="B586" s="305" t="s">
        <v>2062</v>
      </c>
      <c r="C586" s="249">
        <v>1</v>
      </c>
      <c r="D586" s="249">
        <v>1</v>
      </c>
      <c r="E586" s="249">
        <v>1</v>
      </c>
      <c r="F586" s="249">
        <v>1</v>
      </c>
      <c r="G586" s="249">
        <v>1</v>
      </c>
      <c r="H586" s="249">
        <v>1</v>
      </c>
      <c r="I586" s="249">
        <v>1</v>
      </c>
      <c r="J586" s="249">
        <v>1</v>
      </c>
      <c r="K586" s="249">
        <v>1</v>
      </c>
      <c r="L586" s="249">
        <v>1</v>
      </c>
      <c r="M586" s="249">
        <v>1</v>
      </c>
      <c r="N586" s="249">
        <v>1</v>
      </c>
      <c r="O586" s="249">
        <v>1</v>
      </c>
      <c r="P586" s="249">
        <v>1</v>
      </c>
      <c r="Q586" s="249">
        <v>1</v>
      </c>
      <c r="R586" s="249">
        <v>1</v>
      </c>
      <c r="S586" s="249">
        <v>1</v>
      </c>
      <c r="T586" s="249">
        <v>1</v>
      </c>
      <c r="U586" s="249">
        <v>1</v>
      </c>
      <c r="V586" s="249">
        <v>1</v>
      </c>
      <c r="W586" s="249">
        <v>1</v>
      </c>
      <c r="X586" s="249">
        <v>1</v>
      </c>
      <c r="Y586" s="249">
        <v>1</v>
      </c>
      <c r="Z586" s="249">
        <v>1</v>
      </c>
      <c r="AA586" s="249">
        <v>1</v>
      </c>
      <c r="AB586" s="249">
        <v>1</v>
      </c>
      <c r="AC586" s="249">
        <v>1</v>
      </c>
      <c r="AD586" s="249">
        <v>1</v>
      </c>
      <c r="AE586" s="249">
        <v>1</v>
      </c>
      <c r="AF586" s="249">
        <v>1</v>
      </c>
      <c r="AG586" s="249">
        <v>1</v>
      </c>
      <c r="AH586" s="249">
        <v>1</v>
      </c>
      <c r="AI586" s="249">
        <v>1</v>
      </c>
      <c r="AJ586" s="249">
        <v>1</v>
      </c>
      <c r="AK586" s="249">
        <v>1</v>
      </c>
      <c r="AL586" s="249">
        <v>1</v>
      </c>
      <c r="AM586" s="249">
        <v>1</v>
      </c>
    </row>
    <row r="587" spans="1:39" x14ac:dyDescent="0.3">
      <c r="A587" s="249">
        <v>507077</v>
      </c>
      <c r="B587" s="305" t="s">
        <v>2062</v>
      </c>
      <c r="C587" s="249">
        <v>1</v>
      </c>
      <c r="D587" s="249">
        <v>1</v>
      </c>
      <c r="E587" s="249">
        <v>1</v>
      </c>
      <c r="F587" s="249">
        <v>1</v>
      </c>
      <c r="G587" s="249">
        <v>1</v>
      </c>
      <c r="H587" s="249">
        <v>1</v>
      </c>
      <c r="I587" s="249">
        <v>1</v>
      </c>
      <c r="J587" s="249">
        <v>1</v>
      </c>
      <c r="K587" s="249">
        <v>1</v>
      </c>
      <c r="L587" s="249">
        <v>1</v>
      </c>
      <c r="M587" s="249">
        <v>1</v>
      </c>
      <c r="N587" s="249">
        <v>1</v>
      </c>
      <c r="O587" s="249">
        <v>1</v>
      </c>
      <c r="P587" s="249">
        <v>1</v>
      </c>
      <c r="Q587" s="249">
        <v>1</v>
      </c>
      <c r="R587" s="249">
        <v>1</v>
      </c>
      <c r="S587" s="249">
        <v>1</v>
      </c>
      <c r="T587" s="249">
        <v>1</v>
      </c>
      <c r="U587" s="249">
        <v>1</v>
      </c>
      <c r="V587" s="249">
        <v>1</v>
      </c>
      <c r="W587" s="249">
        <v>1</v>
      </c>
      <c r="X587" s="249">
        <v>1</v>
      </c>
      <c r="Y587" s="249">
        <v>1</v>
      </c>
      <c r="Z587" s="249">
        <v>1</v>
      </c>
      <c r="AA587" s="249">
        <v>1</v>
      </c>
      <c r="AB587" s="249">
        <v>1</v>
      </c>
      <c r="AC587" s="249">
        <v>1</v>
      </c>
      <c r="AD587" s="249">
        <v>1</v>
      </c>
      <c r="AE587" s="249">
        <v>1</v>
      </c>
      <c r="AF587" s="249">
        <v>1</v>
      </c>
      <c r="AG587" s="249">
        <v>1</v>
      </c>
      <c r="AH587" s="249">
        <v>1</v>
      </c>
      <c r="AI587" s="249">
        <v>1</v>
      </c>
      <c r="AJ587" s="249">
        <v>1</v>
      </c>
      <c r="AK587" s="249">
        <v>1</v>
      </c>
      <c r="AL587" s="249">
        <v>1</v>
      </c>
      <c r="AM587" s="249">
        <v>1</v>
      </c>
    </row>
    <row r="588" spans="1:39" x14ac:dyDescent="0.3">
      <c r="A588" s="249">
        <v>509839</v>
      </c>
      <c r="B588" s="305" t="s">
        <v>2062</v>
      </c>
      <c r="C588" s="249">
        <v>1</v>
      </c>
      <c r="D588" s="249">
        <v>1</v>
      </c>
      <c r="E588" s="249">
        <v>1</v>
      </c>
      <c r="F588" s="249">
        <v>1</v>
      </c>
      <c r="G588" s="249">
        <v>1</v>
      </c>
      <c r="H588" s="249">
        <v>1</v>
      </c>
      <c r="I588" s="249">
        <v>1</v>
      </c>
      <c r="J588" s="249">
        <v>1</v>
      </c>
      <c r="K588" s="249">
        <v>1</v>
      </c>
      <c r="L588" s="249">
        <v>1</v>
      </c>
      <c r="M588" s="249">
        <v>1</v>
      </c>
      <c r="N588" s="249">
        <v>1</v>
      </c>
      <c r="O588" s="249">
        <v>1</v>
      </c>
      <c r="P588" s="249">
        <v>1</v>
      </c>
      <c r="Q588" s="249">
        <v>1</v>
      </c>
      <c r="R588" s="249">
        <v>1</v>
      </c>
      <c r="S588" s="249">
        <v>1</v>
      </c>
      <c r="T588" s="249">
        <v>1</v>
      </c>
      <c r="U588" s="249">
        <v>1</v>
      </c>
      <c r="V588" s="249">
        <v>1</v>
      </c>
      <c r="W588" s="249">
        <v>1</v>
      </c>
      <c r="X588" s="249">
        <v>1</v>
      </c>
      <c r="Y588" s="249">
        <v>1</v>
      </c>
      <c r="Z588" s="249">
        <v>1</v>
      </c>
      <c r="AA588" s="249">
        <v>1</v>
      </c>
      <c r="AB588" s="249">
        <v>1</v>
      </c>
      <c r="AC588" s="249">
        <v>1</v>
      </c>
      <c r="AD588" s="249">
        <v>1</v>
      </c>
      <c r="AE588" s="249">
        <v>1</v>
      </c>
      <c r="AF588" s="249">
        <v>1</v>
      </c>
      <c r="AG588" s="249">
        <v>1</v>
      </c>
      <c r="AH588" s="249">
        <v>1</v>
      </c>
      <c r="AI588" s="249">
        <v>1</v>
      </c>
      <c r="AJ588" s="249">
        <v>1</v>
      </c>
      <c r="AK588" s="249">
        <v>1</v>
      </c>
      <c r="AL588" s="249">
        <v>1</v>
      </c>
      <c r="AM588" s="249">
        <v>1</v>
      </c>
    </row>
    <row r="589" spans="1:39" x14ac:dyDescent="0.3">
      <c r="A589" s="249">
        <v>510746</v>
      </c>
      <c r="B589" s="305" t="s">
        <v>2062</v>
      </c>
      <c r="C589" s="249">
        <v>1</v>
      </c>
      <c r="D589" s="249">
        <v>1</v>
      </c>
      <c r="E589" s="249">
        <v>1</v>
      </c>
      <c r="F589" s="249">
        <v>1</v>
      </c>
      <c r="G589" s="249">
        <v>1</v>
      </c>
      <c r="H589" s="249">
        <v>1</v>
      </c>
      <c r="I589" s="249">
        <v>1</v>
      </c>
      <c r="J589" s="249">
        <v>1</v>
      </c>
      <c r="K589" s="249">
        <v>1</v>
      </c>
      <c r="L589" s="249">
        <v>1</v>
      </c>
      <c r="M589" s="249">
        <v>1</v>
      </c>
      <c r="N589" s="249">
        <v>1</v>
      </c>
      <c r="O589" s="249">
        <v>1</v>
      </c>
      <c r="P589" s="249">
        <v>1</v>
      </c>
      <c r="Q589" s="249">
        <v>1</v>
      </c>
      <c r="R589" s="249">
        <v>1</v>
      </c>
      <c r="S589" s="249">
        <v>1</v>
      </c>
      <c r="T589" s="249">
        <v>1</v>
      </c>
      <c r="U589" s="249">
        <v>1</v>
      </c>
      <c r="V589" s="249">
        <v>1</v>
      </c>
      <c r="W589" s="249">
        <v>1</v>
      </c>
      <c r="X589" s="249">
        <v>1</v>
      </c>
      <c r="Y589" s="249">
        <v>1</v>
      </c>
      <c r="Z589" s="249">
        <v>1</v>
      </c>
      <c r="AA589" s="249">
        <v>1</v>
      </c>
      <c r="AB589" s="249">
        <v>1</v>
      </c>
      <c r="AC589" s="249">
        <v>1</v>
      </c>
      <c r="AD589" s="249">
        <v>1</v>
      </c>
      <c r="AE589" s="249">
        <v>1</v>
      </c>
      <c r="AF589" s="249">
        <v>1</v>
      </c>
      <c r="AG589" s="249">
        <v>1</v>
      </c>
      <c r="AH589" s="249">
        <v>1</v>
      </c>
      <c r="AI589" s="249">
        <v>1</v>
      </c>
      <c r="AJ589" s="249">
        <v>1</v>
      </c>
      <c r="AK589" s="249">
        <v>1</v>
      </c>
      <c r="AL589" s="249">
        <v>1</v>
      </c>
      <c r="AM589" s="249">
        <v>1</v>
      </c>
    </row>
    <row r="590" spans="1:39" x14ac:dyDescent="0.3">
      <c r="A590" s="249">
        <v>512444</v>
      </c>
      <c r="B590" s="305" t="s">
        <v>2062</v>
      </c>
      <c r="C590" s="249">
        <v>1</v>
      </c>
      <c r="D590" s="249">
        <v>1</v>
      </c>
      <c r="E590" s="249">
        <v>1</v>
      </c>
      <c r="F590" s="249">
        <v>1</v>
      </c>
      <c r="G590" s="249">
        <v>1</v>
      </c>
      <c r="H590" s="249">
        <v>1</v>
      </c>
      <c r="I590" s="249">
        <v>1</v>
      </c>
      <c r="J590" s="249">
        <v>1</v>
      </c>
      <c r="K590" s="249">
        <v>1</v>
      </c>
      <c r="L590" s="249">
        <v>1</v>
      </c>
      <c r="M590" s="249">
        <v>1</v>
      </c>
      <c r="N590" s="249">
        <v>1</v>
      </c>
      <c r="O590" s="249">
        <v>1</v>
      </c>
      <c r="P590" s="249">
        <v>1</v>
      </c>
      <c r="Q590" s="249">
        <v>1</v>
      </c>
      <c r="R590" s="249">
        <v>1</v>
      </c>
      <c r="S590" s="249">
        <v>1</v>
      </c>
      <c r="T590" s="249">
        <v>1</v>
      </c>
      <c r="U590" s="249">
        <v>1</v>
      </c>
      <c r="V590" s="249">
        <v>1</v>
      </c>
      <c r="W590" s="249">
        <v>1</v>
      </c>
      <c r="X590" s="249">
        <v>1</v>
      </c>
      <c r="Y590" s="249">
        <v>1</v>
      </c>
      <c r="Z590" s="249">
        <v>1</v>
      </c>
      <c r="AA590" s="249">
        <v>1</v>
      </c>
      <c r="AB590" s="249">
        <v>1</v>
      </c>
      <c r="AC590" s="249">
        <v>1</v>
      </c>
      <c r="AD590" s="249">
        <v>1</v>
      </c>
      <c r="AE590" s="249">
        <v>1</v>
      </c>
      <c r="AF590" s="249">
        <v>1</v>
      </c>
      <c r="AG590" s="249">
        <v>1</v>
      </c>
      <c r="AH590" s="249">
        <v>1</v>
      </c>
      <c r="AI590" s="249">
        <v>1</v>
      </c>
      <c r="AJ590" s="249">
        <v>1</v>
      </c>
      <c r="AK590" s="249">
        <v>1</v>
      </c>
      <c r="AL590" s="249">
        <v>1</v>
      </c>
      <c r="AM590" s="249">
        <v>1</v>
      </c>
    </row>
    <row r="591" spans="1:39" x14ac:dyDescent="0.3">
      <c r="A591" s="249">
        <v>513051</v>
      </c>
      <c r="B591" s="305" t="s">
        <v>2062</v>
      </c>
      <c r="C591" s="249">
        <v>1</v>
      </c>
      <c r="D591" s="249">
        <v>1</v>
      </c>
      <c r="E591" s="249">
        <v>1</v>
      </c>
      <c r="F591" s="249">
        <v>1</v>
      </c>
      <c r="G591" s="249">
        <v>1</v>
      </c>
      <c r="H591" s="249">
        <v>1</v>
      </c>
      <c r="I591" s="249">
        <v>1</v>
      </c>
      <c r="J591" s="249">
        <v>1</v>
      </c>
      <c r="K591" s="249">
        <v>1</v>
      </c>
      <c r="L591" s="249">
        <v>1</v>
      </c>
      <c r="M591" s="249">
        <v>1</v>
      </c>
      <c r="N591" s="249">
        <v>1</v>
      </c>
      <c r="O591" s="249">
        <v>1</v>
      </c>
      <c r="P591" s="249">
        <v>1</v>
      </c>
      <c r="Q591" s="249">
        <v>1</v>
      </c>
      <c r="R591" s="249">
        <v>1</v>
      </c>
      <c r="S591" s="249">
        <v>1</v>
      </c>
      <c r="T591" s="249">
        <v>1</v>
      </c>
      <c r="U591" s="249">
        <v>1</v>
      </c>
      <c r="V591" s="249">
        <v>1</v>
      </c>
      <c r="W591" s="249">
        <v>1</v>
      </c>
      <c r="X591" s="249">
        <v>1</v>
      </c>
      <c r="Y591" s="249">
        <v>1</v>
      </c>
      <c r="Z591" s="249">
        <v>1</v>
      </c>
      <c r="AA591" s="249">
        <v>1</v>
      </c>
      <c r="AB591" s="249">
        <v>1</v>
      </c>
      <c r="AC591" s="249">
        <v>1</v>
      </c>
      <c r="AD591" s="249">
        <v>1</v>
      </c>
      <c r="AE591" s="249">
        <v>1</v>
      </c>
      <c r="AF591" s="249">
        <v>1</v>
      </c>
      <c r="AG591" s="249">
        <v>1</v>
      </c>
      <c r="AH591" s="249">
        <v>1</v>
      </c>
      <c r="AI591" s="249">
        <v>1</v>
      </c>
      <c r="AJ591" s="249">
        <v>1</v>
      </c>
      <c r="AK591" s="249">
        <v>1</v>
      </c>
      <c r="AL591" s="249">
        <v>1</v>
      </c>
      <c r="AM591" s="249">
        <v>1</v>
      </c>
    </row>
    <row r="592" spans="1:39" x14ac:dyDescent="0.3">
      <c r="A592" s="249">
        <v>513264</v>
      </c>
      <c r="B592" s="305" t="s">
        <v>2062</v>
      </c>
      <c r="C592" s="249">
        <v>1</v>
      </c>
      <c r="D592" s="249">
        <v>1</v>
      </c>
      <c r="E592" s="249">
        <v>1</v>
      </c>
      <c r="F592" s="249">
        <v>1</v>
      </c>
      <c r="G592" s="249">
        <v>1</v>
      </c>
      <c r="H592" s="249">
        <v>1</v>
      </c>
      <c r="I592" s="249">
        <v>1</v>
      </c>
      <c r="J592" s="249">
        <v>1</v>
      </c>
      <c r="K592" s="249">
        <v>1</v>
      </c>
      <c r="L592" s="249">
        <v>1</v>
      </c>
      <c r="M592" s="249">
        <v>1</v>
      </c>
      <c r="N592" s="249">
        <v>1</v>
      </c>
      <c r="O592" s="249">
        <v>1</v>
      </c>
      <c r="P592" s="249">
        <v>1</v>
      </c>
      <c r="Q592" s="249">
        <v>1</v>
      </c>
      <c r="R592" s="249">
        <v>1</v>
      </c>
      <c r="S592" s="249">
        <v>1</v>
      </c>
      <c r="T592" s="249">
        <v>1</v>
      </c>
      <c r="U592" s="249">
        <v>1</v>
      </c>
      <c r="V592" s="249">
        <v>1</v>
      </c>
      <c r="W592" s="249">
        <v>1</v>
      </c>
      <c r="X592" s="249">
        <v>1</v>
      </c>
      <c r="Y592" s="249">
        <v>1</v>
      </c>
      <c r="Z592" s="249">
        <v>1</v>
      </c>
      <c r="AA592" s="249">
        <v>1</v>
      </c>
      <c r="AB592" s="249">
        <v>1</v>
      </c>
      <c r="AC592" s="249">
        <v>1</v>
      </c>
      <c r="AD592" s="249">
        <v>1</v>
      </c>
      <c r="AE592" s="249">
        <v>1</v>
      </c>
      <c r="AF592" s="249">
        <v>1</v>
      </c>
      <c r="AG592" s="249">
        <v>1</v>
      </c>
      <c r="AH592" s="249">
        <v>1</v>
      </c>
      <c r="AI592" s="249">
        <v>1</v>
      </c>
      <c r="AJ592" s="249">
        <v>1</v>
      </c>
      <c r="AK592" s="249">
        <v>1</v>
      </c>
      <c r="AL592" s="249">
        <v>1</v>
      </c>
      <c r="AM592" s="249">
        <v>1</v>
      </c>
    </row>
    <row r="593" spans="1:39" x14ac:dyDescent="0.3">
      <c r="A593" s="249">
        <v>514228</v>
      </c>
      <c r="B593" s="305" t="s">
        <v>2062</v>
      </c>
      <c r="C593" s="249">
        <v>1</v>
      </c>
      <c r="D593" s="249">
        <v>1</v>
      </c>
      <c r="E593" s="249">
        <v>1</v>
      </c>
      <c r="F593" s="249">
        <v>1</v>
      </c>
      <c r="G593" s="249">
        <v>1</v>
      </c>
      <c r="H593" s="249">
        <v>1</v>
      </c>
      <c r="I593" s="249">
        <v>1</v>
      </c>
      <c r="J593" s="249">
        <v>1</v>
      </c>
      <c r="K593" s="249">
        <v>1</v>
      </c>
      <c r="L593" s="249">
        <v>1</v>
      </c>
      <c r="M593" s="249">
        <v>1</v>
      </c>
      <c r="N593" s="249">
        <v>1</v>
      </c>
      <c r="O593" s="249">
        <v>1</v>
      </c>
      <c r="P593" s="249">
        <v>1</v>
      </c>
      <c r="Q593" s="249">
        <v>1</v>
      </c>
      <c r="R593" s="249">
        <v>1</v>
      </c>
      <c r="S593" s="249">
        <v>1</v>
      </c>
      <c r="T593" s="249">
        <v>1</v>
      </c>
      <c r="U593" s="249">
        <v>1</v>
      </c>
      <c r="V593" s="249">
        <v>1</v>
      </c>
      <c r="W593" s="249">
        <v>1</v>
      </c>
      <c r="X593" s="249">
        <v>1</v>
      </c>
      <c r="Y593" s="249">
        <v>1</v>
      </c>
      <c r="Z593" s="249">
        <v>1</v>
      </c>
      <c r="AA593" s="249">
        <v>1</v>
      </c>
      <c r="AB593" s="249">
        <v>1</v>
      </c>
      <c r="AC593" s="249">
        <v>1</v>
      </c>
      <c r="AD593" s="249">
        <v>1</v>
      </c>
      <c r="AE593" s="249">
        <v>1</v>
      </c>
      <c r="AF593" s="249">
        <v>1</v>
      </c>
      <c r="AG593" s="249">
        <v>1</v>
      </c>
      <c r="AH593" s="249">
        <v>1</v>
      </c>
      <c r="AI593" s="249">
        <v>1</v>
      </c>
      <c r="AJ593" s="249">
        <v>1</v>
      </c>
      <c r="AK593" s="249">
        <v>1</v>
      </c>
      <c r="AL593" s="249">
        <v>1</v>
      </c>
      <c r="AM593" s="249">
        <v>1</v>
      </c>
    </row>
    <row r="594" spans="1:39" x14ac:dyDescent="0.3">
      <c r="A594" s="249">
        <v>514681</v>
      </c>
      <c r="B594" s="305" t="s">
        <v>2062</v>
      </c>
      <c r="C594" s="249">
        <v>1</v>
      </c>
      <c r="D594" s="249">
        <v>1</v>
      </c>
      <c r="E594" s="249">
        <v>1</v>
      </c>
      <c r="F594" s="249">
        <v>1</v>
      </c>
      <c r="G594" s="249">
        <v>1</v>
      </c>
      <c r="H594" s="249">
        <v>1</v>
      </c>
      <c r="I594" s="249">
        <v>1</v>
      </c>
      <c r="J594" s="249">
        <v>1</v>
      </c>
      <c r="K594" s="249">
        <v>1</v>
      </c>
      <c r="L594" s="249">
        <v>1</v>
      </c>
      <c r="M594" s="249">
        <v>1</v>
      </c>
      <c r="N594" s="249">
        <v>1</v>
      </c>
      <c r="O594" s="249">
        <v>1</v>
      </c>
      <c r="P594" s="249">
        <v>1</v>
      </c>
      <c r="Q594" s="249">
        <v>1</v>
      </c>
      <c r="R594" s="249">
        <v>1</v>
      </c>
      <c r="S594" s="249">
        <v>1</v>
      </c>
      <c r="T594" s="249">
        <v>1</v>
      </c>
      <c r="U594" s="249">
        <v>1</v>
      </c>
      <c r="V594" s="249">
        <v>1</v>
      </c>
      <c r="W594" s="249">
        <v>1</v>
      </c>
      <c r="X594" s="249">
        <v>1</v>
      </c>
      <c r="Y594" s="249">
        <v>1</v>
      </c>
      <c r="Z594" s="249">
        <v>1</v>
      </c>
      <c r="AA594" s="249">
        <v>1</v>
      </c>
      <c r="AB594" s="249">
        <v>1</v>
      </c>
      <c r="AC594" s="249">
        <v>1</v>
      </c>
      <c r="AD594" s="249">
        <v>1</v>
      </c>
      <c r="AE594" s="249">
        <v>1</v>
      </c>
      <c r="AF594" s="249">
        <v>1</v>
      </c>
      <c r="AG594" s="249">
        <v>1</v>
      </c>
      <c r="AH594" s="249">
        <v>1</v>
      </c>
      <c r="AI594" s="249">
        <v>1</v>
      </c>
      <c r="AJ594" s="249">
        <v>1</v>
      </c>
      <c r="AK594" s="249">
        <v>1</v>
      </c>
      <c r="AL594" s="249">
        <v>1</v>
      </c>
      <c r="AM594" s="249">
        <v>1</v>
      </c>
    </row>
    <row r="595" spans="1:39" x14ac:dyDescent="0.3">
      <c r="A595" s="249">
        <v>514762</v>
      </c>
      <c r="B595" s="305" t="s">
        <v>2062</v>
      </c>
      <c r="C595" s="249">
        <v>1</v>
      </c>
      <c r="D595" s="249">
        <v>1</v>
      </c>
      <c r="E595" s="249">
        <v>1</v>
      </c>
      <c r="F595" s="249">
        <v>1</v>
      </c>
      <c r="G595" s="249">
        <v>1</v>
      </c>
      <c r="H595" s="249">
        <v>1</v>
      </c>
      <c r="I595" s="249">
        <v>1</v>
      </c>
      <c r="J595" s="249">
        <v>1</v>
      </c>
      <c r="K595" s="249">
        <v>1</v>
      </c>
      <c r="L595" s="249">
        <v>1</v>
      </c>
      <c r="M595" s="249">
        <v>1</v>
      </c>
      <c r="N595" s="249">
        <v>1</v>
      </c>
      <c r="O595" s="249">
        <v>1</v>
      </c>
      <c r="P595" s="249">
        <v>1</v>
      </c>
      <c r="Q595" s="249">
        <v>1</v>
      </c>
      <c r="R595" s="249">
        <v>1</v>
      </c>
      <c r="S595" s="249">
        <v>1</v>
      </c>
      <c r="T595" s="249">
        <v>1</v>
      </c>
      <c r="U595" s="249">
        <v>1</v>
      </c>
      <c r="V595" s="249">
        <v>1</v>
      </c>
      <c r="W595" s="249">
        <v>1</v>
      </c>
      <c r="X595" s="249">
        <v>1</v>
      </c>
      <c r="Y595" s="249">
        <v>1</v>
      </c>
      <c r="Z595" s="249">
        <v>1</v>
      </c>
      <c r="AA595" s="249">
        <v>1</v>
      </c>
      <c r="AB595" s="249">
        <v>1</v>
      </c>
      <c r="AC595" s="249">
        <v>1</v>
      </c>
      <c r="AD595" s="249">
        <v>1</v>
      </c>
      <c r="AE595" s="249">
        <v>1</v>
      </c>
      <c r="AF595" s="249">
        <v>1</v>
      </c>
      <c r="AG595" s="249">
        <v>1</v>
      </c>
      <c r="AH595" s="249">
        <v>1</v>
      </c>
      <c r="AI595" s="249">
        <v>1</v>
      </c>
      <c r="AJ595" s="249">
        <v>1</v>
      </c>
      <c r="AK595" s="249">
        <v>1</v>
      </c>
      <c r="AL595" s="249">
        <v>1</v>
      </c>
      <c r="AM595" s="249">
        <v>1</v>
      </c>
    </row>
    <row r="596" spans="1:39" x14ac:dyDescent="0.3">
      <c r="A596" s="249">
        <v>515520</v>
      </c>
      <c r="B596" s="305" t="s">
        <v>2062</v>
      </c>
      <c r="C596" s="249">
        <v>1</v>
      </c>
      <c r="D596" s="249">
        <v>1</v>
      </c>
      <c r="E596" s="249">
        <v>1</v>
      </c>
      <c r="F596" s="249">
        <v>1</v>
      </c>
      <c r="G596" s="249">
        <v>1</v>
      </c>
      <c r="H596" s="249">
        <v>1</v>
      </c>
      <c r="I596" s="249">
        <v>1</v>
      </c>
      <c r="J596" s="249">
        <v>1</v>
      </c>
      <c r="K596" s="249">
        <v>1</v>
      </c>
      <c r="L596" s="249">
        <v>1</v>
      </c>
      <c r="M596" s="249">
        <v>1</v>
      </c>
      <c r="N596" s="249">
        <v>1</v>
      </c>
      <c r="O596" s="249">
        <v>1</v>
      </c>
      <c r="P596" s="249">
        <v>1</v>
      </c>
      <c r="Q596" s="249">
        <v>1</v>
      </c>
      <c r="R596" s="249">
        <v>1</v>
      </c>
      <c r="S596" s="249">
        <v>1</v>
      </c>
      <c r="T596" s="249">
        <v>1</v>
      </c>
      <c r="U596" s="249">
        <v>1</v>
      </c>
      <c r="V596" s="249">
        <v>1</v>
      </c>
      <c r="W596" s="249">
        <v>1</v>
      </c>
      <c r="X596" s="249">
        <v>1</v>
      </c>
      <c r="Y596" s="249">
        <v>1</v>
      </c>
      <c r="Z596" s="249">
        <v>1</v>
      </c>
      <c r="AA596" s="249">
        <v>1</v>
      </c>
      <c r="AB596" s="249">
        <v>1</v>
      </c>
      <c r="AC596" s="249">
        <v>1</v>
      </c>
      <c r="AD596" s="249">
        <v>1</v>
      </c>
      <c r="AE596" s="249">
        <v>1</v>
      </c>
      <c r="AF596" s="249">
        <v>1</v>
      </c>
      <c r="AG596" s="249">
        <v>1</v>
      </c>
      <c r="AH596" s="249">
        <v>1</v>
      </c>
      <c r="AI596" s="249">
        <v>1</v>
      </c>
      <c r="AJ596" s="249">
        <v>1</v>
      </c>
      <c r="AK596" s="249">
        <v>1</v>
      </c>
      <c r="AL596" s="249">
        <v>1</v>
      </c>
      <c r="AM596" s="249">
        <v>1</v>
      </c>
    </row>
    <row r="597" spans="1:39" x14ac:dyDescent="0.3">
      <c r="A597" s="249">
        <v>515568</v>
      </c>
      <c r="B597" s="305" t="s">
        <v>2062</v>
      </c>
      <c r="C597" s="249">
        <v>1</v>
      </c>
      <c r="D597" s="249">
        <v>1</v>
      </c>
      <c r="E597" s="249">
        <v>1</v>
      </c>
      <c r="F597" s="249">
        <v>1</v>
      </c>
      <c r="G597" s="249">
        <v>1</v>
      </c>
      <c r="H597" s="249">
        <v>1</v>
      </c>
      <c r="I597" s="249">
        <v>1</v>
      </c>
      <c r="J597" s="249">
        <v>1</v>
      </c>
      <c r="K597" s="249">
        <v>1</v>
      </c>
      <c r="L597" s="249">
        <v>1</v>
      </c>
      <c r="M597" s="249">
        <v>1</v>
      </c>
      <c r="N597" s="249">
        <v>1</v>
      </c>
      <c r="O597" s="249">
        <v>1</v>
      </c>
      <c r="P597" s="249">
        <v>1</v>
      </c>
      <c r="Q597" s="249">
        <v>1</v>
      </c>
      <c r="R597" s="249">
        <v>1</v>
      </c>
      <c r="S597" s="249">
        <v>1</v>
      </c>
      <c r="T597" s="249">
        <v>1</v>
      </c>
      <c r="U597" s="249">
        <v>1</v>
      </c>
      <c r="V597" s="249">
        <v>1</v>
      </c>
      <c r="W597" s="249">
        <v>1</v>
      </c>
      <c r="X597" s="249">
        <v>1</v>
      </c>
      <c r="Y597" s="249">
        <v>1</v>
      </c>
      <c r="Z597" s="249">
        <v>1</v>
      </c>
      <c r="AA597" s="249">
        <v>1</v>
      </c>
      <c r="AB597" s="249">
        <v>1</v>
      </c>
      <c r="AC597" s="249">
        <v>1</v>
      </c>
      <c r="AD597" s="249">
        <v>1</v>
      </c>
      <c r="AE597" s="249">
        <v>1</v>
      </c>
      <c r="AF597" s="249">
        <v>1</v>
      </c>
      <c r="AG597" s="249">
        <v>1</v>
      </c>
      <c r="AH597" s="249">
        <v>1</v>
      </c>
      <c r="AI597" s="249">
        <v>1</v>
      </c>
      <c r="AJ597" s="249">
        <v>1</v>
      </c>
      <c r="AK597" s="249">
        <v>1</v>
      </c>
      <c r="AL597" s="249">
        <v>1</v>
      </c>
      <c r="AM597" s="249">
        <v>1</v>
      </c>
    </row>
    <row r="598" spans="1:39" x14ac:dyDescent="0.3">
      <c r="A598" s="249">
        <v>516189</v>
      </c>
      <c r="B598" s="305" t="s">
        <v>2062</v>
      </c>
      <c r="C598" s="249">
        <v>1</v>
      </c>
      <c r="D598" s="249">
        <v>1</v>
      </c>
      <c r="E598" s="249">
        <v>1</v>
      </c>
      <c r="F598" s="249">
        <v>1</v>
      </c>
      <c r="G598" s="249">
        <v>1</v>
      </c>
      <c r="H598" s="249">
        <v>1</v>
      </c>
      <c r="I598" s="249">
        <v>1</v>
      </c>
      <c r="J598" s="249">
        <v>1</v>
      </c>
      <c r="K598" s="249">
        <v>1</v>
      </c>
      <c r="L598" s="249">
        <v>1</v>
      </c>
      <c r="M598" s="249">
        <v>1</v>
      </c>
      <c r="N598" s="249">
        <v>1</v>
      </c>
      <c r="O598" s="249">
        <v>1</v>
      </c>
      <c r="P598" s="249">
        <v>1</v>
      </c>
      <c r="Q598" s="249">
        <v>1</v>
      </c>
      <c r="R598" s="249">
        <v>1</v>
      </c>
      <c r="S598" s="249">
        <v>1</v>
      </c>
      <c r="T598" s="249">
        <v>1</v>
      </c>
      <c r="U598" s="249">
        <v>1</v>
      </c>
      <c r="V598" s="249">
        <v>1</v>
      </c>
      <c r="W598" s="249">
        <v>1</v>
      </c>
      <c r="X598" s="249">
        <v>1</v>
      </c>
      <c r="Y598" s="249">
        <v>1</v>
      </c>
      <c r="Z598" s="249">
        <v>1</v>
      </c>
      <c r="AA598" s="249">
        <v>1</v>
      </c>
      <c r="AB598" s="249">
        <v>1</v>
      </c>
      <c r="AC598" s="249">
        <v>1</v>
      </c>
      <c r="AD598" s="249">
        <v>1</v>
      </c>
      <c r="AE598" s="249">
        <v>1</v>
      </c>
      <c r="AF598" s="249">
        <v>1</v>
      </c>
      <c r="AG598" s="249">
        <v>1</v>
      </c>
      <c r="AH598" s="249">
        <v>1</v>
      </c>
      <c r="AI598" s="249">
        <v>1</v>
      </c>
      <c r="AJ598" s="249">
        <v>1</v>
      </c>
      <c r="AK598" s="249">
        <v>1</v>
      </c>
      <c r="AL598" s="249">
        <v>1</v>
      </c>
      <c r="AM598" s="249">
        <v>1</v>
      </c>
    </row>
    <row r="599" spans="1:39" x14ac:dyDescent="0.3">
      <c r="A599" s="249">
        <v>516439</v>
      </c>
      <c r="B599" s="305" t="s">
        <v>2062</v>
      </c>
      <c r="C599" s="249">
        <v>1</v>
      </c>
      <c r="D599" s="249">
        <v>1</v>
      </c>
      <c r="E599" s="249">
        <v>1</v>
      </c>
      <c r="F599" s="249">
        <v>1</v>
      </c>
      <c r="G599" s="249">
        <v>1</v>
      </c>
      <c r="H599" s="249">
        <v>1</v>
      </c>
      <c r="I599" s="249">
        <v>1</v>
      </c>
      <c r="J599" s="249">
        <v>1</v>
      </c>
      <c r="K599" s="249">
        <v>1</v>
      </c>
      <c r="L599" s="249">
        <v>1</v>
      </c>
      <c r="M599" s="249">
        <v>1</v>
      </c>
      <c r="N599" s="249">
        <v>1</v>
      </c>
      <c r="O599" s="249">
        <v>1</v>
      </c>
      <c r="P599" s="249">
        <v>1</v>
      </c>
      <c r="Q599" s="249">
        <v>1</v>
      </c>
      <c r="R599" s="249">
        <v>1</v>
      </c>
      <c r="S599" s="249">
        <v>1</v>
      </c>
      <c r="T599" s="249">
        <v>1</v>
      </c>
      <c r="U599" s="249">
        <v>1</v>
      </c>
      <c r="V599" s="249">
        <v>1</v>
      </c>
      <c r="W599" s="249">
        <v>1</v>
      </c>
      <c r="X599" s="249">
        <v>1</v>
      </c>
      <c r="Y599" s="249">
        <v>1</v>
      </c>
      <c r="Z599" s="249">
        <v>1</v>
      </c>
      <c r="AA599" s="249">
        <v>1</v>
      </c>
      <c r="AB599" s="249">
        <v>1</v>
      </c>
      <c r="AC599" s="249">
        <v>1</v>
      </c>
      <c r="AD599" s="249">
        <v>1</v>
      </c>
      <c r="AE599" s="249">
        <v>1</v>
      </c>
      <c r="AF599" s="249">
        <v>1</v>
      </c>
      <c r="AG599" s="249">
        <v>1</v>
      </c>
      <c r="AH599" s="249">
        <v>1</v>
      </c>
      <c r="AI599" s="249">
        <v>1</v>
      </c>
      <c r="AJ599" s="249">
        <v>1</v>
      </c>
      <c r="AK599" s="249">
        <v>1</v>
      </c>
      <c r="AL599" s="249">
        <v>1</v>
      </c>
      <c r="AM599" s="249">
        <v>1</v>
      </c>
    </row>
    <row r="600" spans="1:39" x14ac:dyDescent="0.3">
      <c r="A600" s="249">
        <v>516651</v>
      </c>
      <c r="B600" s="305" t="s">
        <v>2062</v>
      </c>
      <c r="C600" s="249">
        <v>1</v>
      </c>
      <c r="D600" s="249">
        <v>1</v>
      </c>
      <c r="E600" s="249">
        <v>1</v>
      </c>
      <c r="F600" s="249">
        <v>1</v>
      </c>
      <c r="G600" s="249">
        <v>1</v>
      </c>
      <c r="H600" s="249">
        <v>1</v>
      </c>
      <c r="I600" s="249">
        <v>1</v>
      </c>
      <c r="J600" s="249">
        <v>1</v>
      </c>
      <c r="K600" s="249">
        <v>1</v>
      </c>
      <c r="L600" s="249">
        <v>1</v>
      </c>
      <c r="M600" s="249">
        <v>1</v>
      </c>
      <c r="N600" s="249">
        <v>1</v>
      </c>
      <c r="O600" s="249">
        <v>1</v>
      </c>
      <c r="P600" s="249">
        <v>1</v>
      </c>
      <c r="Q600" s="249">
        <v>1</v>
      </c>
      <c r="R600" s="249">
        <v>1</v>
      </c>
      <c r="S600" s="249">
        <v>1</v>
      </c>
      <c r="T600" s="249">
        <v>1</v>
      </c>
      <c r="U600" s="249">
        <v>1</v>
      </c>
      <c r="V600" s="249">
        <v>1</v>
      </c>
      <c r="W600" s="249">
        <v>1</v>
      </c>
      <c r="X600" s="249">
        <v>1</v>
      </c>
      <c r="Y600" s="249">
        <v>1</v>
      </c>
      <c r="Z600" s="249">
        <v>1</v>
      </c>
      <c r="AA600" s="249">
        <v>1</v>
      </c>
      <c r="AB600" s="249">
        <v>1</v>
      </c>
      <c r="AC600" s="249">
        <v>1</v>
      </c>
      <c r="AD600" s="249">
        <v>1</v>
      </c>
      <c r="AE600" s="249">
        <v>1</v>
      </c>
      <c r="AF600" s="249">
        <v>1</v>
      </c>
      <c r="AG600" s="249">
        <v>1</v>
      </c>
      <c r="AH600" s="249">
        <v>1</v>
      </c>
      <c r="AI600" s="249">
        <v>1</v>
      </c>
      <c r="AJ600" s="249">
        <v>1</v>
      </c>
      <c r="AK600" s="249">
        <v>1</v>
      </c>
      <c r="AL600" s="249">
        <v>1</v>
      </c>
      <c r="AM600" s="249">
        <v>1</v>
      </c>
    </row>
    <row r="601" spans="1:39" x14ac:dyDescent="0.3">
      <c r="A601" s="249">
        <v>516963</v>
      </c>
      <c r="B601" s="305" t="s">
        <v>2062</v>
      </c>
      <c r="C601" s="249">
        <v>1</v>
      </c>
      <c r="D601" s="249">
        <v>1</v>
      </c>
      <c r="E601" s="249">
        <v>1</v>
      </c>
      <c r="F601" s="249">
        <v>1</v>
      </c>
      <c r="G601" s="249">
        <v>1</v>
      </c>
      <c r="H601" s="249">
        <v>1</v>
      </c>
      <c r="I601" s="249">
        <v>1</v>
      </c>
      <c r="J601" s="249">
        <v>1</v>
      </c>
      <c r="K601" s="249">
        <v>1</v>
      </c>
      <c r="L601" s="249">
        <v>1</v>
      </c>
      <c r="M601" s="249">
        <v>1</v>
      </c>
      <c r="N601" s="249">
        <v>1</v>
      </c>
      <c r="O601" s="249">
        <v>1</v>
      </c>
      <c r="P601" s="249">
        <v>1</v>
      </c>
      <c r="Q601" s="249">
        <v>1</v>
      </c>
      <c r="R601" s="249">
        <v>1</v>
      </c>
      <c r="S601" s="249">
        <v>1</v>
      </c>
      <c r="T601" s="249">
        <v>1</v>
      </c>
      <c r="U601" s="249">
        <v>1</v>
      </c>
      <c r="V601" s="249">
        <v>1</v>
      </c>
      <c r="W601" s="249">
        <v>1</v>
      </c>
      <c r="X601" s="249">
        <v>1</v>
      </c>
      <c r="Y601" s="249">
        <v>1</v>
      </c>
      <c r="Z601" s="249">
        <v>1</v>
      </c>
      <c r="AA601" s="249">
        <v>1</v>
      </c>
      <c r="AB601" s="249">
        <v>1</v>
      </c>
      <c r="AC601" s="249">
        <v>1</v>
      </c>
      <c r="AD601" s="249">
        <v>1</v>
      </c>
      <c r="AE601" s="249">
        <v>1</v>
      </c>
      <c r="AF601" s="249">
        <v>1</v>
      </c>
      <c r="AG601" s="249">
        <v>1</v>
      </c>
      <c r="AH601" s="249">
        <v>1</v>
      </c>
      <c r="AI601" s="249">
        <v>1</v>
      </c>
      <c r="AJ601" s="249">
        <v>1</v>
      </c>
      <c r="AK601" s="249">
        <v>1</v>
      </c>
      <c r="AL601" s="249">
        <v>1</v>
      </c>
      <c r="AM601" s="249">
        <v>1</v>
      </c>
    </row>
    <row r="602" spans="1:39" x14ac:dyDescent="0.3">
      <c r="A602" s="249">
        <v>517029</v>
      </c>
      <c r="B602" s="305" t="s">
        <v>2062</v>
      </c>
      <c r="C602" s="249">
        <v>1</v>
      </c>
      <c r="D602" s="249">
        <v>1</v>
      </c>
      <c r="E602" s="249">
        <v>1</v>
      </c>
      <c r="F602" s="249">
        <v>1</v>
      </c>
      <c r="G602" s="249">
        <v>1</v>
      </c>
      <c r="H602" s="249">
        <v>1</v>
      </c>
      <c r="I602" s="249">
        <v>1</v>
      </c>
      <c r="J602" s="249">
        <v>1</v>
      </c>
      <c r="K602" s="249">
        <v>1</v>
      </c>
      <c r="L602" s="249">
        <v>1</v>
      </c>
      <c r="M602" s="249">
        <v>1</v>
      </c>
      <c r="N602" s="249">
        <v>1</v>
      </c>
      <c r="O602" s="249">
        <v>1</v>
      </c>
      <c r="P602" s="249">
        <v>1</v>
      </c>
      <c r="Q602" s="249">
        <v>1</v>
      </c>
      <c r="R602" s="249">
        <v>1</v>
      </c>
      <c r="S602" s="249">
        <v>1</v>
      </c>
      <c r="T602" s="249">
        <v>1</v>
      </c>
      <c r="U602" s="249">
        <v>1</v>
      </c>
      <c r="V602" s="249">
        <v>1</v>
      </c>
      <c r="W602" s="249">
        <v>1</v>
      </c>
      <c r="X602" s="249">
        <v>1</v>
      </c>
      <c r="Y602" s="249">
        <v>1</v>
      </c>
      <c r="Z602" s="249">
        <v>1</v>
      </c>
      <c r="AA602" s="249">
        <v>1</v>
      </c>
      <c r="AB602" s="249">
        <v>1</v>
      </c>
      <c r="AC602" s="249">
        <v>1</v>
      </c>
      <c r="AD602" s="249">
        <v>1</v>
      </c>
      <c r="AE602" s="249">
        <v>1</v>
      </c>
      <c r="AF602" s="249">
        <v>1</v>
      </c>
      <c r="AG602" s="249">
        <v>1</v>
      </c>
      <c r="AH602" s="249">
        <v>1</v>
      </c>
      <c r="AI602" s="249">
        <v>1</v>
      </c>
      <c r="AJ602" s="249">
        <v>1</v>
      </c>
      <c r="AK602" s="249">
        <v>1</v>
      </c>
      <c r="AL602" s="249">
        <v>1</v>
      </c>
      <c r="AM602" s="249">
        <v>1</v>
      </c>
    </row>
    <row r="603" spans="1:39" x14ac:dyDescent="0.3">
      <c r="A603" s="249">
        <v>517147</v>
      </c>
      <c r="B603" s="305" t="s">
        <v>2062</v>
      </c>
      <c r="C603" s="249">
        <v>1</v>
      </c>
      <c r="D603" s="249">
        <v>1</v>
      </c>
      <c r="E603" s="249">
        <v>1</v>
      </c>
      <c r="F603" s="249">
        <v>1</v>
      </c>
      <c r="G603" s="249">
        <v>1</v>
      </c>
      <c r="H603" s="249">
        <v>1</v>
      </c>
      <c r="I603" s="249">
        <v>1</v>
      </c>
      <c r="J603" s="249">
        <v>1</v>
      </c>
      <c r="K603" s="249">
        <v>1</v>
      </c>
      <c r="L603" s="249">
        <v>1</v>
      </c>
      <c r="M603" s="249">
        <v>1</v>
      </c>
      <c r="N603" s="249">
        <v>1</v>
      </c>
      <c r="O603" s="249">
        <v>1</v>
      </c>
      <c r="P603" s="249">
        <v>1</v>
      </c>
      <c r="Q603" s="249">
        <v>1</v>
      </c>
      <c r="R603" s="249">
        <v>1</v>
      </c>
      <c r="S603" s="249">
        <v>1</v>
      </c>
      <c r="T603" s="249">
        <v>1</v>
      </c>
      <c r="U603" s="249">
        <v>1</v>
      </c>
      <c r="V603" s="249">
        <v>1</v>
      </c>
      <c r="W603" s="249">
        <v>1</v>
      </c>
      <c r="X603" s="249">
        <v>1</v>
      </c>
      <c r="Y603" s="249">
        <v>1</v>
      </c>
      <c r="Z603" s="249">
        <v>1</v>
      </c>
      <c r="AA603" s="249">
        <v>1</v>
      </c>
      <c r="AB603" s="249">
        <v>1</v>
      </c>
      <c r="AC603" s="249">
        <v>1</v>
      </c>
      <c r="AD603" s="249">
        <v>1</v>
      </c>
      <c r="AE603" s="249">
        <v>1</v>
      </c>
      <c r="AF603" s="249">
        <v>1</v>
      </c>
      <c r="AG603" s="249">
        <v>1</v>
      </c>
      <c r="AH603" s="249">
        <v>1</v>
      </c>
      <c r="AI603" s="249">
        <v>1</v>
      </c>
      <c r="AJ603" s="249">
        <v>1</v>
      </c>
      <c r="AK603" s="249">
        <v>1</v>
      </c>
      <c r="AL603" s="249">
        <v>1</v>
      </c>
      <c r="AM603" s="249">
        <v>1</v>
      </c>
    </row>
    <row r="604" spans="1:39" x14ac:dyDescent="0.3">
      <c r="A604" s="249">
        <v>517222</v>
      </c>
      <c r="B604" s="305" t="s">
        <v>2062</v>
      </c>
      <c r="C604" s="249">
        <v>1</v>
      </c>
      <c r="D604" s="249">
        <v>1</v>
      </c>
      <c r="E604" s="249">
        <v>1</v>
      </c>
      <c r="F604" s="249">
        <v>1</v>
      </c>
      <c r="G604" s="249">
        <v>1</v>
      </c>
      <c r="H604" s="249">
        <v>1</v>
      </c>
      <c r="I604" s="249">
        <v>1</v>
      </c>
      <c r="J604" s="249">
        <v>1</v>
      </c>
      <c r="K604" s="249">
        <v>1</v>
      </c>
      <c r="L604" s="249">
        <v>1</v>
      </c>
      <c r="M604" s="249">
        <v>1</v>
      </c>
      <c r="N604" s="249">
        <v>1</v>
      </c>
      <c r="O604" s="249">
        <v>1</v>
      </c>
      <c r="P604" s="249">
        <v>1</v>
      </c>
      <c r="Q604" s="249">
        <v>1</v>
      </c>
      <c r="R604" s="249">
        <v>1</v>
      </c>
      <c r="S604" s="249">
        <v>1</v>
      </c>
      <c r="T604" s="249">
        <v>1</v>
      </c>
      <c r="U604" s="249">
        <v>1</v>
      </c>
      <c r="V604" s="249">
        <v>1</v>
      </c>
      <c r="W604" s="249">
        <v>1</v>
      </c>
      <c r="X604" s="249">
        <v>1</v>
      </c>
      <c r="Y604" s="249">
        <v>1</v>
      </c>
      <c r="Z604" s="249">
        <v>1</v>
      </c>
      <c r="AA604" s="249">
        <v>1</v>
      </c>
      <c r="AB604" s="249">
        <v>1</v>
      </c>
      <c r="AC604" s="249">
        <v>1</v>
      </c>
      <c r="AD604" s="249">
        <v>1</v>
      </c>
      <c r="AE604" s="249">
        <v>1</v>
      </c>
      <c r="AF604" s="249">
        <v>1</v>
      </c>
      <c r="AG604" s="249">
        <v>1</v>
      </c>
      <c r="AH604" s="249">
        <v>1</v>
      </c>
      <c r="AI604" s="249">
        <v>1</v>
      </c>
      <c r="AJ604" s="249">
        <v>1</v>
      </c>
      <c r="AK604" s="249">
        <v>1</v>
      </c>
      <c r="AL604" s="249">
        <v>1</v>
      </c>
      <c r="AM604" s="249">
        <v>1</v>
      </c>
    </row>
    <row r="605" spans="1:39" x14ac:dyDescent="0.3">
      <c r="A605" s="249">
        <v>517364</v>
      </c>
      <c r="B605" s="305" t="s">
        <v>2062</v>
      </c>
      <c r="C605" s="249">
        <v>1</v>
      </c>
      <c r="D605" s="249">
        <v>1</v>
      </c>
      <c r="E605" s="249">
        <v>1</v>
      </c>
      <c r="F605" s="249">
        <v>1</v>
      </c>
      <c r="G605" s="249">
        <v>1</v>
      </c>
      <c r="H605" s="249">
        <v>1</v>
      </c>
      <c r="I605" s="249">
        <v>1</v>
      </c>
      <c r="J605" s="249">
        <v>1</v>
      </c>
      <c r="K605" s="249">
        <v>1</v>
      </c>
      <c r="L605" s="249">
        <v>1</v>
      </c>
      <c r="M605" s="249">
        <v>1</v>
      </c>
      <c r="N605" s="249">
        <v>1</v>
      </c>
      <c r="O605" s="249">
        <v>1</v>
      </c>
      <c r="P605" s="249">
        <v>1</v>
      </c>
      <c r="Q605" s="249">
        <v>1</v>
      </c>
      <c r="R605" s="249">
        <v>1</v>
      </c>
      <c r="S605" s="249">
        <v>1</v>
      </c>
      <c r="T605" s="249">
        <v>1</v>
      </c>
      <c r="U605" s="249">
        <v>1</v>
      </c>
      <c r="V605" s="249">
        <v>1</v>
      </c>
      <c r="W605" s="249">
        <v>1</v>
      </c>
      <c r="X605" s="249">
        <v>1</v>
      </c>
      <c r="Y605" s="249">
        <v>1</v>
      </c>
      <c r="Z605" s="249">
        <v>1</v>
      </c>
      <c r="AA605" s="249">
        <v>1</v>
      </c>
      <c r="AB605" s="249">
        <v>1</v>
      </c>
      <c r="AC605" s="249">
        <v>1</v>
      </c>
      <c r="AD605" s="249">
        <v>1</v>
      </c>
      <c r="AE605" s="249">
        <v>1</v>
      </c>
      <c r="AF605" s="249">
        <v>1</v>
      </c>
      <c r="AG605" s="249">
        <v>1</v>
      </c>
      <c r="AH605" s="249">
        <v>1</v>
      </c>
      <c r="AI605" s="249">
        <v>1</v>
      </c>
      <c r="AJ605" s="249">
        <v>1</v>
      </c>
      <c r="AK605" s="249">
        <v>1</v>
      </c>
      <c r="AL605" s="249">
        <v>1</v>
      </c>
      <c r="AM605" s="249">
        <v>1</v>
      </c>
    </row>
    <row r="606" spans="1:39" x14ac:dyDescent="0.3">
      <c r="A606" s="249">
        <v>517458</v>
      </c>
      <c r="B606" s="305" t="s">
        <v>2062</v>
      </c>
      <c r="C606" s="249">
        <v>1</v>
      </c>
      <c r="D606" s="249">
        <v>1</v>
      </c>
      <c r="E606" s="249">
        <v>1</v>
      </c>
      <c r="F606" s="249">
        <v>1</v>
      </c>
      <c r="G606" s="249">
        <v>1</v>
      </c>
      <c r="H606" s="249">
        <v>1</v>
      </c>
      <c r="I606" s="249">
        <v>1</v>
      </c>
      <c r="J606" s="249">
        <v>1</v>
      </c>
      <c r="K606" s="249">
        <v>1</v>
      </c>
      <c r="L606" s="249">
        <v>1</v>
      </c>
      <c r="M606" s="249">
        <v>1</v>
      </c>
      <c r="N606" s="249">
        <v>1</v>
      </c>
      <c r="O606" s="249">
        <v>1</v>
      </c>
      <c r="P606" s="249">
        <v>1</v>
      </c>
      <c r="Q606" s="249">
        <v>1</v>
      </c>
      <c r="R606" s="249">
        <v>1</v>
      </c>
      <c r="S606" s="249">
        <v>1</v>
      </c>
      <c r="T606" s="249">
        <v>1</v>
      </c>
      <c r="U606" s="249">
        <v>1</v>
      </c>
      <c r="V606" s="249">
        <v>1</v>
      </c>
      <c r="W606" s="249">
        <v>1</v>
      </c>
      <c r="X606" s="249">
        <v>1</v>
      </c>
      <c r="Y606" s="249">
        <v>1</v>
      </c>
      <c r="Z606" s="249">
        <v>1</v>
      </c>
      <c r="AA606" s="249">
        <v>1</v>
      </c>
      <c r="AB606" s="249">
        <v>1</v>
      </c>
      <c r="AC606" s="249">
        <v>1</v>
      </c>
      <c r="AD606" s="249">
        <v>1</v>
      </c>
      <c r="AE606" s="249">
        <v>1</v>
      </c>
      <c r="AF606" s="249">
        <v>1</v>
      </c>
      <c r="AG606" s="249">
        <v>1</v>
      </c>
      <c r="AH606" s="249">
        <v>1</v>
      </c>
      <c r="AI606" s="249">
        <v>1</v>
      </c>
      <c r="AJ606" s="249">
        <v>1</v>
      </c>
      <c r="AK606" s="249">
        <v>1</v>
      </c>
      <c r="AL606" s="249">
        <v>1</v>
      </c>
      <c r="AM606" s="249">
        <v>1</v>
      </c>
    </row>
    <row r="607" spans="1:39" x14ac:dyDescent="0.3">
      <c r="A607" s="249">
        <v>517506</v>
      </c>
      <c r="B607" s="305" t="s">
        <v>2062</v>
      </c>
      <c r="C607" s="249">
        <v>1</v>
      </c>
      <c r="D607" s="249">
        <v>1</v>
      </c>
      <c r="E607" s="249">
        <v>1</v>
      </c>
      <c r="F607" s="249">
        <v>1</v>
      </c>
      <c r="G607" s="249">
        <v>1</v>
      </c>
      <c r="H607" s="249">
        <v>1</v>
      </c>
      <c r="I607" s="249">
        <v>1</v>
      </c>
      <c r="J607" s="249">
        <v>1</v>
      </c>
      <c r="K607" s="249">
        <v>1</v>
      </c>
      <c r="L607" s="249">
        <v>1</v>
      </c>
      <c r="M607" s="249">
        <v>1</v>
      </c>
      <c r="N607" s="249">
        <v>1</v>
      </c>
      <c r="O607" s="249">
        <v>1</v>
      </c>
      <c r="P607" s="249">
        <v>1</v>
      </c>
      <c r="Q607" s="249">
        <v>1</v>
      </c>
      <c r="R607" s="249">
        <v>1</v>
      </c>
      <c r="S607" s="249">
        <v>1</v>
      </c>
      <c r="T607" s="249">
        <v>1</v>
      </c>
      <c r="U607" s="249">
        <v>1</v>
      </c>
      <c r="V607" s="249">
        <v>1</v>
      </c>
      <c r="W607" s="249">
        <v>1</v>
      </c>
      <c r="X607" s="249">
        <v>1</v>
      </c>
      <c r="Y607" s="249">
        <v>1</v>
      </c>
      <c r="Z607" s="249">
        <v>1</v>
      </c>
      <c r="AA607" s="249">
        <v>1</v>
      </c>
      <c r="AB607" s="249">
        <v>1</v>
      </c>
      <c r="AC607" s="249">
        <v>1</v>
      </c>
      <c r="AD607" s="249">
        <v>1</v>
      </c>
      <c r="AE607" s="249">
        <v>1</v>
      </c>
      <c r="AF607" s="249">
        <v>1</v>
      </c>
      <c r="AG607" s="249">
        <v>1</v>
      </c>
      <c r="AH607" s="249">
        <v>1</v>
      </c>
      <c r="AI607" s="249">
        <v>1</v>
      </c>
      <c r="AJ607" s="249">
        <v>1</v>
      </c>
      <c r="AK607" s="249">
        <v>1</v>
      </c>
      <c r="AL607" s="249">
        <v>1</v>
      </c>
      <c r="AM607" s="249">
        <v>1</v>
      </c>
    </row>
    <row r="608" spans="1:39" x14ac:dyDescent="0.3">
      <c r="A608" s="249">
        <v>518089</v>
      </c>
      <c r="B608" s="305" t="s">
        <v>2062</v>
      </c>
      <c r="C608" s="249">
        <v>1</v>
      </c>
      <c r="D608" s="249">
        <v>1</v>
      </c>
      <c r="E608" s="249">
        <v>1</v>
      </c>
      <c r="F608" s="249">
        <v>1</v>
      </c>
      <c r="G608" s="249">
        <v>1</v>
      </c>
      <c r="H608" s="249">
        <v>1</v>
      </c>
      <c r="I608" s="249">
        <v>1</v>
      </c>
      <c r="J608" s="249">
        <v>1</v>
      </c>
      <c r="K608" s="249">
        <v>1</v>
      </c>
      <c r="L608" s="249">
        <v>1</v>
      </c>
      <c r="M608" s="249">
        <v>1</v>
      </c>
      <c r="N608" s="249">
        <v>1</v>
      </c>
      <c r="O608" s="249">
        <v>1</v>
      </c>
      <c r="P608" s="249">
        <v>1</v>
      </c>
      <c r="Q608" s="249">
        <v>1</v>
      </c>
      <c r="R608" s="249">
        <v>1</v>
      </c>
      <c r="S608" s="249">
        <v>1</v>
      </c>
      <c r="T608" s="249">
        <v>1</v>
      </c>
      <c r="U608" s="249">
        <v>1</v>
      </c>
      <c r="V608" s="249">
        <v>1</v>
      </c>
      <c r="W608" s="249">
        <v>1</v>
      </c>
      <c r="X608" s="249">
        <v>1</v>
      </c>
      <c r="Y608" s="249">
        <v>1</v>
      </c>
      <c r="Z608" s="249">
        <v>1</v>
      </c>
      <c r="AA608" s="249">
        <v>1</v>
      </c>
      <c r="AB608" s="249">
        <v>1</v>
      </c>
      <c r="AC608" s="249">
        <v>1</v>
      </c>
      <c r="AD608" s="249">
        <v>1</v>
      </c>
      <c r="AE608" s="249">
        <v>1</v>
      </c>
      <c r="AF608" s="249">
        <v>1</v>
      </c>
      <c r="AG608" s="249">
        <v>1</v>
      </c>
      <c r="AH608" s="249">
        <v>1</v>
      </c>
      <c r="AI608" s="249">
        <v>1</v>
      </c>
      <c r="AJ608" s="249">
        <v>1</v>
      </c>
      <c r="AK608" s="249">
        <v>1</v>
      </c>
      <c r="AL608" s="249">
        <v>1</v>
      </c>
      <c r="AM608" s="249">
        <v>1</v>
      </c>
    </row>
    <row r="609" spans="1:39" x14ac:dyDescent="0.3">
      <c r="A609" s="249">
        <v>518122</v>
      </c>
      <c r="B609" s="305" t="s">
        <v>2062</v>
      </c>
      <c r="C609" s="249">
        <v>1</v>
      </c>
      <c r="D609" s="249">
        <v>1</v>
      </c>
      <c r="E609" s="249">
        <v>1</v>
      </c>
      <c r="F609" s="249">
        <v>1</v>
      </c>
      <c r="G609" s="249">
        <v>1</v>
      </c>
      <c r="H609" s="249">
        <v>1</v>
      </c>
      <c r="I609" s="249">
        <v>1</v>
      </c>
      <c r="J609" s="249">
        <v>1</v>
      </c>
      <c r="K609" s="249">
        <v>1</v>
      </c>
      <c r="L609" s="249">
        <v>1</v>
      </c>
      <c r="M609" s="249">
        <v>1</v>
      </c>
      <c r="N609" s="249">
        <v>1</v>
      </c>
      <c r="O609" s="249">
        <v>1</v>
      </c>
      <c r="P609" s="249">
        <v>1</v>
      </c>
      <c r="Q609" s="249">
        <v>1</v>
      </c>
      <c r="R609" s="249">
        <v>1</v>
      </c>
      <c r="S609" s="249">
        <v>1</v>
      </c>
      <c r="T609" s="249">
        <v>1</v>
      </c>
      <c r="U609" s="249">
        <v>1</v>
      </c>
      <c r="V609" s="249">
        <v>1</v>
      </c>
      <c r="W609" s="249">
        <v>1</v>
      </c>
      <c r="X609" s="249">
        <v>1</v>
      </c>
      <c r="Y609" s="249">
        <v>1</v>
      </c>
      <c r="Z609" s="249">
        <v>1</v>
      </c>
      <c r="AA609" s="249">
        <v>1</v>
      </c>
      <c r="AB609" s="249">
        <v>1</v>
      </c>
      <c r="AC609" s="249">
        <v>1</v>
      </c>
      <c r="AD609" s="249">
        <v>1</v>
      </c>
      <c r="AE609" s="249">
        <v>1</v>
      </c>
      <c r="AF609" s="249">
        <v>1</v>
      </c>
      <c r="AG609" s="249">
        <v>1</v>
      </c>
      <c r="AH609" s="249">
        <v>1</v>
      </c>
      <c r="AI609" s="249">
        <v>1</v>
      </c>
      <c r="AJ609" s="249">
        <v>1</v>
      </c>
      <c r="AK609" s="249">
        <v>1</v>
      </c>
      <c r="AL609" s="249">
        <v>1</v>
      </c>
      <c r="AM609" s="249">
        <v>1</v>
      </c>
    </row>
    <row r="610" spans="1:39" x14ac:dyDescent="0.3">
      <c r="A610" s="249">
        <v>518220</v>
      </c>
      <c r="B610" s="305" t="s">
        <v>2062</v>
      </c>
      <c r="C610" s="249">
        <v>1</v>
      </c>
      <c r="D610" s="249">
        <v>1</v>
      </c>
      <c r="E610" s="249">
        <v>1</v>
      </c>
      <c r="F610" s="249">
        <v>1</v>
      </c>
      <c r="G610" s="249">
        <v>1</v>
      </c>
      <c r="H610" s="249">
        <v>1</v>
      </c>
      <c r="I610" s="249">
        <v>1</v>
      </c>
      <c r="J610" s="249">
        <v>1</v>
      </c>
      <c r="K610" s="249">
        <v>1</v>
      </c>
      <c r="L610" s="249">
        <v>1</v>
      </c>
      <c r="M610" s="249">
        <v>1</v>
      </c>
      <c r="N610" s="249">
        <v>1</v>
      </c>
      <c r="O610" s="249">
        <v>1</v>
      </c>
      <c r="P610" s="249">
        <v>1</v>
      </c>
      <c r="Q610" s="249">
        <v>1</v>
      </c>
      <c r="R610" s="249">
        <v>1</v>
      </c>
      <c r="S610" s="249">
        <v>1</v>
      </c>
      <c r="T610" s="249">
        <v>1</v>
      </c>
      <c r="U610" s="249">
        <v>1</v>
      </c>
      <c r="V610" s="249">
        <v>1</v>
      </c>
      <c r="W610" s="249">
        <v>1</v>
      </c>
      <c r="X610" s="249">
        <v>1</v>
      </c>
      <c r="Y610" s="249">
        <v>1</v>
      </c>
      <c r="Z610" s="249">
        <v>1</v>
      </c>
      <c r="AA610" s="249">
        <v>1</v>
      </c>
      <c r="AB610" s="249">
        <v>1</v>
      </c>
      <c r="AC610" s="249">
        <v>1</v>
      </c>
      <c r="AD610" s="249">
        <v>1</v>
      </c>
      <c r="AE610" s="249">
        <v>1</v>
      </c>
      <c r="AF610" s="249">
        <v>1</v>
      </c>
      <c r="AG610" s="249">
        <v>1</v>
      </c>
      <c r="AH610" s="249">
        <v>1</v>
      </c>
      <c r="AI610" s="249">
        <v>1</v>
      </c>
      <c r="AJ610" s="249">
        <v>1</v>
      </c>
      <c r="AK610" s="249">
        <v>1</v>
      </c>
      <c r="AL610" s="249">
        <v>1</v>
      </c>
      <c r="AM610" s="249">
        <v>1</v>
      </c>
    </row>
    <row r="611" spans="1:39" x14ac:dyDescent="0.3">
      <c r="A611" s="249">
        <v>518228</v>
      </c>
      <c r="B611" s="305" t="s">
        <v>2062</v>
      </c>
      <c r="C611" s="249">
        <v>1</v>
      </c>
      <c r="D611" s="249">
        <v>1</v>
      </c>
      <c r="E611" s="249">
        <v>1</v>
      </c>
      <c r="F611" s="249">
        <v>1</v>
      </c>
      <c r="G611" s="249">
        <v>1</v>
      </c>
      <c r="H611" s="249">
        <v>1</v>
      </c>
      <c r="I611" s="249">
        <v>1</v>
      </c>
      <c r="J611" s="249">
        <v>1</v>
      </c>
      <c r="K611" s="249">
        <v>1</v>
      </c>
      <c r="L611" s="249">
        <v>1</v>
      </c>
      <c r="M611" s="249">
        <v>1</v>
      </c>
      <c r="N611" s="249">
        <v>1</v>
      </c>
      <c r="O611" s="249">
        <v>1</v>
      </c>
      <c r="P611" s="249">
        <v>1</v>
      </c>
      <c r="Q611" s="249">
        <v>1</v>
      </c>
      <c r="R611" s="249">
        <v>1</v>
      </c>
      <c r="S611" s="249">
        <v>1</v>
      </c>
      <c r="T611" s="249">
        <v>1</v>
      </c>
      <c r="U611" s="249">
        <v>1</v>
      </c>
      <c r="V611" s="249">
        <v>1</v>
      </c>
      <c r="W611" s="249">
        <v>1</v>
      </c>
      <c r="X611" s="249">
        <v>1</v>
      </c>
      <c r="Y611" s="249">
        <v>1</v>
      </c>
      <c r="Z611" s="249">
        <v>1</v>
      </c>
      <c r="AA611" s="249">
        <v>1</v>
      </c>
      <c r="AB611" s="249">
        <v>1</v>
      </c>
      <c r="AC611" s="249">
        <v>1</v>
      </c>
      <c r="AD611" s="249">
        <v>1</v>
      </c>
      <c r="AE611" s="249">
        <v>1</v>
      </c>
      <c r="AF611" s="249">
        <v>1</v>
      </c>
      <c r="AG611" s="249">
        <v>1</v>
      </c>
      <c r="AH611" s="249">
        <v>1</v>
      </c>
      <c r="AI611" s="249">
        <v>1</v>
      </c>
      <c r="AJ611" s="249">
        <v>1</v>
      </c>
      <c r="AK611" s="249">
        <v>1</v>
      </c>
      <c r="AL611" s="249">
        <v>1</v>
      </c>
      <c r="AM611" s="249">
        <v>1</v>
      </c>
    </row>
    <row r="612" spans="1:39" x14ac:dyDescent="0.3">
      <c r="A612" s="249">
        <v>518305</v>
      </c>
      <c r="B612" s="305" t="s">
        <v>2062</v>
      </c>
      <c r="C612" s="249">
        <v>1</v>
      </c>
      <c r="D612" s="249">
        <v>1</v>
      </c>
      <c r="E612" s="249">
        <v>1</v>
      </c>
      <c r="F612" s="249">
        <v>1</v>
      </c>
      <c r="G612" s="249">
        <v>1</v>
      </c>
      <c r="H612" s="249">
        <v>1</v>
      </c>
      <c r="I612" s="249">
        <v>1</v>
      </c>
      <c r="J612" s="249">
        <v>1</v>
      </c>
      <c r="K612" s="249">
        <v>1</v>
      </c>
      <c r="L612" s="249">
        <v>1</v>
      </c>
      <c r="M612" s="249">
        <v>1</v>
      </c>
      <c r="N612" s="249">
        <v>1</v>
      </c>
      <c r="O612" s="249">
        <v>1</v>
      </c>
      <c r="P612" s="249">
        <v>1</v>
      </c>
      <c r="Q612" s="249">
        <v>1</v>
      </c>
      <c r="R612" s="249">
        <v>1</v>
      </c>
      <c r="S612" s="249">
        <v>1</v>
      </c>
      <c r="T612" s="249">
        <v>1</v>
      </c>
      <c r="U612" s="249">
        <v>1</v>
      </c>
      <c r="V612" s="249">
        <v>1</v>
      </c>
      <c r="W612" s="249">
        <v>1</v>
      </c>
      <c r="X612" s="249">
        <v>1</v>
      </c>
      <c r="Y612" s="249">
        <v>1</v>
      </c>
      <c r="Z612" s="249">
        <v>1</v>
      </c>
      <c r="AA612" s="249">
        <v>1</v>
      </c>
      <c r="AB612" s="249">
        <v>1</v>
      </c>
      <c r="AC612" s="249">
        <v>1</v>
      </c>
      <c r="AD612" s="249">
        <v>1</v>
      </c>
      <c r="AE612" s="249">
        <v>1</v>
      </c>
      <c r="AF612" s="249">
        <v>1</v>
      </c>
      <c r="AG612" s="249">
        <v>1</v>
      </c>
      <c r="AH612" s="249">
        <v>1</v>
      </c>
      <c r="AI612" s="249">
        <v>1</v>
      </c>
      <c r="AJ612" s="249">
        <v>1</v>
      </c>
      <c r="AK612" s="249">
        <v>1</v>
      </c>
      <c r="AL612" s="249">
        <v>1</v>
      </c>
      <c r="AM612" s="249">
        <v>1</v>
      </c>
    </row>
    <row r="613" spans="1:39" x14ac:dyDescent="0.3">
      <c r="A613" s="249">
        <v>518323</v>
      </c>
      <c r="B613" s="305" t="s">
        <v>2062</v>
      </c>
      <c r="C613" s="249">
        <v>1</v>
      </c>
      <c r="D613" s="249">
        <v>1</v>
      </c>
      <c r="E613" s="249">
        <v>1</v>
      </c>
      <c r="F613" s="249">
        <v>1</v>
      </c>
      <c r="G613" s="249">
        <v>1</v>
      </c>
      <c r="H613" s="249">
        <v>1</v>
      </c>
      <c r="I613" s="249">
        <v>1</v>
      </c>
      <c r="J613" s="249">
        <v>1</v>
      </c>
      <c r="K613" s="249">
        <v>1</v>
      </c>
      <c r="L613" s="249">
        <v>1</v>
      </c>
      <c r="M613" s="249">
        <v>1</v>
      </c>
      <c r="N613" s="249">
        <v>1</v>
      </c>
      <c r="O613" s="249">
        <v>1</v>
      </c>
      <c r="P613" s="249">
        <v>1</v>
      </c>
      <c r="Q613" s="249">
        <v>1</v>
      </c>
      <c r="R613" s="249">
        <v>1</v>
      </c>
      <c r="S613" s="249">
        <v>1</v>
      </c>
      <c r="T613" s="249">
        <v>1</v>
      </c>
      <c r="U613" s="249">
        <v>1</v>
      </c>
      <c r="V613" s="249">
        <v>1</v>
      </c>
      <c r="W613" s="249">
        <v>1</v>
      </c>
      <c r="X613" s="249">
        <v>1</v>
      </c>
      <c r="Y613" s="249">
        <v>1</v>
      </c>
      <c r="Z613" s="249">
        <v>1</v>
      </c>
      <c r="AA613" s="249">
        <v>1</v>
      </c>
      <c r="AB613" s="249">
        <v>1</v>
      </c>
      <c r="AC613" s="249">
        <v>1</v>
      </c>
      <c r="AD613" s="249">
        <v>1</v>
      </c>
      <c r="AE613" s="249">
        <v>1</v>
      </c>
      <c r="AF613" s="249">
        <v>1</v>
      </c>
      <c r="AG613" s="249">
        <v>1</v>
      </c>
      <c r="AH613" s="249">
        <v>1</v>
      </c>
      <c r="AI613" s="249">
        <v>1</v>
      </c>
      <c r="AJ613" s="249">
        <v>1</v>
      </c>
      <c r="AK613" s="249">
        <v>1</v>
      </c>
      <c r="AL613" s="249">
        <v>1</v>
      </c>
      <c r="AM613" s="249">
        <v>1</v>
      </c>
    </row>
    <row r="614" spans="1:39" x14ac:dyDescent="0.3">
      <c r="A614" s="249">
        <v>518337</v>
      </c>
      <c r="B614" s="305" t="s">
        <v>2062</v>
      </c>
      <c r="C614" s="249">
        <v>1</v>
      </c>
      <c r="D614" s="249">
        <v>1</v>
      </c>
      <c r="E614" s="249">
        <v>1</v>
      </c>
      <c r="F614" s="249">
        <v>1</v>
      </c>
      <c r="G614" s="249">
        <v>1</v>
      </c>
      <c r="H614" s="249">
        <v>1</v>
      </c>
      <c r="I614" s="249">
        <v>1</v>
      </c>
      <c r="J614" s="249">
        <v>1</v>
      </c>
      <c r="K614" s="249">
        <v>1</v>
      </c>
      <c r="L614" s="249">
        <v>1</v>
      </c>
      <c r="M614" s="249">
        <v>1</v>
      </c>
      <c r="N614" s="249">
        <v>1</v>
      </c>
      <c r="O614" s="249">
        <v>1</v>
      </c>
      <c r="P614" s="249">
        <v>1</v>
      </c>
      <c r="Q614" s="249">
        <v>1</v>
      </c>
      <c r="R614" s="249">
        <v>1</v>
      </c>
      <c r="S614" s="249">
        <v>1</v>
      </c>
      <c r="T614" s="249">
        <v>1</v>
      </c>
      <c r="U614" s="249">
        <v>1</v>
      </c>
      <c r="V614" s="249">
        <v>1</v>
      </c>
      <c r="W614" s="249">
        <v>1</v>
      </c>
      <c r="X614" s="249">
        <v>1</v>
      </c>
      <c r="Y614" s="249">
        <v>1</v>
      </c>
      <c r="Z614" s="249">
        <v>1</v>
      </c>
      <c r="AA614" s="249">
        <v>1</v>
      </c>
      <c r="AB614" s="249">
        <v>1</v>
      </c>
      <c r="AC614" s="249">
        <v>1</v>
      </c>
      <c r="AD614" s="249">
        <v>1</v>
      </c>
      <c r="AE614" s="249">
        <v>1</v>
      </c>
      <c r="AF614" s="249">
        <v>1</v>
      </c>
      <c r="AG614" s="249">
        <v>1</v>
      </c>
      <c r="AH614" s="249">
        <v>1</v>
      </c>
      <c r="AI614" s="249">
        <v>1</v>
      </c>
      <c r="AJ614" s="249">
        <v>1</v>
      </c>
      <c r="AK614" s="249">
        <v>1</v>
      </c>
      <c r="AL614" s="249">
        <v>1</v>
      </c>
      <c r="AM614" s="249">
        <v>1</v>
      </c>
    </row>
    <row r="615" spans="1:39" x14ac:dyDescent="0.3">
      <c r="A615" s="249">
        <v>518493</v>
      </c>
      <c r="B615" s="305" t="s">
        <v>2062</v>
      </c>
      <c r="C615" s="249">
        <v>1</v>
      </c>
      <c r="D615" s="249">
        <v>1</v>
      </c>
      <c r="E615" s="249">
        <v>1</v>
      </c>
      <c r="F615" s="249">
        <v>1</v>
      </c>
      <c r="G615" s="249">
        <v>1</v>
      </c>
      <c r="H615" s="249">
        <v>1</v>
      </c>
      <c r="I615" s="249">
        <v>1</v>
      </c>
      <c r="J615" s="249">
        <v>1</v>
      </c>
      <c r="K615" s="249">
        <v>1</v>
      </c>
      <c r="L615" s="249">
        <v>1</v>
      </c>
      <c r="M615" s="249">
        <v>1</v>
      </c>
      <c r="N615" s="249">
        <v>1</v>
      </c>
      <c r="O615" s="249">
        <v>1</v>
      </c>
      <c r="P615" s="249">
        <v>1</v>
      </c>
      <c r="Q615" s="249">
        <v>1</v>
      </c>
      <c r="R615" s="249">
        <v>1</v>
      </c>
      <c r="S615" s="249">
        <v>1</v>
      </c>
      <c r="T615" s="249">
        <v>1</v>
      </c>
      <c r="U615" s="249">
        <v>1</v>
      </c>
      <c r="V615" s="249">
        <v>1</v>
      </c>
      <c r="W615" s="249">
        <v>1</v>
      </c>
      <c r="X615" s="249">
        <v>1</v>
      </c>
      <c r="Y615" s="249">
        <v>1</v>
      </c>
      <c r="Z615" s="249">
        <v>1</v>
      </c>
      <c r="AA615" s="249">
        <v>1</v>
      </c>
      <c r="AB615" s="249">
        <v>1</v>
      </c>
      <c r="AC615" s="249">
        <v>1</v>
      </c>
      <c r="AD615" s="249">
        <v>1</v>
      </c>
      <c r="AE615" s="249">
        <v>1</v>
      </c>
      <c r="AF615" s="249">
        <v>1</v>
      </c>
      <c r="AG615" s="249">
        <v>1</v>
      </c>
      <c r="AH615" s="249">
        <v>1</v>
      </c>
      <c r="AI615" s="249">
        <v>1</v>
      </c>
      <c r="AJ615" s="249">
        <v>1</v>
      </c>
      <c r="AK615" s="249">
        <v>1</v>
      </c>
      <c r="AL615" s="249">
        <v>1</v>
      </c>
      <c r="AM615" s="249">
        <v>1</v>
      </c>
    </row>
    <row r="616" spans="1:39" x14ac:dyDescent="0.3">
      <c r="A616" s="249">
        <v>518507</v>
      </c>
      <c r="B616" s="305" t="s">
        <v>2062</v>
      </c>
      <c r="C616" s="249">
        <v>1</v>
      </c>
      <c r="D616" s="249">
        <v>1</v>
      </c>
      <c r="E616" s="249">
        <v>1</v>
      </c>
      <c r="F616" s="249">
        <v>1</v>
      </c>
      <c r="G616" s="249">
        <v>1</v>
      </c>
      <c r="H616" s="249">
        <v>1</v>
      </c>
      <c r="I616" s="249">
        <v>1</v>
      </c>
      <c r="J616" s="249">
        <v>1</v>
      </c>
      <c r="K616" s="249">
        <v>1</v>
      </c>
      <c r="L616" s="249">
        <v>1</v>
      </c>
      <c r="M616" s="249">
        <v>1</v>
      </c>
      <c r="N616" s="249">
        <v>1</v>
      </c>
      <c r="O616" s="249">
        <v>1</v>
      </c>
      <c r="P616" s="249">
        <v>1</v>
      </c>
      <c r="Q616" s="249">
        <v>1</v>
      </c>
      <c r="R616" s="249">
        <v>1</v>
      </c>
      <c r="S616" s="249">
        <v>1</v>
      </c>
      <c r="T616" s="249">
        <v>1</v>
      </c>
      <c r="U616" s="249">
        <v>1</v>
      </c>
      <c r="V616" s="249">
        <v>1</v>
      </c>
      <c r="W616" s="249">
        <v>1</v>
      </c>
      <c r="X616" s="249">
        <v>1</v>
      </c>
      <c r="Y616" s="249">
        <v>1</v>
      </c>
      <c r="Z616" s="249">
        <v>1</v>
      </c>
      <c r="AA616" s="249">
        <v>1</v>
      </c>
      <c r="AB616" s="249">
        <v>1</v>
      </c>
      <c r="AC616" s="249">
        <v>1</v>
      </c>
      <c r="AD616" s="249">
        <v>1</v>
      </c>
      <c r="AE616" s="249">
        <v>1</v>
      </c>
      <c r="AF616" s="249">
        <v>1</v>
      </c>
      <c r="AG616" s="249">
        <v>1</v>
      </c>
      <c r="AH616" s="249">
        <v>1</v>
      </c>
      <c r="AI616" s="249">
        <v>1</v>
      </c>
      <c r="AJ616" s="249">
        <v>1</v>
      </c>
      <c r="AK616" s="249">
        <v>1</v>
      </c>
      <c r="AL616" s="249">
        <v>1</v>
      </c>
      <c r="AM616" s="249">
        <v>1</v>
      </c>
    </row>
    <row r="617" spans="1:39" x14ac:dyDescent="0.3">
      <c r="A617" s="249">
        <v>518522</v>
      </c>
      <c r="B617" s="305" t="s">
        <v>2062</v>
      </c>
      <c r="C617" s="249">
        <v>1</v>
      </c>
      <c r="D617" s="249">
        <v>1</v>
      </c>
      <c r="E617" s="249">
        <v>1</v>
      </c>
      <c r="F617" s="249">
        <v>1</v>
      </c>
      <c r="G617" s="249">
        <v>1</v>
      </c>
      <c r="H617" s="249">
        <v>1</v>
      </c>
      <c r="I617" s="249">
        <v>1</v>
      </c>
      <c r="J617" s="249">
        <v>1</v>
      </c>
      <c r="K617" s="249">
        <v>1</v>
      </c>
      <c r="L617" s="249">
        <v>1</v>
      </c>
      <c r="M617" s="249">
        <v>1</v>
      </c>
      <c r="N617" s="249">
        <v>1</v>
      </c>
      <c r="O617" s="249">
        <v>1</v>
      </c>
      <c r="P617" s="249">
        <v>1</v>
      </c>
      <c r="Q617" s="249">
        <v>1</v>
      </c>
      <c r="R617" s="249">
        <v>1</v>
      </c>
      <c r="S617" s="249">
        <v>1</v>
      </c>
      <c r="T617" s="249">
        <v>1</v>
      </c>
      <c r="U617" s="249">
        <v>1</v>
      </c>
      <c r="V617" s="249">
        <v>1</v>
      </c>
      <c r="W617" s="249">
        <v>1</v>
      </c>
      <c r="X617" s="249">
        <v>1</v>
      </c>
      <c r="Y617" s="249">
        <v>1</v>
      </c>
      <c r="Z617" s="249">
        <v>1</v>
      </c>
      <c r="AA617" s="249">
        <v>1</v>
      </c>
      <c r="AB617" s="249">
        <v>1</v>
      </c>
      <c r="AC617" s="249">
        <v>1</v>
      </c>
      <c r="AD617" s="249">
        <v>1</v>
      </c>
      <c r="AE617" s="249">
        <v>1</v>
      </c>
      <c r="AF617" s="249">
        <v>1</v>
      </c>
      <c r="AG617" s="249">
        <v>1</v>
      </c>
      <c r="AH617" s="249">
        <v>1</v>
      </c>
      <c r="AI617" s="249">
        <v>1</v>
      </c>
      <c r="AJ617" s="249">
        <v>1</v>
      </c>
      <c r="AK617" s="249">
        <v>1</v>
      </c>
      <c r="AL617" s="249">
        <v>1</v>
      </c>
      <c r="AM617" s="249">
        <v>1</v>
      </c>
    </row>
    <row r="618" spans="1:39" x14ac:dyDescent="0.3">
      <c r="A618" s="249">
        <v>518580</v>
      </c>
      <c r="B618" s="305" t="s">
        <v>2062</v>
      </c>
      <c r="C618" s="249">
        <v>1</v>
      </c>
      <c r="D618" s="249">
        <v>1</v>
      </c>
      <c r="E618" s="249">
        <v>1</v>
      </c>
      <c r="F618" s="249">
        <v>1</v>
      </c>
      <c r="G618" s="249">
        <v>1</v>
      </c>
      <c r="H618" s="249">
        <v>1</v>
      </c>
      <c r="I618" s="249">
        <v>1</v>
      </c>
      <c r="J618" s="249">
        <v>1</v>
      </c>
      <c r="K618" s="249">
        <v>1</v>
      </c>
      <c r="L618" s="249">
        <v>1</v>
      </c>
      <c r="M618" s="249">
        <v>1</v>
      </c>
      <c r="N618" s="249">
        <v>1</v>
      </c>
      <c r="O618" s="249">
        <v>1</v>
      </c>
      <c r="P618" s="249">
        <v>1</v>
      </c>
      <c r="Q618" s="249">
        <v>1</v>
      </c>
      <c r="R618" s="249">
        <v>1</v>
      </c>
      <c r="S618" s="249">
        <v>1</v>
      </c>
      <c r="T618" s="249">
        <v>1</v>
      </c>
      <c r="U618" s="249">
        <v>1</v>
      </c>
      <c r="V618" s="249">
        <v>1</v>
      </c>
      <c r="W618" s="249">
        <v>1</v>
      </c>
      <c r="X618" s="249">
        <v>1</v>
      </c>
      <c r="Y618" s="249">
        <v>1</v>
      </c>
      <c r="Z618" s="249">
        <v>1</v>
      </c>
      <c r="AA618" s="249">
        <v>1</v>
      </c>
      <c r="AB618" s="249">
        <v>1</v>
      </c>
      <c r="AC618" s="249">
        <v>1</v>
      </c>
      <c r="AD618" s="249">
        <v>1</v>
      </c>
      <c r="AE618" s="249">
        <v>1</v>
      </c>
      <c r="AF618" s="249">
        <v>1</v>
      </c>
      <c r="AG618" s="249">
        <v>1</v>
      </c>
      <c r="AH618" s="249">
        <v>1</v>
      </c>
      <c r="AI618" s="249">
        <v>1</v>
      </c>
      <c r="AJ618" s="249">
        <v>1</v>
      </c>
      <c r="AK618" s="249">
        <v>1</v>
      </c>
      <c r="AL618" s="249">
        <v>1</v>
      </c>
      <c r="AM618" s="249">
        <v>1</v>
      </c>
    </row>
    <row r="619" spans="1:39" x14ac:dyDescent="0.3">
      <c r="A619" s="249">
        <v>518593</v>
      </c>
      <c r="B619" s="305" t="s">
        <v>2062</v>
      </c>
      <c r="C619" s="249">
        <v>1</v>
      </c>
      <c r="D619" s="249">
        <v>1</v>
      </c>
      <c r="E619" s="249">
        <v>1</v>
      </c>
      <c r="F619" s="249">
        <v>1</v>
      </c>
      <c r="G619" s="249">
        <v>1</v>
      </c>
      <c r="H619" s="249">
        <v>1</v>
      </c>
      <c r="I619" s="249">
        <v>1</v>
      </c>
      <c r="J619" s="249">
        <v>1</v>
      </c>
      <c r="K619" s="249">
        <v>1</v>
      </c>
      <c r="L619" s="249">
        <v>1</v>
      </c>
      <c r="M619" s="249">
        <v>1</v>
      </c>
      <c r="N619" s="249">
        <v>1</v>
      </c>
      <c r="O619" s="249">
        <v>1</v>
      </c>
      <c r="P619" s="249">
        <v>1</v>
      </c>
      <c r="Q619" s="249">
        <v>1</v>
      </c>
      <c r="R619" s="249">
        <v>1</v>
      </c>
      <c r="S619" s="249">
        <v>1</v>
      </c>
      <c r="T619" s="249">
        <v>1</v>
      </c>
      <c r="U619" s="249">
        <v>1</v>
      </c>
      <c r="V619" s="249">
        <v>1</v>
      </c>
      <c r="W619" s="249">
        <v>1</v>
      </c>
      <c r="X619" s="249">
        <v>1</v>
      </c>
      <c r="Y619" s="249">
        <v>1</v>
      </c>
      <c r="Z619" s="249">
        <v>1</v>
      </c>
      <c r="AA619" s="249">
        <v>1</v>
      </c>
      <c r="AB619" s="249">
        <v>1</v>
      </c>
      <c r="AC619" s="249">
        <v>1</v>
      </c>
      <c r="AD619" s="249">
        <v>1</v>
      </c>
      <c r="AE619" s="249">
        <v>1</v>
      </c>
      <c r="AF619" s="249">
        <v>1</v>
      </c>
      <c r="AG619" s="249">
        <v>1</v>
      </c>
      <c r="AH619" s="249">
        <v>1</v>
      </c>
      <c r="AI619" s="249">
        <v>1</v>
      </c>
      <c r="AJ619" s="249">
        <v>1</v>
      </c>
      <c r="AK619" s="249">
        <v>1</v>
      </c>
      <c r="AL619" s="249">
        <v>1</v>
      </c>
      <c r="AM619" s="249">
        <v>1</v>
      </c>
    </row>
    <row r="620" spans="1:39" x14ac:dyDescent="0.3">
      <c r="A620" s="249">
        <v>518635</v>
      </c>
      <c r="B620" s="305" t="s">
        <v>2062</v>
      </c>
      <c r="C620" s="249">
        <v>1</v>
      </c>
      <c r="D620" s="249">
        <v>1</v>
      </c>
      <c r="E620" s="249">
        <v>1</v>
      </c>
      <c r="F620" s="249">
        <v>1</v>
      </c>
      <c r="G620" s="249">
        <v>1</v>
      </c>
      <c r="H620" s="249">
        <v>1</v>
      </c>
      <c r="I620" s="249">
        <v>1</v>
      </c>
      <c r="J620" s="249">
        <v>1</v>
      </c>
      <c r="K620" s="249">
        <v>1</v>
      </c>
      <c r="L620" s="249">
        <v>1</v>
      </c>
      <c r="M620" s="249">
        <v>1</v>
      </c>
      <c r="N620" s="249">
        <v>1</v>
      </c>
      <c r="O620" s="249">
        <v>1</v>
      </c>
      <c r="P620" s="249">
        <v>1</v>
      </c>
      <c r="Q620" s="249">
        <v>1</v>
      </c>
      <c r="R620" s="249">
        <v>1</v>
      </c>
      <c r="S620" s="249">
        <v>1</v>
      </c>
      <c r="T620" s="249">
        <v>1</v>
      </c>
      <c r="U620" s="249">
        <v>1</v>
      </c>
      <c r="V620" s="249">
        <v>1</v>
      </c>
      <c r="W620" s="249">
        <v>1</v>
      </c>
      <c r="X620" s="249">
        <v>1</v>
      </c>
      <c r="Y620" s="249">
        <v>1</v>
      </c>
      <c r="Z620" s="249">
        <v>1</v>
      </c>
      <c r="AA620" s="249">
        <v>1</v>
      </c>
      <c r="AB620" s="249">
        <v>1</v>
      </c>
      <c r="AC620" s="249">
        <v>1</v>
      </c>
      <c r="AD620" s="249">
        <v>1</v>
      </c>
      <c r="AE620" s="249">
        <v>1</v>
      </c>
      <c r="AF620" s="249">
        <v>1</v>
      </c>
      <c r="AG620" s="249">
        <v>1</v>
      </c>
      <c r="AH620" s="249">
        <v>1</v>
      </c>
      <c r="AI620" s="249">
        <v>1</v>
      </c>
      <c r="AJ620" s="249">
        <v>1</v>
      </c>
      <c r="AK620" s="249">
        <v>1</v>
      </c>
      <c r="AL620" s="249">
        <v>1</v>
      </c>
      <c r="AM620" s="249">
        <v>1</v>
      </c>
    </row>
    <row r="621" spans="1:39" x14ac:dyDescent="0.3">
      <c r="A621" s="249">
        <v>518674</v>
      </c>
      <c r="B621" s="305" t="s">
        <v>2062</v>
      </c>
      <c r="C621" s="249">
        <v>1</v>
      </c>
      <c r="D621" s="249">
        <v>1</v>
      </c>
      <c r="E621" s="249">
        <v>1</v>
      </c>
      <c r="F621" s="249">
        <v>1</v>
      </c>
      <c r="G621" s="249">
        <v>1</v>
      </c>
      <c r="H621" s="249">
        <v>1</v>
      </c>
      <c r="I621" s="249">
        <v>1</v>
      </c>
      <c r="J621" s="249">
        <v>1</v>
      </c>
      <c r="K621" s="249">
        <v>1</v>
      </c>
      <c r="L621" s="249">
        <v>1</v>
      </c>
      <c r="M621" s="249">
        <v>1</v>
      </c>
      <c r="N621" s="249">
        <v>1</v>
      </c>
      <c r="O621" s="249">
        <v>1</v>
      </c>
      <c r="P621" s="249">
        <v>1</v>
      </c>
      <c r="Q621" s="249">
        <v>1</v>
      </c>
      <c r="R621" s="249">
        <v>1</v>
      </c>
      <c r="S621" s="249">
        <v>1</v>
      </c>
      <c r="T621" s="249">
        <v>1</v>
      </c>
      <c r="U621" s="249">
        <v>1</v>
      </c>
      <c r="V621" s="249">
        <v>1</v>
      </c>
      <c r="W621" s="249">
        <v>1</v>
      </c>
      <c r="X621" s="249">
        <v>1</v>
      </c>
      <c r="Y621" s="249">
        <v>1</v>
      </c>
      <c r="Z621" s="249">
        <v>1</v>
      </c>
      <c r="AA621" s="249">
        <v>1</v>
      </c>
      <c r="AB621" s="249">
        <v>1</v>
      </c>
      <c r="AC621" s="249">
        <v>1</v>
      </c>
      <c r="AD621" s="249">
        <v>1</v>
      </c>
      <c r="AE621" s="249">
        <v>1</v>
      </c>
      <c r="AF621" s="249">
        <v>1</v>
      </c>
      <c r="AG621" s="249">
        <v>1</v>
      </c>
      <c r="AH621" s="249">
        <v>1</v>
      </c>
      <c r="AI621" s="249">
        <v>1</v>
      </c>
      <c r="AJ621" s="249">
        <v>1</v>
      </c>
      <c r="AK621" s="249">
        <v>1</v>
      </c>
      <c r="AL621" s="249">
        <v>1</v>
      </c>
      <c r="AM621" s="249">
        <v>1</v>
      </c>
    </row>
    <row r="622" spans="1:39" x14ac:dyDescent="0.3">
      <c r="A622" s="249">
        <v>518800</v>
      </c>
      <c r="B622" s="305" t="s">
        <v>2062</v>
      </c>
      <c r="C622" s="249">
        <v>1</v>
      </c>
      <c r="D622" s="249">
        <v>1</v>
      </c>
      <c r="E622" s="249">
        <v>1</v>
      </c>
      <c r="F622" s="249">
        <v>1</v>
      </c>
      <c r="G622" s="249">
        <v>1</v>
      </c>
      <c r="H622" s="249">
        <v>1</v>
      </c>
      <c r="I622" s="249">
        <v>1</v>
      </c>
      <c r="J622" s="249">
        <v>1</v>
      </c>
      <c r="K622" s="249">
        <v>1</v>
      </c>
      <c r="L622" s="249">
        <v>1</v>
      </c>
      <c r="M622" s="249">
        <v>1</v>
      </c>
      <c r="N622" s="249">
        <v>1</v>
      </c>
      <c r="O622" s="249">
        <v>1</v>
      </c>
      <c r="P622" s="249">
        <v>1</v>
      </c>
      <c r="Q622" s="249">
        <v>1</v>
      </c>
      <c r="R622" s="249">
        <v>1</v>
      </c>
      <c r="S622" s="249">
        <v>1</v>
      </c>
      <c r="T622" s="249">
        <v>1</v>
      </c>
      <c r="U622" s="249">
        <v>1</v>
      </c>
      <c r="V622" s="249">
        <v>1</v>
      </c>
      <c r="W622" s="249">
        <v>1</v>
      </c>
      <c r="X622" s="249">
        <v>1</v>
      </c>
      <c r="Y622" s="249">
        <v>1</v>
      </c>
      <c r="Z622" s="249">
        <v>1</v>
      </c>
      <c r="AA622" s="249">
        <v>1</v>
      </c>
      <c r="AB622" s="249">
        <v>1</v>
      </c>
      <c r="AC622" s="249">
        <v>1</v>
      </c>
      <c r="AD622" s="249">
        <v>1</v>
      </c>
      <c r="AE622" s="249">
        <v>1</v>
      </c>
      <c r="AF622" s="249">
        <v>1</v>
      </c>
      <c r="AG622" s="249">
        <v>1</v>
      </c>
      <c r="AH622" s="249">
        <v>1</v>
      </c>
      <c r="AI622" s="249">
        <v>1</v>
      </c>
      <c r="AJ622" s="249">
        <v>1</v>
      </c>
      <c r="AK622" s="249">
        <v>1</v>
      </c>
      <c r="AL622" s="249">
        <v>1</v>
      </c>
      <c r="AM622" s="249">
        <v>1</v>
      </c>
    </row>
    <row r="623" spans="1:39" x14ac:dyDescent="0.3">
      <c r="A623" s="249">
        <v>518855</v>
      </c>
      <c r="B623" s="305" t="s">
        <v>2062</v>
      </c>
      <c r="C623" s="249">
        <v>1</v>
      </c>
      <c r="D623" s="249">
        <v>1</v>
      </c>
      <c r="E623" s="249">
        <v>1</v>
      </c>
      <c r="F623" s="249">
        <v>1</v>
      </c>
      <c r="G623" s="249">
        <v>1</v>
      </c>
      <c r="H623" s="249">
        <v>1</v>
      </c>
      <c r="I623" s="249">
        <v>1</v>
      </c>
      <c r="J623" s="249">
        <v>1</v>
      </c>
      <c r="K623" s="249">
        <v>1</v>
      </c>
      <c r="L623" s="249">
        <v>1</v>
      </c>
      <c r="M623" s="249">
        <v>1</v>
      </c>
      <c r="N623" s="249">
        <v>1</v>
      </c>
      <c r="O623" s="249">
        <v>1</v>
      </c>
      <c r="P623" s="249">
        <v>1</v>
      </c>
      <c r="Q623" s="249">
        <v>1</v>
      </c>
      <c r="R623" s="249">
        <v>1</v>
      </c>
      <c r="S623" s="249">
        <v>1</v>
      </c>
      <c r="T623" s="249">
        <v>1</v>
      </c>
      <c r="U623" s="249">
        <v>1</v>
      </c>
      <c r="V623" s="249">
        <v>1</v>
      </c>
      <c r="W623" s="249">
        <v>1</v>
      </c>
      <c r="X623" s="249">
        <v>1</v>
      </c>
      <c r="Y623" s="249">
        <v>1</v>
      </c>
      <c r="Z623" s="249">
        <v>1</v>
      </c>
      <c r="AA623" s="249">
        <v>1</v>
      </c>
      <c r="AB623" s="249">
        <v>1</v>
      </c>
      <c r="AC623" s="249">
        <v>1</v>
      </c>
      <c r="AD623" s="249">
        <v>1</v>
      </c>
      <c r="AE623" s="249">
        <v>1</v>
      </c>
      <c r="AF623" s="249">
        <v>1</v>
      </c>
      <c r="AG623" s="249">
        <v>1</v>
      </c>
      <c r="AH623" s="249">
        <v>1</v>
      </c>
      <c r="AI623" s="249">
        <v>1</v>
      </c>
      <c r="AJ623" s="249">
        <v>1</v>
      </c>
      <c r="AK623" s="249">
        <v>1</v>
      </c>
      <c r="AL623" s="249">
        <v>1</v>
      </c>
      <c r="AM623" s="249">
        <v>1</v>
      </c>
    </row>
    <row r="624" spans="1:39" x14ac:dyDescent="0.3">
      <c r="A624" s="249">
        <v>519092</v>
      </c>
      <c r="B624" s="305" t="s">
        <v>2062</v>
      </c>
      <c r="C624" s="249">
        <v>1</v>
      </c>
      <c r="D624" s="249">
        <v>1</v>
      </c>
      <c r="E624" s="249">
        <v>1</v>
      </c>
      <c r="F624" s="249">
        <v>1</v>
      </c>
      <c r="G624" s="249">
        <v>1</v>
      </c>
      <c r="H624" s="249">
        <v>1</v>
      </c>
      <c r="I624" s="249">
        <v>1</v>
      </c>
      <c r="J624" s="249">
        <v>1</v>
      </c>
      <c r="K624" s="249">
        <v>1</v>
      </c>
      <c r="L624" s="249">
        <v>1</v>
      </c>
      <c r="M624" s="249">
        <v>1</v>
      </c>
      <c r="N624" s="249">
        <v>1</v>
      </c>
      <c r="O624" s="249">
        <v>1</v>
      </c>
      <c r="P624" s="249">
        <v>1</v>
      </c>
      <c r="Q624" s="249">
        <v>1</v>
      </c>
      <c r="R624" s="249">
        <v>1</v>
      </c>
      <c r="S624" s="249">
        <v>1</v>
      </c>
      <c r="T624" s="249">
        <v>1</v>
      </c>
      <c r="U624" s="249">
        <v>1</v>
      </c>
      <c r="V624" s="249">
        <v>1</v>
      </c>
      <c r="W624" s="249">
        <v>1</v>
      </c>
      <c r="X624" s="249">
        <v>1</v>
      </c>
      <c r="Y624" s="249">
        <v>1</v>
      </c>
      <c r="Z624" s="249">
        <v>1</v>
      </c>
      <c r="AA624" s="249">
        <v>1</v>
      </c>
      <c r="AB624" s="249">
        <v>1</v>
      </c>
      <c r="AC624" s="249">
        <v>1</v>
      </c>
      <c r="AD624" s="249">
        <v>1</v>
      </c>
      <c r="AE624" s="249">
        <v>1</v>
      </c>
      <c r="AF624" s="249">
        <v>1</v>
      </c>
      <c r="AG624" s="249">
        <v>1</v>
      </c>
      <c r="AH624" s="249">
        <v>1</v>
      </c>
      <c r="AI624" s="249">
        <v>1</v>
      </c>
      <c r="AJ624" s="249">
        <v>1</v>
      </c>
      <c r="AK624" s="249">
        <v>1</v>
      </c>
      <c r="AL624" s="249">
        <v>1</v>
      </c>
      <c r="AM624" s="249">
        <v>1</v>
      </c>
    </row>
    <row r="625" spans="1:39" x14ac:dyDescent="0.3">
      <c r="A625" s="249">
        <v>519098</v>
      </c>
      <c r="B625" s="305" t="s">
        <v>2062</v>
      </c>
      <c r="C625" s="249">
        <v>1</v>
      </c>
      <c r="D625" s="249">
        <v>1</v>
      </c>
      <c r="E625" s="249">
        <v>1</v>
      </c>
      <c r="F625" s="249">
        <v>1</v>
      </c>
      <c r="G625" s="249">
        <v>1</v>
      </c>
      <c r="H625" s="249">
        <v>1</v>
      </c>
      <c r="I625" s="249">
        <v>1</v>
      </c>
      <c r="J625" s="249">
        <v>1</v>
      </c>
      <c r="K625" s="249">
        <v>1</v>
      </c>
      <c r="L625" s="249">
        <v>1</v>
      </c>
      <c r="M625" s="249">
        <v>1</v>
      </c>
      <c r="N625" s="249">
        <v>1</v>
      </c>
      <c r="O625" s="249">
        <v>1</v>
      </c>
      <c r="P625" s="249">
        <v>1</v>
      </c>
      <c r="Q625" s="249">
        <v>1</v>
      </c>
      <c r="R625" s="249">
        <v>1</v>
      </c>
      <c r="S625" s="249">
        <v>1</v>
      </c>
      <c r="T625" s="249">
        <v>1</v>
      </c>
      <c r="U625" s="249">
        <v>1</v>
      </c>
      <c r="V625" s="249">
        <v>1</v>
      </c>
      <c r="W625" s="249">
        <v>1</v>
      </c>
      <c r="X625" s="249">
        <v>1</v>
      </c>
      <c r="Y625" s="249">
        <v>1</v>
      </c>
      <c r="Z625" s="249">
        <v>1</v>
      </c>
      <c r="AA625" s="249">
        <v>1</v>
      </c>
      <c r="AB625" s="249">
        <v>1</v>
      </c>
      <c r="AC625" s="249">
        <v>1</v>
      </c>
      <c r="AD625" s="249">
        <v>1</v>
      </c>
      <c r="AE625" s="249">
        <v>1</v>
      </c>
      <c r="AF625" s="249">
        <v>1</v>
      </c>
      <c r="AG625" s="249">
        <v>1</v>
      </c>
      <c r="AH625" s="249">
        <v>1</v>
      </c>
      <c r="AI625" s="249">
        <v>1</v>
      </c>
      <c r="AJ625" s="249">
        <v>1</v>
      </c>
      <c r="AK625" s="249">
        <v>1</v>
      </c>
      <c r="AL625" s="249">
        <v>1</v>
      </c>
      <c r="AM625" s="249">
        <v>1</v>
      </c>
    </row>
    <row r="626" spans="1:39" x14ac:dyDescent="0.3">
      <c r="A626" s="249">
        <v>519145</v>
      </c>
      <c r="B626" s="305" t="s">
        <v>2062</v>
      </c>
      <c r="C626" s="249">
        <v>1</v>
      </c>
      <c r="D626" s="249">
        <v>1</v>
      </c>
      <c r="E626" s="249">
        <v>1</v>
      </c>
      <c r="F626" s="249">
        <v>1</v>
      </c>
      <c r="G626" s="249">
        <v>1</v>
      </c>
      <c r="H626" s="249">
        <v>1</v>
      </c>
      <c r="I626" s="249">
        <v>1</v>
      </c>
      <c r="J626" s="249">
        <v>1</v>
      </c>
      <c r="K626" s="249">
        <v>1</v>
      </c>
      <c r="L626" s="249">
        <v>1</v>
      </c>
      <c r="M626" s="249">
        <v>1</v>
      </c>
      <c r="N626" s="249">
        <v>1</v>
      </c>
      <c r="O626" s="249">
        <v>1</v>
      </c>
      <c r="P626" s="249">
        <v>1</v>
      </c>
      <c r="Q626" s="249">
        <v>1</v>
      </c>
      <c r="R626" s="249">
        <v>1</v>
      </c>
      <c r="S626" s="249">
        <v>1</v>
      </c>
      <c r="T626" s="249">
        <v>1</v>
      </c>
      <c r="U626" s="249">
        <v>1</v>
      </c>
      <c r="V626" s="249">
        <v>1</v>
      </c>
      <c r="W626" s="249">
        <v>1</v>
      </c>
      <c r="X626" s="249">
        <v>1</v>
      </c>
      <c r="Y626" s="249">
        <v>1</v>
      </c>
      <c r="Z626" s="249">
        <v>1</v>
      </c>
      <c r="AA626" s="249">
        <v>1</v>
      </c>
      <c r="AB626" s="249">
        <v>1</v>
      </c>
      <c r="AC626" s="249">
        <v>1</v>
      </c>
      <c r="AD626" s="249">
        <v>1</v>
      </c>
      <c r="AE626" s="249">
        <v>1</v>
      </c>
      <c r="AF626" s="249">
        <v>1</v>
      </c>
      <c r="AG626" s="249">
        <v>1</v>
      </c>
      <c r="AH626" s="249">
        <v>1</v>
      </c>
      <c r="AI626" s="249">
        <v>1</v>
      </c>
      <c r="AJ626" s="249">
        <v>1</v>
      </c>
      <c r="AK626" s="249">
        <v>1</v>
      </c>
      <c r="AL626" s="249">
        <v>1</v>
      </c>
      <c r="AM626" s="249">
        <v>1</v>
      </c>
    </row>
    <row r="627" spans="1:39" x14ac:dyDescent="0.3">
      <c r="A627" s="249">
        <v>519323</v>
      </c>
      <c r="B627" s="305" t="s">
        <v>2062</v>
      </c>
      <c r="C627" s="249">
        <v>1</v>
      </c>
      <c r="D627" s="249">
        <v>1</v>
      </c>
      <c r="E627" s="249">
        <v>1</v>
      </c>
      <c r="F627" s="249">
        <v>1</v>
      </c>
      <c r="G627" s="249">
        <v>1</v>
      </c>
      <c r="H627" s="249">
        <v>1</v>
      </c>
      <c r="I627" s="249">
        <v>1</v>
      </c>
      <c r="J627" s="249">
        <v>1</v>
      </c>
      <c r="K627" s="249">
        <v>1</v>
      </c>
      <c r="L627" s="249">
        <v>1</v>
      </c>
      <c r="M627" s="249">
        <v>1</v>
      </c>
      <c r="N627" s="249">
        <v>1</v>
      </c>
      <c r="O627" s="249">
        <v>1</v>
      </c>
      <c r="P627" s="249">
        <v>1</v>
      </c>
      <c r="Q627" s="249">
        <v>1</v>
      </c>
      <c r="R627" s="249">
        <v>1</v>
      </c>
      <c r="S627" s="249">
        <v>1</v>
      </c>
      <c r="T627" s="249">
        <v>1</v>
      </c>
      <c r="U627" s="249">
        <v>1</v>
      </c>
      <c r="V627" s="249">
        <v>1</v>
      </c>
      <c r="W627" s="249">
        <v>1</v>
      </c>
      <c r="X627" s="249">
        <v>1</v>
      </c>
      <c r="Y627" s="249">
        <v>1</v>
      </c>
      <c r="Z627" s="249">
        <v>1</v>
      </c>
      <c r="AA627" s="249">
        <v>1</v>
      </c>
      <c r="AB627" s="249">
        <v>1</v>
      </c>
      <c r="AC627" s="249">
        <v>1</v>
      </c>
      <c r="AD627" s="249">
        <v>1</v>
      </c>
      <c r="AE627" s="249">
        <v>1</v>
      </c>
      <c r="AF627" s="249">
        <v>1</v>
      </c>
      <c r="AG627" s="249">
        <v>1</v>
      </c>
      <c r="AH627" s="249">
        <v>1</v>
      </c>
      <c r="AI627" s="249">
        <v>1</v>
      </c>
      <c r="AJ627" s="249">
        <v>1</v>
      </c>
      <c r="AK627" s="249">
        <v>1</v>
      </c>
      <c r="AL627" s="249">
        <v>1</v>
      </c>
      <c r="AM627" s="249">
        <v>1</v>
      </c>
    </row>
    <row r="628" spans="1:39" x14ac:dyDescent="0.3">
      <c r="A628" s="249">
        <v>519364</v>
      </c>
      <c r="B628" s="305" t="s">
        <v>2062</v>
      </c>
      <c r="C628" s="249">
        <v>1</v>
      </c>
      <c r="D628" s="249">
        <v>1</v>
      </c>
      <c r="E628" s="249">
        <v>1</v>
      </c>
      <c r="F628" s="249">
        <v>1</v>
      </c>
      <c r="G628" s="249">
        <v>1</v>
      </c>
      <c r="H628" s="249">
        <v>1</v>
      </c>
      <c r="I628" s="249">
        <v>1</v>
      </c>
      <c r="J628" s="249">
        <v>1</v>
      </c>
      <c r="K628" s="249">
        <v>1</v>
      </c>
      <c r="L628" s="249">
        <v>1</v>
      </c>
      <c r="M628" s="249">
        <v>1</v>
      </c>
      <c r="N628" s="249">
        <v>1</v>
      </c>
      <c r="O628" s="249">
        <v>1</v>
      </c>
      <c r="P628" s="249">
        <v>1</v>
      </c>
      <c r="Q628" s="249">
        <v>1</v>
      </c>
      <c r="R628" s="249">
        <v>1</v>
      </c>
      <c r="S628" s="249">
        <v>1</v>
      </c>
      <c r="T628" s="249">
        <v>1</v>
      </c>
      <c r="U628" s="249">
        <v>1</v>
      </c>
      <c r="V628" s="249">
        <v>1</v>
      </c>
      <c r="W628" s="249">
        <v>1</v>
      </c>
      <c r="X628" s="249">
        <v>1</v>
      </c>
      <c r="Y628" s="249">
        <v>1</v>
      </c>
      <c r="Z628" s="249">
        <v>1</v>
      </c>
      <c r="AA628" s="249">
        <v>1</v>
      </c>
      <c r="AB628" s="249">
        <v>1</v>
      </c>
      <c r="AC628" s="249">
        <v>1</v>
      </c>
      <c r="AD628" s="249">
        <v>1</v>
      </c>
      <c r="AE628" s="249">
        <v>1</v>
      </c>
      <c r="AF628" s="249">
        <v>1</v>
      </c>
      <c r="AG628" s="249">
        <v>1</v>
      </c>
      <c r="AH628" s="249">
        <v>1</v>
      </c>
      <c r="AI628" s="249">
        <v>1</v>
      </c>
      <c r="AJ628" s="249">
        <v>1</v>
      </c>
      <c r="AK628" s="249">
        <v>1</v>
      </c>
      <c r="AL628" s="249">
        <v>1</v>
      </c>
      <c r="AM628" s="249">
        <v>1</v>
      </c>
    </row>
    <row r="629" spans="1:39" x14ac:dyDescent="0.3">
      <c r="A629" s="249">
        <v>519385</v>
      </c>
      <c r="B629" s="305" t="s">
        <v>2062</v>
      </c>
      <c r="C629" s="249">
        <v>1</v>
      </c>
      <c r="D629" s="249">
        <v>1</v>
      </c>
      <c r="E629" s="249">
        <v>1</v>
      </c>
      <c r="F629" s="249">
        <v>1</v>
      </c>
      <c r="G629" s="249">
        <v>1</v>
      </c>
      <c r="H629" s="249">
        <v>1</v>
      </c>
      <c r="I629" s="249">
        <v>1</v>
      </c>
      <c r="J629" s="249">
        <v>1</v>
      </c>
      <c r="K629" s="249">
        <v>1</v>
      </c>
      <c r="L629" s="249">
        <v>1</v>
      </c>
      <c r="M629" s="249">
        <v>1</v>
      </c>
      <c r="N629" s="249">
        <v>1</v>
      </c>
      <c r="O629" s="249">
        <v>1</v>
      </c>
      <c r="P629" s="249">
        <v>1</v>
      </c>
      <c r="Q629" s="249">
        <v>1</v>
      </c>
      <c r="R629" s="249">
        <v>1</v>
      </c>
      <c r="S629" s="249">
        <v>1</v>
      </c>
      <c r="T629" s="249">
        <v>1</v>
      </c>
      <c r="U629" s="249">
        <v>1</v>
      </c>
      <c r="V629" s="249">
        <v>1</v>
      </c>
      <c r="W629" s="249">
        <v>1</v>
      </c>
      <c r="X629" s="249">
        <v>1</v>
      </c>
      <c r="Y629" s="249">
        <v>1</v>
      </c>
      <c r="Z629" s="249">
        <v>1</v>
      </c>
      <c r="AA629" s="249">
        <v>1</v>
      </c>
      <c r="AB629" s="249">
        <v>1</v>
      </c>
      <c r="AC629" s="249">
        <v>1</v>
      </c>
      <c r="AD629" s="249">
        <v>1</v>
      </c>
      <c r="AE629" s="249">
        <v>1</v>
      </c>
      <c r="AF629" s="249">
        <v>1</v>
      </c>
      <c r="AG629" s="249">
        <v>1</v>
      </c>
      <c r="AH629" s="249">
        <v>1</v>
      </c>
      <c r="AI629" s="249">
        <v>1</v>
      </c>
      <c r="AJ629" s="249">
        <v>1</v>
      </c>
      <c r="AK629" s="249">
        <v>1</v>
      </c>
      <c r="AL629" s="249">
        <v>1</v>
      </c>
      <c r="AM629" s="249">
        <v>1</v>
      </c>
    </row>
    <row r="630" spans="1:39" x14ac:dyDescent="0.3">
      <c r="A630" s="249">
        <v>519428</v>
      </c>
      <c r="B630" s="305" t="s">
        <v>2062</v>
      </c>
      <c r="C630" s="249">
        <v>1</v>
      </c>
      <c r="D630" s="249">
        <v>1</v>
      </c>
      <c r="E630" s="249">
        <v>1</v>
      </c>
      <c r="F630" s="249">
        <v>1</v>
      </c>
      <c r="G630" s="249">
        <v>1</v>
      </c>
      <c r="H630" s="249">
        <v>1</v>
      </c>
      <c r="I630" s="249">
        <v>1</v>
      </c>
      <c r="J630" s="249">
        <v>1</v>
      </c>
      <c r="K630" s="249">
        <v>1</v>
      </c>
      <c r="L630" s="249">
        <v>1</v>
      </c>
      <c r="M630" s="249">
        <v>1</v>
      </c>
      <c r="N630" s="249">
        <v>1</v>
      </c>
      <c r="O630" s="249">
        <v>1</v>
      </c>
      <c r="P630" s="249">
        <v>1</v>
      </c>
      <c r="Q630" s="249">
        <v>1</v>
      </c>
      <c r="R630" s="249">
        <v>1</v>
      </c>
      <c r="S630" s="249">
        <v>1</v>
      </c>
      <c r="T630" s="249">
        <v>1</v>
      </c>
      <c r="U630" s="249">
        <v>1</v>
      </c>
      <c r="V630" s="249">
        <v>1</v>
      </c>
      <c r="W630" s="249">
        <v>1</v>
      </c>
      <c r="X630" s="249">
        <v>1</v>
      </c>
      <c r="Y630" s="249">
        <v>1</v>
      </c>
      <c r="Z630" s="249">
        <v>1</v>
      </c>
      <c r="AA630" s="249">
        <v>1</v>
      </c>
      <c r="AB630" s="249">
        <v>1</v>
      </c>
      <c r="AC630" s="249">
        <v>1</v>
      </c>
      <c r="AD630" s="249">
        <v>1</v>
      </c>
      <c r="AE630" s="249">
        <v>1</v>
      </c>
      <c r="AF630" s="249">
        <v>1</v>
      </c>
      <c r="AG630" s="249">
        <v>1</v>
      </c>
      <c r="AH630" s="249">
        <v>1</v>
      </c>
      <c r="AI630" s="249">
        <v>1</v>
      </c>
      <c r="AJ630" s="249">
        <v>1</v>
      </c>
      <c r="AK630" s="249">
        <v>1</v>
      </c>
      <c r="AL630" s="249">
        <v>1</v>
      </c>
      <c r="AM630" s="249">
        <v>1</v>
      </c>
    </row>
    <row r="631" spans="1:39" x14ac:dyDescent="0.3">
      <c r="A631" s="249">
        <v>519451</v>
      </c>
      <c r="B631" s="305" t="s">
        <v>2062</v>
      </c>
      <c r="C631" s="249">
        <v>1</v>
      </c>
      <c r="D631" s="249">
        <v>1</v>
      </c>
      <c r="E631" s="249">
        <v>1</v>
      </c>
      <c r="F631" s="249">
        <v>1</v>
      </c>
      <c r="G631" s="249">
        <v>1</v>
      </c>
      <c r="H631" s="249">
        <v>1</v>
      </c>
      <c r="I631" s="249">
        <v>1</v>
      </c>
      <c r="J631" s="249">
        <v>1</v>
      </c>
      <c r="K631" s="249">
        <v>1</v>
      </c>
      <c r="L631" s="249">
        <v>1</v>
      </c>
      <c r="M631" s="249">
        <v>1</v>
      </c>
      <c r="N631" s="249">
        <v>1</v>
      </c>
      <c r="O631" s="249">
        <v>1</v>
      </c>
      <c r="P631" s="249">
        <v>1</v>
      </c>
      <c r="Q631" s="249">
        <v>1</v>
      </c>
      <c r="R631" s="249">
        <v>1</v>
      </c>
      <c r="S631" s="249">
        <v>1</v>
      </c>
      <c r="T631" s="249">
        <v>1</v>
      </c>
      <c r="U631" s="249">
        <v>1</v>
      </c>
      <c r="V631" s="249">
        <v>1</v>
      </c>
      <c r="W631" s="249">
        <v>1</v>
      </c>
      <c r="X631" s="249">
        <v>1</v>
      </c>
      <c r="Y631" s="249">
        <v>1</v>
      </c>
      <c r="Z631" s="249">
        <v>1</v>
      </c>
      <c r="AA631" s="249">
        <v>1</v>
      </c>
      <c r="AB631" s="249">
        <v>1</v>
      </c>
      <c r="AC631" s="249">
        <v>1</v>
      </c>
      <c r="AD631" s="249">
        <v>1</v>
      </c>
      <c r="AE631" s="249">
        <v>1</v>
      </c>
      <c r="AF631" s="249">
        <v>1</v>
      </c>
      <c r="AG631" s="249">
        <v>1</v>
      </c>
      <c r="AH631" s="249">
        <v>1</v>
      </c>
      <c r="AI631" s="249">
        <v>1</v>
      </c>
      <c r="AJ631" s="249">
        <v>1</v>
      </c>
      <c r="AK631" s="249">
        <v>1</v>
      </c>
      <c r="AL631" s="249">
        <v>1</v>
      </c>
      <c r="AM631" s="249">
        <v>1</v>
      </c>
    </row>
    <row r="632" spans="1:39" x14ac:dyDescent="0.3">
      <c r="A632" s="249">
        <v>519474</v>
      </c>
      <c r="B632" s="305" t="s">
        <v>2062</v>
      </c>
      <c r="C632" s="249">
        <v>1</v>
      </c>
      <c r="D632" s="249">
        <v>1</v>
      </c>
      <c r="E632" s="249">
        <v>1</v>
      </c>
      <c r="F632" s="249">
        <v>1</v>
      </c>
      <c r="G632" s="249">
        <v>1</v>
      </c>
      <c r="H632" s="249">
        <v>1</v>
      </c>
      <c r="I632" s="249">
        <v>1</v>
      </c>
      <c r="J632" s="249">
        <v>1</v>
      </c>
      <c r="K632" s="249">
        <v>1</v>
      </c>
      <c r="L632" s="249">
        <v>1</v>
      </c>
      <c r="M632" s="249">
        <v>1</v>
      </c>
      <c r="N632" s="249">
        <v>1</v>
      </c>
      <c r="O632" s="249">
        <v>1</v>
      </c>
      <c r="P632" s="249">
        <v>1</v>
      </c>
      <c r="Q632" s="249">
        <v>1</v>
      </c>
      <c r="R632" s="249">
        <v>1</v>
      </c>
      <c r="S632" s="249">
        <v>1</v>
      </c>
      <c r="T632" s="249">
        <v>1</v>
      </c>
      <c r="U632" s="249">
        <v>1</v>
      </c>
      <c r="V632" s="249">
        <v>1</v>
      </c>
      <c r="W632" s="249">
        <v>1</v>
      </c>
      <c r="X632" s="249">
        <v>1</v>
      </c>
      <c r="Y632" s="249">
        <v>1</v>
      </c>
      <c r="Z632" s="249">
        <v>1</v>
      </c>
      <c r="AA632" s="249">
        <v>1</v>
      </c>
      <c r="AB632" s="249">
        <v>1</v>
      </c>
      <c r="AC632" s="249">
        <v>1</v>
      </c>
      <c r="AD632" s="249">
        <v>1</v>
      </c>
      <c r="AE632" s="249">
        <v>1</v>
      </c>
      <c r="AF632" s="249">
        <v>1</v>
      </c>
      <c r="AG632" s="249">
        <v>1</v>
      </c>
      <c r="AH632" s="249">
        <v>1</v>
      </c>
      <c r="AI632" s="249">
        <v>1</v>
      </c>
      <c r="AJ632" s="249">
        <v>1</v>
      </c>
      <c r="AK632" s="249">
        <v>1</v>
      </c>
      <c r="AL632" s="249">
        <v>1</v>
      </c>
      <c r="AM632" s="249">
        <v>1</v>
      </c>
    </row>
    <row r="633" spans="1:39" x14ac:dyDescent="0.3">
      <c r="A633" s="249">
        <v>519501</v>
      </c>
      <c r="B633" s="305" t="s">
        <v>2062</v>
      </c>
      <c r="C633" s="249">
        <v>1</v>
      </c>
      <c r="D633" s="249">
        <v>1</v>
      </c>
      <c r="E633" s="249">
        <v>1</v>
      </c>
      <c r="F633" s="249">
        <v>1</v>
      </c>
      <c r="G633" s="249">
        <v>1</v>
      </c>
      <c r="H633" s="249">
        <v>1</v>
      </c>
      <c r="I633" s="249">
        <v>1</v>
      </c>
      <c r="J633" s="249">
        <v>1</v>
      </c>
      <c r="K633" s="249">
        <v>1</v>
      </c>
      <c r="L633" s="249">
        <v>1</v>
      </c>
      <c r="M633" s="249">
        <v>1</v>
      </c>
      <c r="N633" s="249">
        <v>1</v>
      </c>
      <c r="O633" s="249">
        <v>1</v>
      </c>
      <c r="P633" s="249">
        <v>1</v>
      </c>
      <c r="Q633" s="249">
        <v>1</v>
      </c>
      <c r="R633" s="249">
        <v>1</v>
      </c>
      <c r="S633" s="249">
        <v>1</v>
      </c>
      <c r="T633" s="249">
        <v>1</v>
      </c>
      <c r="U633" s="249">
        <v>1</v>
      </c>
      <c r="V633" s="249">
        <v>1</v>
      </c>
      <c r="W633" s="249">
        <v>1</v>
      </c>
      <c r="X633" s="249">
        <v>1</v>
      </c>
      <c r="Y633" s="249">
        <v>1</v>
      </c>
      <c r="Z633" s="249">
        <v>1</v>
      </c>
      <c r="AA633" s="249">
        <v>1</v>
      </c>
      <c r="AB633" s="249">
        <v>1</v>
      </c>
      <c r="AC633" s="249">
        <v>1</v>
      </c>
      <c r="AD633" s="249">
        <v>1</v>
      </c>
      <c r="AE633" s="249">
        <v>1</v>
      </c>
      <c r="AF633" s="249">
        <v>1</v>
      </c>
      <c r="AG633" s="249">
        <v>1</v>
      </c>
      <c r="AH633" s="249">
        <v>1</v>
      </c>
      <c r="AI633" s="249">
        <v>1</v>
      </c>
      <c r="AJ633" s="249">
        <v>1</v>
      </c>
      <c r="AK633" s="249">
        <v>1</v>
      </c>
      <c r="AL633" s="249">
        <v>1</v>
      </c>
      <c r="AM633" s="249">
        <v>1</v>
      </c>
    </row>
    <row r="634" spans="1:39" x14ac:dyDescent="0.3">
      <c r="A634" s="249">
        <v>519687</v>
      </c>
      <c r="B634" s="305" t="s">
        <v>2062</v>
      </c>
      <c r="C634" s="249">
        <v>1</v>
      </c>
      <c r="D634" s="249">
        <v>1</v>
      </c>
      <c r="E634" s="249">
        <v>1</v>
      </c>
      <c r="F634" s="249">
        <v>1</v>
      </c>
      <c r="G634" s="249">
        <v>1</v>
      </c>
      <c r="H634" s="249">
        <v>1</v>
      </c>
      <c r="I634" s="249">
        <v>1</v>
      </c>
      <c r="J634" s="249">
        <v>1</v>
      </c>
      <c r="K634" s="249">
        <v>1</v>
      </c>
      <c r="L634" s="249">
        <v>1</v>
      </c>
      <c r="M634" s="249">
        <v>1</v>
      </c>
      <c r="N634" s="249">
        <v>1</v>
      </c>
      <c r="O634" s="249">
        <v>1</v>
      </c>
      <c r="P634" s="249">
        <v>1</v>
      </c>
      <c r="Q634" s="249">
        <v>1</v>
      </c>
      <c r="R634" s="249">
        <v>1</v>
      </c>
      <c r="S634" s="249">
        <v>1</v>
      </c>
      <c r="T634" s="249">
        <v>1</v>
      </c>
      <c r="U634" s="249">
        <v>1</v>
      </c>
      <c r="V634" s="249">
        <v>1</v>
      </c>
      <c r="W634" s="249">
        <v>1</v>
      </c>
      <c r="X634" s="249">
        <v>1</v>
      </c>
      <c r="Y634" s="249">
        <v>1</v>
      </c>
      <c r="Z634" s="249">
        <v>1</v>
      </c>
      <c r="AA634" s="249">
        <v>1</v>
      </c>
      <c r="AB634" s="249">
        <v>1</v>
      </c>
      <c r="AC634" s="249">
        <v>1</v>
      </c>
      <c r="AD634" s="249">
        <v>1</v>
      </c>
      <c r="AE634" s="249">
        <v>1</v>
      </c>
      <c r="AF634" s="249">
        <v>1</v>
      </c>
      <c r="AG634" s="249">
        <v>1</v>
      </c>
      <c r="AH634" s="249">
        <v>1</v>
      </c>
      <c r="AI634" s="249">
        <v>1</v>
      </c>
      <c r="AJ634" s="249">
        <v>1</v>
      </c>
      <c r="AK634" s="249">
        <v>1</v>
      </c>
      <c r="AL634" s="249">
        <v>1</v>
      </c>
      <c r="AM634" s="249">
        <v>1</v>
      </c>
    </row>
    <row r="635" spans="1:39" x14ac:dyDescent="0.3">
      <c r="A635" s="249">
        <v>519690</v>
      </c>
      <c r="B635" s="305" t="s">
        <v>2062</v>
      </c>
      <c r="C635" s="249">
        <v>1</v>
      </c>
      <c r="D635" s="249">
        <v>1</v>
      </c>
      <c r="E635" s="249">
        <v>1</v>
      </c>
      <c r="F635" s="249">
        <v>1</v>
      </c>
      <c r="G635" s="249">
        <v>1</v>
      </c>
      <c r="H635" s="249">
        <v>1</v>
      </c>
      <c r="I635" s="249">
        <v>1</v>
      </c>
      <c r="J635" s="249">
        <v>1</v>
      </c>
      <c r="K635" s="249">
        <v>1</v>
      </c>
      <c r="L635" s="249">
        <v>1</v>
      </c>
      <c r="M635" s="249">
        <v>1</v>
      </c>
      <c r="N635" s="249">
        <v>1</v>
      </c>
      <c r="O635" s="249">
        <v>1</v>
      </c>
      <c r="P635" s="249">
        <v>1</v>
      </c>
      <c r="Q635" s="249">
        <v>1</v>
      </c>
      <c r="R635" s="249">
        <v>1</v>
      </c>
      <c r="S635" s="249">
        <v>1</v>
      </c>
      <c r="T635" s="249">
        <v>1</v>
      </c>
      <c r="U635" s="249">
        <v>1</v>
      </c>
      <c r="V635" s="249">
        <v>1</v>
      </c>
      <c r="W635" s="249">
        <v>1</v>
      </c>
      <c r="X635" s="249">
        <v>1</v>
      </c>
      <c r="Y635" s="249">
        <v>1</v>
      </c>
      <c r="Z635" s="249">
        <v>1</v>
      </c>
      <c r="AA635" s="249">
        <v>1</v>
      </c>
      <c r="AB635" s="249">
        <v>1</v>
      </c>
      <c r="AC635" s="249">
        <v>1</v>
      </c>
      <c r="AD635" s="249">
        <v>1</v>
      </c>
      <c r="AE635" s="249">
        <v>1</v>
      </c>
      <c r="AF635" s="249">
        <v>1</v>
      </c>
      <c r="AG635" s="249">
        <v>1</v>
      </c>
      <c r="AH635" s="249">
        <v>1</v>
      </c>
      <c r="AI635" s="249">
        <v>1</v>
      </c>
      <c r="AJ635" s="249">
        <v>1</v>
      </c>
      <c r="AK635" s="249">
        <v>1</v>
      </c>
      <c r="AL635" s="249">
        <v>1</v>
      </c>
      <c r="AM635" s="249">
        <v>1</v>
      </c>
    </row>
    <row r="636" spans="1:39" x14ac:dyDescent="0.3">
      <c r="A636" s="249">
        <v>519694</v>
      </c>
      <c r="B636" s="305" t="s">
        <v>2062</v>
      </c>
      <c r="C636" s="249">
        <v>1</v>
      </c>
      <c r="D636" s="249">
        <v>1</v>
      </c>
      <c r="E636" s="249">
        <v>1</v>
      </c>
      <c r="F636" s="249">
        <v>1</v>
      </c>
      <c r="G636" s="249">
        <v>1</v>
      </c>
      <c r="H636" s="249">
        <v>1</v>
      </c>
      <c r="I636" s="249">
        <v>1</v>
      </c>
      <c r="J636" s="249">
        <v>1</v>
      </c>
      <c r="K636" s="249">
        <v>1</v>
      </c>
      <c r="L636" s="249">
        <v>1</v>
      </c>
      <c r="M636" s="249">
        <v>1</v>
      </c>
      <c r="N636" s="249">
        <v>1</v>
      </c>
      <c r="O636" s="249">
        <v>1</v>
      </c>
      <c r="P636" s="249">
        <v>1</v>
      </c>
      <c r="Q636" s="249">
        <v>1</v>
      </c>
      <c r="R636" s="249">
        <v>1</v>
      </c>
      <c r="S636" s="249">
        <v>1</v>
      </c>
      <c r="T636" s="249">
        <v>1</v>
      </c>
      <c r="U636" s="249">
        <v>1</v>
      </c>
      <c r="V636" s="249">
        <v>1</v>
      </c>
      <c r="W636" s="249">
        <v>1</v>
      </c>
      <c r="X636" s="249">
        <v>1</v>
      </c>
      <c r="Y636" s="249">
        <v>1</v>
      </c>
      <c r="Z636" s="249">
        <v>1</v>
      </c>
      <c r="AA636" s="249">
        <v>1</v>
      </c>
      <c r="AB636" s="249">
        <v>1</v>
      </c>
      <c r="AC636" s="249">
        <v>1</v>
      </c>
      <c r="AD636" s="249">
        <v>1</v>
      </c>
      <c r="AE636" s="249">
        <v>1</v>
      </c>
      <c r="AF636" s="249">
        <v>1</v>
      </c>
      <c r="AG636" s="249">
        <v>1</v>
      </c>
      <c r="AH636" s="249">
        <v>1</v>
      </c>
      <c r="AI636" s="249">
        <v>1</v>
      </c>
      <c r="AJ636" s="249">
        <v>1</v>
      </c>
      <c r="AK636" s="249">
        <v>1</v>
      </c>
      <c r="AL636" s="249">
        <v>1</v>
      </c>
      <c r="AM636" s="249">
        <v>1</v>
      </c>
    </row>
    <row r="637" spans="1:39" x14ac:dyDescent="0.3">
      <c r="A637" s="249">
        <v>519825</v>
      </c>
      <c r="B637" s="305" t="s">
        <v>2062</v>
      </c>
      <c r="C637" s="249">
        <v>1</v>
      </c>
      <c r="D637" s="249">
        <v>1</v>
      </c>
      <c r="E637" s="249">
        <v>1</v>
      </c>
      <c r="F637" s="249">
        <v>1</v>
      </c>
      <c r="G637" s="249">
        <v>1</v>
      </c>
      <c r="H637" s="249">
        <v>1</v>
      </c>
      <c r="I637" s="249">
        <v>1</v>
      </c>
      <c r="J637" s="249">
        <v>1</v>
      </c>
      <c r="K637" s="249">
        <v>1</v>
      </c>
      <c r="L637" s="249">
        <v>1</v>
      </c>
      <c r="M637" s="249">
        <v>1</v>
      </c>
      <c r="N637" s="249">
        <v>1</v>
      </c>
      <c r="O637" s="249">
        <v>1</v>
      </c>
      <c r="P637" s="249">
        <v>1</v>
      </c>
      <c r="Q637" s="249">
        <v>1</v>
      </c>
      <c r="R637" s="249">
        <v>1</v>
      </c>
      <c r="S637" s="249">
        <v>1</v>
      </c>
      <c r="T637" s="249">
        <v>1</v>
      </c>
      <c r="U637" s="249">
        <v>1</v>
      </c>
      <c r="V637" s="249">
        <v>1</v>
      </c>
      <c r="W637" s="249">
        <v>1</v>
      </c>
      <c r="X637" s="249">
        <v>1</v>
      </c>
      <c r="Y637" s="249">
        <v>1</v>
      </c>
      <c r="Z637" s="249">
        <v>1</v>
      </c>
      <c r="AA637" s="249">
        <v>1</v>
      </c>
      <c r="AB637" s="249">
        <v>1</v>
      </c>
      <c r="AC637" s="249">
        <v>1</v>
      </c>
      <c r="AD637" s="249">
        <v>1</v>
      </c>
      <c r="AE637" s="249">
        <v>1</v>
      </c>
      <c r="AF637" s="249">
        <v>1</v>
      </c>
      <c r="AG637" s="249">
        <v>1</v>
      </c>
      <c r="AH637" s="249">
        <v>1</v>
      </c>
      <c r="AI637" s="249">
        <v>1</v>
      </c>
      <c r="AJ637" s="249">
        <v>1</v>
      </c>
      <c r="AK637" s="249">
        <v>1</v>
      </c>
      <c r="AL637" s="249">
        <v>1</v>
      </c>
      <c r="AM637" s="249">
        <v>1</v>
      </c>
    </row>
    <row r="638" spans="1:39" x14ac:dyDescent="0.3">
      <c r="A638" s="249">
        <v>520000</v>
      </c>
      <c r="B638" s="305" t="s">
        <v>2062</v>
      </c>
      <c r="C638" s="249">
        <v>1</v>
      </c>
      <c r="D638" s="249">
        <v>1</v>
      </c>
      <c r="E638" s="249">
        <v>1</v>
      </c>
      <c r="F638" s="249">
        <v>1</v>
      </c>
      <c r="G638" s="249">
        <v>1</v>
      </c>
      <c r="H638" s="249">
        <v>1</v>
      </c>
      <c r="I638" s="249">
        <v>1</v>
      </c>
      <c r="J638" s="249">
        <v>1</v>
      </c>
      <c r="K638" s="249">
        <v>1</v>
      </c>
      <c r="L638" s="249">
        <v>1</v>
      </c>
      <c r="M638" s="249">
        <v>1</v>
      </c>
      <c r="N638" s="249">
        <v>1</v>
      </c>
      <c r="O638" s="249">
        <v>1</v>
      </c>
      <c r="P638" s="249">
        <v>1</v>
      </c>
      <c r="Q638" s="249">
        <v>1</v>
      </c>
      <c r="R638" s="249">
        <v>1</v>
      </c>
      <c r="S638" s="249">
        <v>1</v>
      </c>
      <c r="T638" s="249">
        <v>1</v>
      </c>
      <c r="U638" s="249">
        <v>1</v>
      </c>
      <c r="V638" s="249">
        <v>1</v>
      </c>
      <c r="W638" s="249">
        <v>1</v>
      </c>
      <c r="X638" s="249">
        <v>1</v>
      </c>
      <c r="Y638" s="249">
        <v>1</v>
      </c>
      <c r="Z638" s="249">
        <v>1</v>
      </c>
      <c r="AA638" s="249">
        <v>1</v>
      </c>
      <c r="AB638" s="249">
        <v>1</v>
      </c>
      <c r="AC638" s="249">
        <v>1</v>
      </c>
      <c r="AD638" s="249">
        <v>1</v>
      </c>
      <c r="AE638" s="249">
        <v>1</v>
      </c>
      <c r="AF638" s="249">
        <v>1</v>
      </c>
      <c r="AG638" s="249">
        <v>1</v>
      </c>
      <c r="AH638" s="249">
        <v>1</v>
      </c>
      <c r="AI638" s="249">
        <v>1</v>
      </c>
      <c r="AJ638" s="249">
        <v>1</v>
      </c>
      <c r="AK638" s="249">
        <v>1</v>
      </c>
      <c r="AL638" s="249">
        <v>1</v>
      </c>
      <c r="AM638" s="249">
        <v>1</v>
      </c>
    </row>
    <row r="639" spans="1:39" x14ac:dyDescent="0.3">
      <c r="A639" s="249">
        <v>520121</v>
      </c>
      <c r="B639" s="305" t="s">
        <v>2062</v>
      </c>
      <c r="C639" s="249">
        <v>1</v>
      </c>
      <c r="D639" s="249">
        <v>1</v>
      </c>
      <c r="E639" s="249">
        <v>1</v>
      </c>
      <c r="F639" s="249">
        <v>1</v>
      </c>
      <c r="G639" s="249">
        <v>1</v>
      </c>
      <c r="H639" s="249">
        <v>1</v>
      </c>
      <c r="I639" s="249">
        <v>1</v>
      </c>
      <c r="J639" s="249">
        <v>1</v>
      </c>
      <c r="K639" s="249">
        <v>1</v>
      </c>
      <c r="L639" s="249">
        <v>1</v>
      </c>
      <c r="M639" s="249">
        <v>1</v>
      </c>
      <c r="N639" s="249">
        <v>1</v>
      </c>
      <c r="O639" s="249">
        <v>1</v>
      </c>
      <c r="P639" s="249">
        <v>1</v>
      </c>
      <c r="Q639" s="249">
        <v>1</v>
      </c>
      <c r="R639" s="249">
        <v>1</v>
      </c>
      <c r="S639" s="249">
        <v>1</v>
      </c>
      <c r="T639" s="249">
        <v>1</v>
      </c>
      <c r="U639" s="249">
        <v>1</v>
      </c>
      <c r="V639" s="249">
        <v>1</v>
      </c>
      <c r="W639" s="249">
        <v>1</v>
      </c>
      <c r="X639" s="249">
        <v>1</v>
      </c>
      <c r="Y639" s="249">
        <v>1</v>
      </c>
      <c r="Z639" s="249">
        <v>1</v>
      </c>
      <c r="AA639" s="249">
        <v>1</v>
      </c>
      <c r="AB639" s="249">
        <v>1</v>
      </c>
      <c r="AC639" s="249">
        <v>1</v>
      </c>
      <c r="AD639" s="249">
        <v>1</v>
      </c>
      <c r="AE639" s="249">
        <v>1</v>
      </c>
      <c r="AF639" s="249">
        <v>1</v>
      </c>
      <c r="AG639" s="249">
        <v>1</v>
      </c>
      <c r="AH639" s="249">
        <v>1</v>
      </c>
      <c r="AI639" s="249">
        <v>1</v>
      </c>
      <c r="AJ639" s="249">
        <v>1</v>
      </c>
      <c r="AK639" s="249">
        <v>1</v>
      </c>
      <c r="AL639" s="249">
        <v>1</v>
      </c>
      <c r="AM639" s="249">
        <v>1</v>
      </c>
    </row>
    <row r="640" spans="1:39" x14ac:dyDescent="0.3">
      <c r="A640" s="249">
        <v>520151</v>
      </c>
      <c r="B640" s="305" t="s">
        <v>2062</v>
      </c>
      <c r="C640" s="249">
        <v>1</v>
      </c>
      <c r="D640" s="249">
        <v>1</v>
      </c>
      <c r="E640" s="249">
        <v>1</v>
      </c>
      <c r="F640" s="249">
        <v>1</v>
      </c>
      <c r="G640" s="249">
        <v>1</v>
      </c>
      <c r="H640" s="249">
        <v>1</v>
      </c>
      <c r="I640" s="249">
        <v>1</v>
      </c>
      <c r="J640" s="249">
        <v>1</v>
      </c>
      <c r="K640" s="249">
        <v>1</v>
      </c>
      <c r="L640" s="249">
        <v>1</v>
      </c>
      <c r="M640" s="249">
        <v>1</v>
      </c>
      <c r="N640" s="249">
        <v>1</v>
      </c>
      <c r="O640" s="249">
        <v>1</v>
      </c>
      <c r="P640" s="249">
        <v>1</v>
      </c>
      <c r="Q640" s="249">
        <v>1</v>
      </c>
      <c r="R640" s="249">
        <v>1</v>
      </c>
      <c r="S640" s="249">
        <v>1</v>
      </c>
      <c r="T640" s="249">
        <v>1</v>
      </c>
      <c r="U640" s="249">
        <v>1</v>
      </c>
      <c r="V640" s="249">
        <v>1</v>
      </c>
      <c r="W640" s="249">
        <v>1</v>
      </c>
      <c r="X640" s="249">
        <v>1</v>
      </c>
      <c r="Y640" s="249">
        <v>1</v>
      </c>
      <c r="Z640" s="249">
        <v>1</v>
      </c>
      <c r="AA640" s="249">
        <v>1</v>
      </c>
      <c r="AB640" s="249">
        <v>1</v>
      </c>
      <c r="AC640" s="249">
        <v>1</v>
      </c>
      <c r="AD640" s="249">
        <v>1</v>
      </c>
      <c r="AE640" s="249">
        <v>1</v>
      </c>
      <c r="AF640" s="249">
        <v>1</v>
      </c>
      <c r="AG640" s="249">
        <v>1</v>
      </c>
      <c r="AH640" s="249">
        <v>1</v>
      </c>
      <c r="AI640" s="249">
        <v>1</v>
      </c>
      <c r="AJ640" s="249">
        <v>1</v>
      </c>
      <c r="AK640" s="249">
        <v>1</v>
      </c>
      <c r="AL640" s="249">
        <v>1</v>
      </c>
      <c r="AM640" s="249">
        <v>1</v>
      </c>
    </row>
    <row r="641" spans="1:39" x14ac:dyDescent="0.3">
      <c r="A641" s="249">
        <v>520371</v>
      </c>
      <c r="B641" s="305" t="s">
        <v>2062</v>
      </c>
      <c r="C641" s="249">
        <v>1</v>
      </c>
      <c r="D641" s="249">
        <v>1</v>
      </c>
      <c r="E641" s="249">
        <v>1</v>
      </c>
      <c r="F641" s="249">
        <v>1</v>
      </c>
      <c r="G641" s="249">
        <v>1</v>
      </c>
      <c r="H641" s="249">
        <v>1</v>
      </c>
      <c r="I641" s="249">
        <v>1</v>
      </c>
      <c r="J641" s="249">
        <v>1</v>
      </c>
      <c r="K641" s="249">
        <v>1</v>
      </c>
      <c r="L641" s="249">
        <v>1</v>
      </c>
      <c r="M641" s="249">
        <v>1</v>
      </c>
      <c r="N641" s="249">
        <v>1</v>
      </c>
      <c r="O641" s="249">
        <v>1</v>
      </c>
      <c r="P641" s="249">
        <v>1</v>
      </c>
      <c r="Q641" s="249">
        <v>1</v>
      </c>
      <c r="R641" s="249">
        <v>1</v>
      </c>
      <c r="S641" s="249">
        <v>1</v>
      </c>
      <c r="T641" s="249">
        <v>1</v>
      </c>
      <c r="U641" s="249">
        <v>1</v>
      </c>
      <c r="V641" s="249">
        <v>1</v>
      </c>
      <c r="W641" s="249">
        <v>1</v>
      </c>
      <c r="X641" s="249">
        <v>1</v>
      </c>
      <c r="Y641" s="249">
        <v>1</v>
      </c>
      <c r="Z641" s="249">
        <v>1</v>
      </c>
      <c r="AA641" s="249">
        <v>1</v>
      </c>
      <c r="AB641" s="249">
        <v>1</v>
      </c>
      <c r="AC641" s="249">
        <v>1</v>
      </c>
      <c r="AD641" s="249">
        <v>1</v>
      </c>
      <c r="AE641" s="249">
        <v>1</v>
      </c>
      <c r="AF641" s="249">
        <v>1</v>
      </c>
      <c r="AG641" s="249">
        <v>1</v>
      </c>
      <c r="AH641" s="249">
        <v>1</v>
      </c>
      <c r="AI641" s="249">
        <v>1</v>
      </c>
      <c r="AJ641" s="249">
        <v>1</v>
      </c>
      <c r="AK641" s="249">
        <v>1</v>
      </c>
      <c r="AL641" s="249">
        <v>1</v>
      </c>
      <c r="AM641" s="249">
        <v>1</v>
      </c>
    </row>
    <row r="642" spans="1:39" x14ac:dyDescent="0.3">
      <c r="A642" s="249">
        <v>520476</v>
      </c>
      <c r="B642" s="305" t="s">
        <v>2062</v>
      </c>
      <c r="C642" s="249">
        <v>1</v>
      </c>
      <c r="D642" s="249">
        <v>1</v>
      </c>
      <c r="E642" s="249">
        <v>1</v>
      </c>
      <c r="F642" s="249">
        <v>1</v>
      </c>
      <c r="G642" s="249">
        <v>1</v>
      </c>
      <c r="H642" s="249">
        <v>1</v>
      </c>
      <c r="I642" s="249">
        <v>1</v>
      </c>
      <c r="J642" s="249">
        <v>1</v>
      </c>
      <c r="K642" s="249">
        <v>1</v>
      </c>
      <c r="L642" s="249">
        <v>1</v>
      </c>
      <c r="M642" s="249">
        <v>1</v>
      </c>
      <c r="N642" s="249">
        <v>1</v>
      </c>
      <c r="O642" s="249">
        <v>1</v>
      </c>
      <c r="P642" s="249">
        <v>1</v>
      </c>
      <c r="Q642" s="249">
        <v>1</v>
      </c>
      <c r="R642" s="249">
        <v>1</v>
      </c>
      <c r="S642" s="249">
        <v>1</v>
      </c>
      <c r="T642" s="249">
        <v>1</v>
      </c>
      <c r="U642" s="249">
        <v>1</v>
      </c>
      <c r="V642" s="249">
        <v>1</v>
      </c>
      <c r="W642" s="249">
        <v>1</v>
      </c>
      <c r="X642" s="249">
        <v>1</v>
      </c>
      <c r="Y642" s="249">
        <v>1</v>
      </c>
      <c r="Z642" s="249">
        <v>1</v>
      </c>
      <c r="AA642" s="249">
        <v>1</v>
      </c>
      <c r="AB642" s="249">
        <v>1</v>
      </c>
      <c r="AC642" s="249">
        <v>1</v>
      </c>
      <c r="AD642" s="249">
        <v>1</v>
      </c>
      <c r="AE642" s="249">
        <v>1</v>
      </c>
      <c r="AF642" s="249">
        <v>1</v>
      </c>
      <c r="AG642" s="249">
        <v>1</v>
      </c>
      <c r="AH642" s="249">
        <v>1</v>
      </c>
      <c r="AI642" s="249">
        <v>1</v>
      </c>
      <c r="AJ642" s="249">
        <v>1</v>
      </c>
      <c r="AK642" s="249">
        <v>1</v>
      </c>
      <c r="AL642" s="249">
        <v>1</v>
      </c>
      <c r="AM642" s="249">
        <v>1</v>
      </c>
    </row>
    <row r="643" spans="1:39" x14ac:dyDescent="0.3">
      <c r="A643" s="249">
        <v>520592</v>
      </c>
      <c r="B643" s="305" t="s">
        <v>2062</v>
      </c>
      <c r="C643" s="249">
        <v>1</v>
      </c>
      <c r="D643" s="249">
        <v>1</v>
      </c>
      <c r="E643" s="249">
        <v>1</v>
      </c>
      <c r="F643" s="249">
        <v>1</v>
      </c>
      <c r="G643" s="249">
        <v>1</v>
      </c>
      <c r="H643" s="249">
        <v>1</v>
      </c>
      <c r="I643" s="249">
        <v>1</v>
      </c>
      <c r="J643" s="249">
        <v>1</v>
      </c>
      <c r="K643" s="249">
        <v>1</v>
      </c>
      <c r="L643" s="249">
        <v>1</v>
      </c>
      <c r="M643" s="249">
        <v>1</v>
      </c>
      <c r="N643" s="249">
        <v>1</v>
      </c>
      <c r="O643" s="249">
        <v>1</v>
      </c>
      <c r="P643" s="249">
        <v>1</v>
      </c>
      <c r="Q643" s="249">
        <v>1</v>
      </c>
      <c r="R643" s="249">
        <v>1</v>
      </c>
      <c r="S643" s="249">
        <v>1</v>
      </c>
      <c r="T643" s="249">
        <v>1</v>
      </c>
      <c r="U643" s="249">
        <v>1</v>
      </c>
      <c r="V643" s="249">
        <v>1</v>
      </c>
      <c r="W643" s="249">
        <v>1</v>
      </c>
      <c r="X643" s="249">
        <v>1</v>
      </c>
      <c r="Y643" s="249">
        <v>1</v>
      </c>
      <c r="Z643" s="249">
        <v>1</v>
      </c>
      <c r="AA643" s="249">
        <v>1</v>
      </c>
      <c r="AB643" s="249">
        <v>1</v>
      </c>
      <c r="AC643" s="249">
        <v>1</v>
      </c>
      <c r="AD643" s="249">
        <v>1</v>
      </c>
      <c r="AE643" s="249">
        <v>1</v>
      </c>
      <c r="AF643" s="249">
        <v>1</v>
      </c>
      <c r="AG643" s="249">
        <v>1</v>
      </c>
      <c r="AH643" s="249">
        <v>1</v>
      </c>
      <c r="AI643" s="249">
        <v>1</v>
      </c>
      <c r="AJ643" s="249">
        <v>1</v>
      </c>
      <c r="AK643" s="249">
        <v>1</v>
      </c>
      <c r="AL643" s="249">
        <v>1</v>
      </c>
      <c r="AM643" s="249">
        <v>1</v>
      </c>
    </row>
    <row r="644" spans="1:39" x14ac:dyDescent="0.3">
      <c r="A644" s="249">
        <v>520836</v>
      </c>
      <c r="B644" s="305" t="s">
        <v>2062</v>
      </c>
      <c r="C644" s="249">
        <v>1</v>
      </c>
      <c r="D644" s="249">
        <v>1</v>
      </c>
      <c r="E644" s="249">
        <v>1</v>
      </c>
      <c r="F644" s="249">
        <v>1</v>
      </c>
      <c r="G644" s="249">
        <v>1</v>
      </c>
      <c r="H644" s="249">
        <v>1</v>
      </c>
      <c r="I644" s="249">
        <v>1</v>
      </c>
      <c r="J644" s="249">
        <v>1</v>
      </c>
      <c r="K644" s="249">
        <v>1</v>
      </c>
      <c r="L644" s="249">
        <v>1</v>
      </c>
      <c r="M644" s="249">
        <v>1</v>
      </c>
      <c r="N644" s="249">
        <v>1</v>
      </c>
      <c r="O644" s="249">
        <v>1</v>
      </c>
      <c r="P644" s="249">
        <v>1</v>
      </c>
      <c r="Q644" s="249">
        <v>1</v>
      </c>
      <c r="R644" s="249">
        <v>1</v>
      </c>
      <c r="S644" s="249">
        <v>1</v>
      </c>
      <c r="T644" s="249">
        <v>1</v>
      </c>
      <c r="U644" s="249">
        <v>1</v>
      </c>
      <c r="V644" s="249">
        <v>1</v>
      </c>
      <c r="W644" s="249">
        <v>1</v>
      </c>
      <c r="X644" s="249">
        <v>1</v>
      </c>
      <c r="Y644" s="249">
        <v>1</v>
      </c>
      <c r="Z644" s="249">
        <v>1</v>
      </c>
      <c r="AA644" s="249">
        <v>1</v>
      </c>
      <c r="AB644" s="249">
        <v>1</v>
      </c>
      <c r="AC644" s="249">
        <v>1</v>
      </c>
      <c r="AD644" s="249">
        <v>1</v>
      </c>
      <c r="AE644" s="249">
        <v>1</v>
      </c>
      <c r="AF644" s="249">
        <v>1</v>
      </c>
      <c r="AG644" s="249">
        <v>1</v>
      </c>
      <c r="AH644" s="249">
        <v>1</v>
      </c>
      <c r="AI644" s="249">
        <v>1</v>
      </c>
      <c r="AJ644" s="249">
        <v>1</v>
      </c>
      <c r="AK644" s="249">
        <v>1</v>
      </c>
      <c r="AL644" s="249">
        <v>1</v>
      </c>
      <c r="AM644" s="249">
        <v>1</v>
      </c>
    </row>
    <row r="645" spans="1:39" x14ac:dyDescent="0.3">
      <c r="A645" s="249">
        <v>520945</v>
      </c>
      <c r="B645" s="305" t="s">
        <v>2062</v>
      </c>
      <c r="C645" s="249">
        <v>1</v>
      </c>
      <c r="D645" s="249">
        <v>1</v>
      </c>
      <c r="E645" s="249">
        <v>1</v>
      </c>
      <c r="F645" s="249">
        <v>1</v>
      </c>
      <c r="G645" s="249">
        <v>1</v>
      </c>
      <c r="H645" s="249">
        <v>1</v>
      </c>
      <c r="I645" s="249">
        <v>1</v>
      </c>
      <c r="J645" s="249">
        <v>1</v>
      </c>
      <c r="K645" s="249">
        <v>1</v>
      </c>
      <c r="L645" s="249">
        <v>1</v>
      </c>
      <c r="M645" s="249">
        <v>1</v>
      </c>
      <c r="N645" s="249">
        <v>1</v>
      </c>
      <c r="O645" s="249">
        <v>1</v>
      </c>
      <c r="P645" s="249">
        <v>1</v>
      </c>
      <c r="Q645" s="249">
        <v>1</v>
      </c>
      <c r="R645" s="249">
        <v>1</v>
      </c>
      <c r="S645" s="249">
        <v>1</v>
      </c>
      <c r="T645" s="249">
        <v>1</v>
      </c>
      <c r="U645" s="249">
        <v>1</v>
      </c>
      <c r="V645" s="249">
        <v>1</v>
      </c>
      <c r="W645" s="249">
        <v>1</v>
      </c>
      <c r="X645" s="249">
        <v>1</v>
      </c>
      <c r="Y645" s="249">
        <v>1</v>
      </c>
      <c r="Z645" s="249">
        <v>1</v>
      </c>
      <c r="AA645" s="249">
        <v>1</v>
      </c>
      <c r="AB645" s="249">
        <v>1</v>
      </c>
      <c r="AC645" s="249">
        <v>1</v>
      </c>
      <c r="AD645" s="249">
        <v>1</v>
      </c>
      <c r="AE645" s="249">
        <v>1</v>
      </c>
      <c r="AF645" s="249">
        <v>1</v>
      </c>
      <c r="AG645" s="249">
        <v>1</v>
      </c>
      <c r="AH645" s="249">
        <v>1</v>
      </c>
      <c r="AI645" s="249">
        <v>1</v>
      </c>
      <c r="AJ645" s="249">
        <v>1</v>
      </c>
      <c r="AK645" s="249">
        <v>1</v>
      </c>
      <c r="AL645" s="249">
        <v>1</v>
      </c>
      <c r="AM645" s="249">
        <v>1</v>
      </c>
    </row>
    <row r="646" spans="1:39" x14ac:dyDescent="0.3">
      <c r="A646" s="249">
        <v>521057</v>
      </c>
      <c r="B646" s="305" t="s">
        <v>2062</v>
      </c>
      <c r="C646" s="249">
        <v>1</v>
      </c>
      <c r="D646" s="249">
        <v>1</v>
      </c>
      <c r="E646" s="249">
        <v>1</v>
      </c>
      <c r="F646" s="249">
        <v>1</v>
      </c>
      <c r="G646" s="249">
        <v>1</v>
      </c>
      <c r="H646" s="249">
        <v>1</v>
      </c>
      <c r="I646" s="249">
        <v>1</v>
      </c>
      <c r="J646" s="249">
        <v>1</v>
      </c>
      <c r="K646" s="249">
        <v>1</v>
      </c>
      <c r="L646" s="249">
        <v>1</v>
      </c>
      <c r="M646" s="249">
        <v>1</v>
      </c>
      <c r="N646" s="249">
        <v>1</v>
      </c>
      <c r="O646" s="249">
        <v>1</v>
      </c>
      <c r="P646" s="249">
        <v>1</v>
      </c>
      <c r="Q646" s="249">
        <v>1</v>
      </c>
      <c r="R646" s="249">
        <v>1</v>
      </c>
      <c r="S646" s="249">
        <v>1</v>
      </c>
      <c r="T646" s="249">
        <v>1</v>
      </c>
      <c r="U646" s="249">
        <v>1</v>
      </c>
      <c r="V646" s="249">
        <v>1</v>
      </c>
      <c r="W646" s="249">
        <v>1</v>
      </c>
      <c r="X646" s="249">
        <v>1</v>
      </c>
      <c r="Y646" s="249">
        <v>1</v>
      </c>
      <c r="Z646" s="249">
        <v>1</v>
      </c>
      <c r="AA646" s="249">
        <v>1</v>
      </c>
      <c r="AB646" s="249">
        <v>1</v>
      </c>
      <c r="AC646" s="249">
        <v>1</v>
      </c>
      <c r="AD646" s="249">
        <v>1</v>
      </c>
      <c r="AE646" s="249">
        <v>1</v>
      </c>
      <c r="AF646" s="249">
        <v>1</v>
      </c>
      <c r="AG646" s="249">
        <v>1</v>
      </c>
      <c r="AH646" s="249">
        <v>1</v>
      </c>
      <c r="AI646" s="249">
        <v>1</v>
      </c>
      <c r="AJ646" s="249">
        <v>1</v>
      </c>
      <c r="AK646" s="249">
        <v>1</v>
      </c>
      <c r="AL646" s="249">
        <v>1</v>
      </c>
      <c r="AM646" s="249">
        <v>1</v>
      </c>
    </row>
    <row r="647" spans="1:39" x14ac:dyDescent="0.3">
      <c r="A647" s="249">
        <v>521316</v>
      </c>
      <c r="B647" s="305" t="s">
        <v>2062</v>
      </c>
      <c r="C647" s="249">
        <v>1</v>
      </c>
      <c r="D647" s="249">
        <v>1</v>
      </c>
      <c r="E647" s="249">
        <v>1</v>
      </c>
      <c r="F647" s="249">
        <v>1</v>
      </c>
      <c r="G647" s="249">
        <v>1</v>
      </c>
      <c r="H647" s="249">
        <v>1</v>
      </c>
      <c r="I647" s="249">
        <v>1</v>
      </c>
      <c r="J647" s="249">
        <v>1</v>
      </c>
      <c r="K647" s="249">
        <v>1</v>
      </c>
      <c r="L647" s="249">
        <v>1</v>
      </c>
      <c r="M647" s="249">
        <v>1</v>
      </c>
      <c r="N647" s="249">
        <v>1</v>
      </c>
      <c r="O647" s="249">
        <v>1</v>
      </c>
      <c r="P647" s="249">
        <v>1</v>
      </c>
      <c r="Q647" s="249">
        <v>1</v>
      </c>
      <c r="R647" s="249">
        <v>1</v>
      </c>
      <c r="S647" s="249">
        <v>1</v>
      </c>
      <c r="T647" s="249">
        <v>1</v>
      </c>
      <c r="U647" s="249">
        <v>1</v>
      </c>
      <c r="V647" s="249">
        <v>1</v>
      </c>
      <c r="W647" s="249">
        <v>1</v>
      </c>
      <c r="X647" s="249">
        <v>1</v>
      </c>
      <c r="Y647" s="249">
        <v>1</v>
      </c>
      <c r="Z647" s="249">
        <v>1</v>
      </c>
      <c r="AA647" s="249">
        <v>1</v>
      </c>
      <c r="AB647" s="249">
        <v>1</v>
      </c>
      <c r="AC647" s="249">
        <v>1</v>
      </c>
      <c r="AD647" s="249">
        <v>1</v>
      </c>
      <c r="AE647" s="249">
        <v>1</v>
      </c>
      <c r="AF647" s="249">
        <v>1</v>
      </c>
      <c r="AG647" s="249">
        <v>1</v>
      </c>
      <c r="AH647" s="249">
        <v>1</v>
      </c>
      <c r="AI647" s="249">
        <v>1</v>
      </c>
      <c r="AJ647" s="249">
        <v>1</v>
      </c>
      <c r="AK647" s="249">
        <v>1</v>
      </c>
      <c r="AL647" s="249">
        <v>1</v>
      </c>
      <c r="AM647" s="249">
        <v>1</v>
      </c>
    </row>
    <row r="648" spans="1:39" x14ac:dyDescent="0.3">
      <c r="A648" s="249">
        <v>522039</v>
      </c>
      <c r="B648" s="305" t="s">
        <v>2062</v>
      </c>
      <c r="C648" s="249">
        <v>1</v>
      </c>
      <c r="D648" s="249">
        <v>1</v>
      </c>
      <c r="E648" s="249">
        <v>1</v>
      </c>
      <c r="F648" s="249">
        <v>1</v>
      </c>
      <c r="G648" s="249">
        <v>1</v>
      </c>
      <c r="H648" s="249">
        <v>1</v>
      </c>
      <c r="I648" s="249">
        <v>1</v>
      </c>
      <c r="J648" s="249">
        <v>1</v>
      </c>
      <c r="K648" s="249">
        <v>1</v>
      </c>
      <c r="L648" s="249">
        <v>1</v>
      </c>
      <c r="M648" s="249">
        <v>1</v>
      </c>
      <c r="N648" s="249">
        <v>1</v>
      </c>
      <c r="O648" s="249">
        <v>1</v>
      </c>
      <c r="P648" s="249">
        <v>1</v>
      </c>
      <c r="Q648" s="249">
        <v>1</v>
      </c>
      <c r="R648" s="249">
        <v>1</v>
      </c>
      <c r="S648" s="249">
        <v>1</v>
      </c>
      <c r="T648" s="249">
        <v>1</v>
      </c>
      <c r="U648" s="249">
        <v>1</v>
      </c>
      <c r="V648" s="249">
        <v>1</v>
      </c>
      <c r="W648" s="249">
        <v>1</v>
      </c>
      <c r="X648" s="249">
        <v>1</v>
      </c>
      <c r="Y648" s="249">
        <v>1</v>
      </c>
      <c r="Z648" s="249">
        <v>1</v>
      </c>
      <c r="AA648" s="249">
        <v>1</v>
      </c>
      <c r="AB648" s="249">
        <v>1</v>
      </c>
      <c r="AC648" s="249">
        <v>1</v>
      </c>
      <c r="AD648" s="249">
        <v>1</v>
      </c>
      <c r="AE648" s="249">
        <v>1</v>
      </c>
      <c r="AF648" s="249">
        <v>1</v>
      </c>
      <c r="AG648" s="249">
        <v>1</v>
      </c>
      <c r="AH648" s="249">
        <v>1</v>
      </c>
      <c r="AI648" s="249">
        <v>1</v>
      </c>
      <c r="AJ648" s="249">
        <v>1</v>
      </c>
      <c r="AK648" s="249">
        <v>1</v>
      </c>
      <c r="AL648" s="249">
        <v>1</v>
      </c>
      <c r="AM648" s="249">
        <v>1</v>
      </c>
    </row>
    <row r="649" spans="1:39" x14ac:dyDescent="0.3">
      <c r="A649" s="249">
        <v>522178</v>
      </c>
      <c r="B649" s="305" t="s">
        <v>2062</v>
      </c>
      <c r="C649" s="249">
        <v>1</v>
      </c>
      <c r="D649" s="249">
        <v>1</v>
      </c>
      <c r="E649" s="249">
        <v>1</v>
      </c>
      <c r="F649" s="249">
        <v>1</v>
      </c>
      <c r="G649" s="249">
        <v>1</v>
      </c>
      <c r="H649" s="249">
        <v>1</v>
      </c>
      <c r="I649" s="249">
        <v>1</v>
      </c>
      <c r="J649" s="249">
        <v>1</v>
      </c>
      <c r="K649" s="249">
        <v>1</v>
      </c>
      <c r="L649" s="249">
        <v>1</v>
      </c>
      <c r="M649" s="249">
        <v>1</v>
      </c>
      <c r="N649" s="249">
        <v>1</v>
      </c>
      <c r="O649" s="249">
        <v>1</v>
      </c>
      <c r="P649" s="249">
        <v>1</v>
      </c>
      <c r="Q649" s="249">
        <v>1</v>
      </c>
      <c r="R649" s="249">
        <v>1</v>
      </c>
      <c r="S649" s="249">
        <v>1</v>
      </c>
      <c r="T649" s="249">
        <v>1</v>
      </c>
      <c r="U649" s="249">
        <v>1</v>
      </c>
      <c r="V649" s="249">
        <v>1</v>
      </c>
      <c r="W649" s="249">
        <v>1</v>
      </c>
      <c r="X649" s="249">
        <v>1</v>
      </c>
      <c r="Y649" s="249">
        <v>1</v>
      </c>
      <c r="Z649" s="249">
        <v>1</v>
      </c>
      <c r="AA649" s="249">
        <v>1</v>
      </c>
      <c r="AB649" s="249">
        <v>1</v>
      </c>
      <c r="AC649" s="249">
        <v>1</v>
      </c>
      <c r="AD649" s="249">
        <v>1</v>
      </c>
      <c r="AE649" s="249">
        <v>1</v>
      </c>
      <c r="AF649" s="249">
        <v>1</v>
      </c>
      <c r="AG649" s="249">
        <v>1</v>
      </c>
      <c r="AH649" s="249">
        <v>1</v>
      </c>
      <c r="AI649" s="249">
        <v>1</v>
      </c>
      <c r="AJ649" s="249">
        <v>1</v>
      </c>
      <c r="AK649" s="249">
        <v>1</v>
      </c>
      <c r="AL649" s="249">
        <v>1</v>
      </c>
      <c r="AM649" s="249">
        <v>1</v>
      </c>
    </row>
    <row r="650" spans="1:39" x14ac:dyDescent="0.3">
      <c r="A650" s="249">
        <v>522818</v>
      </c>
      <c r="B650" s="305" t="s">
        <v>2062</v>
      </c>
      <c r="C650" s="249">
        <v>1</v>
      </c>
      <c r="D650" s="249">
        <v>1</v>
      </c>
      <c r="E650" s="249">
        <v>1</v>
      </c>
      <c r="F650" s="249">
        <v>1</v>
      </c>
      <c r="G650" s="249">
        <v>1</v>
      </c>
      <c r="H650" s="249">
        <v>1</v>
      </c>
      <c r="I650" s="249">
        <v>1</v>
      </c>
      <c r="J650" s="249">
        <v>1</v>
      </c>
      <c r="K650" s="249">
        <v>1</v>
      </c>
      <c r="L650" s="249">
        <v>1</v>
      </c>
      <c r="M650" s="249">
        <v>1</v>
      </c>
      <c r="N650" s="249">
        <v>1</v>
      </c>
      <c r="O650" s="249">
        <v>1</v>
      </c>
      <c r="P650" s="249">
        <v>1</v>
      </c>
      <c r="Q650" s="249">
        <v>1</v>
      </c>
      <c r="R650" s="249">
        <v>1</v>
      </c>
      <c r="S650" s="249">
        <v>1</v>
      </c>
      <c r="T650" s="249">
        <v>1</v>
      </c>
      <c r="U650" s="249">
        <v>1</v>
      </c>
      <c r="V650" s="249">
        <v>1</v>
      </c>
      <c r="W650" s="249">
        <v>1</v>
      </c>
      <c r="X650" s="249">
        <v>1</v>
      </c>
      <c r="Y650" s="249">
        <v>1</v>
      </c>
      <c r="Z650" s="249">
        <v>1</v>
      </c>
      <c r="AA650" s="249">
        <v>1</v>
      </c>
      <c r="AB650" s="249">
        <v>1</v>
      </c>
      <c r="AC650" s="249">
        <v>1</v>
      </c>
      <c r="AD650" s="249">
        <v>1</v>
      </c>
      <c r="AE650" s="249">
        <v>1</v>
      </c>
      <c r="AF650" s="249">
        <v>1</v>
      </c>
      <c r="AG650" s="249">
        <v>1</v>
      </c>
      <c r="AH650" s="249">
        <v>1</v>
      </c>
      <c r="AI650" s="249">
        <v>1</v>
      </c>
      <c r="AJ650" s="249">
        <v>1</v>
      </c>
      <c r="AK650" s="249">
        <v>1</v>
      </c>
      <c r="AL650" s="249">
        <v>1</v>
      </c>
      <c r="AM650" s="249">
        <v>1</v>
      </c>
    </row>
    <row r="651" spans="1:39" x14ac:dyDescent="0.3">
      <c r="A651" s="249">
        <v>515528</v>
      </c>
      <c r="B651" s="305" t="s">
        <v>2062</v>
      </c>
      <c r="C651" s="249">
        <v>1</v>
      </c>
      <c r="D651" s="249">
        <v>1</v>
      </c>
      <c r="E651" s="249">
        <v>1</v>
      </c>
      <c r="F651" s="249">
        <v>1</v>
      </c>
      <c r="G651" s="249">
        <v>1</v>
      </c>
      <c r="H651" s="249">
        <v>1</v>
      </c>
      <c r="I651" s="249">
        <v>1</v>
      </c>
      <c r="J651" s="249">
        <v>1</v>
      </c>
      <c r="K651" s="249">
        <v>1</v>
      </c>
      <c r="L651" s="249">
        <v>1</v>
      </c>
      <c r="M651" s="249">
        <v>1</v>
      </c>
      <c r="N651" s="249">
        <v>1</v>
      </c>
      <c r="O651" s="249">
        <v>1</v>
      </c>
      <c r="P651" s="249">
        <v>1</v>
      </c>
      <c r="Q651" s="249">
        <v>1</v>
      </c>
      <c r="R651" s="249">
        <v>1</v>
      </c>
      <c r="S651" s="249">
        <v>1</v>
      </c>
      <c r="T651" s="249">
        <v>1</v>
      </c>
      <c r="U651" s="249">
        <v>1</v>
      </c>
      <c r="V651" s="249">
        <v>1</v>
      </c>
      <c r="W651" s="249">
        <v>1</v>
      </c>
      <c r="X651" s="249">
        <v>1</v>
      </c>
      <c r="Y651" s="249">
        <v>1</v>
      </c>
      <c r="Z651" s="249">
        <v>1</v>
      </c>
      <c r="AA651" s="249">
        <v>1</v>
      </c>
      <c r="AB651" s="249">
        <v>1</v>
      </c>
      <c r="AC651" s="249">
        <v>1</v>
      </c>
      <c r="AD651" s="249">
        <v>1</v>
      </c>
      <c r="AE651" s="249">
        <v>1</v>
      </c>
      <c r="AF651" s="249">
        <v>1</v>
      </c>
      <c r="AG651" s="249">
        <v>1</v>
      </c>
      <c r="AH651" s="249">
        <v>1</v>
      </c>
      <c r="AI651" s="249">
        <v>1</v>
      </c>
      <c r="AJ651" s="249">
        <v>1</v>
      </c>
      <c r="AK651" s="249">
        <v>1</v>
      </c>
      <c r="AL651" s="249">
        <v>1</v>
      </c>
      <c r="AM651" s="249">
        <v>1</v>
      </c>
    </row>
    <row r="652" spans="1:39" x14ac:dyDescent="0.3">
      <c r="A652" s="249">
        <v>515916</v>
      </c>
      <c r="B652" s="305" t="s">
        <v>2062</v>
      </c>
      <c r="C652" s="249">
        <v>1</v>
      </c>
      <c r="D652" s="249">
        <v>1</v>
      </c>
      <c r="E652" s="249">
        <v>1</v>
      </c>
      <c r="F652" s="249">
        <v>1</v>
      </c>
      <c r="G652" s="249">
        <v>1</v>
      </c>
      <c r="H652" s="249">
        <v>1</v>
      </c>
      <c r="I652" s="249">
        <v>1</v>
      </c>
      <c r="J652" s="249">
        <v>1</v>
      </c>
      <c r="K652" s="249">
        <v>1</v>
      </c>
      <c r="L652" s="249">
        <v>1</v>
      </c>
      <c r="M652" s="249">
        <v>1</v>
      </c>
      <c r="N652" s="249">
        <v>1</v>
      </c>
      <c r="O652" s="249">
        <v>1</v>
      </c>
      <c r="P652" s="249">
        <v>1</v>
      </c>
      <c r="Q652" s="249">
        <v>1</v>
      </c>
      <c r="R652" s="249">
        <v>1</v>
      </c>
      <c r="S652" s="249">
        <v>1</v>
      </c>
      <c r="T652" s="249">
        <v>1</v>
      </c>
      <c r="U652" s="249">
        <v>1</v>
      </c>
      <c r="V652" s="249">
        <v>1</v>
      </c>
      <c r="W652" s="249">
        <v>1</v>
      </c>
      <c r="X652" s="249">
        <v>1</v>
      </c>
      <c r="Y652" s="249">
        <v>1</v>
      </c>
      <c r="Z652" s="249">
        <v>1</v>
      </c>
      <c r="AA652" s="249">
        <v>1</v>
      </c>
      <c r="AB652" s="249">
        <v>1</v>
      </c>
      <c r="AC652" s="249">
        <v>1</v>
      </c>
      <c r="AD652" s="249">
        <v>1</v>
      </c>
      <c r="AE652" s="249">
        <v>1</v>
      </c>
      <c r="AF652" s="249">
        <v>1</v>
      </c>
      <c r="AG652" s="249">
        <v>1</v>
      </c>
      <c r="AH652" s="249">
        <v>1</v>
      </c>
      <c r="AI652" s="249">
        <v>1</v>
      </c>
      <c r="AJ652" s="249">
        <v>1</v>
      </c>
      <c r="AK652" s="249">
        <v>1</v>
      </c>
      <c r="AL652" s="249">
        <v>1</v>
      </c>
      <c r="AM652" s="249">
        <v>1</v>
      </c>
    </row>
    <row r="653" spans="1:39" x14ac:dyDescent="0.3">
      <c r="A653" s="249">
        <v>516537</v>
      </c>
      <c r="B653" s="305" t="s">
        <v>2062</v>
      </c>
      <c r="C653" s="249">
        <v>1</v>
      </c>
      <c r="D653" s="249">
        <v>1</v>
      </c>
      <c r="E653" s="249">
        <v>1</v>
      </c>
      <c r="F653" s="249">
        <v>1</v>
      </c>
      <c r="G653" s="249">
        <v>1</v>
      </c>
      <c r="H653" s="249">
        <v>1</v>
      </c>
      <c r="I653" s="249">
        <v>1</v>
      </c>
      <c r="J653" s="249">
        <v>1</v>
      </c>
      <c r="K653" s="249">
        <v>1</v>
      </c>
      <c r="L653" s="249">
        <v>1</v>
      </c>
      <c r="M653" s="249">
        <v>1</v>
      </c>
      <c r="N653" s="249">
        <v>1</v>
      </c>
      <c r="O653" s="249">
        <v>1</v>
      </c>
      <c r="P653" s="249">
        <v>1</v>
      </c>
      <c r="Q653" s="249">
        <v>1</v>
      </c>
      <c r="R653" s="249">
        <v>1</v>
      </c>
      <c r="S653" s="249">
        <v>1</v>
      </c>
      <c r="T653" s="249">
        <v>1</v>
      </c>
      <c r="U653" s="249">
        <v>1</v>
      </c>
      <c r="V653" s="249">
        <v>1</v>
      </c>
      <c r="W653" s="249">
        <v>1</v>
      </c>
      <c r="X653" s="249">
        <v>1</v>
      </c>
      <c r="Y653" s="249">
        <v>1</v>
      </c>
      <c r="Z653" s="249">
        <v>1</v>
      </c>
      <c r="AA653" s="249">
        <v>1</v>
      </c>
      <c r="AB653" s="249">
        <v>1</v>
      </c>
      <c r="AC653" s="249">
        <v>1</v>
      </c>
      <c r="AD653" s="249">
        <v>1</v>
      </c>
      <c r="AE653" s="249">
        <v>1</v>
      </c>
      <c r="AF653" s="249">
        <v>1</v>
      </c>
      <c r="AG653" s="249">
        <v>1</v>
      </c>
      <c r="AH653" s="249">
        <v>1</v>
      </c>
      <c r="AI653" s="249">
        <v>1</v>
      </c>
      <c r="AJ653" s="249">
        <v>1</v>
      </c>
      <c r="AK653" s="249">
        <v>1</v>
      </c>
      <c r="AL653" s="249">
        <v>1</v>
      </c>
      <c r="AM653" s="249">
        <v>1</v>
      </c>
    </row>
    <row r="654" spans="1:39" x14ac:dyDescent="0.3">
      <c r="A654" s="249">
        <v>517174</v>
      </c>
      <c r="B654" s="305" t="s">
        <v>2062</v>
      </c>
      <c r="C654" s="249">
        <v>1</v>
      </c>
      <c r="D654" s="249">
        <v>1</v>
      </c>
      <c r="E654" s="249">
        <v>1</v>
      </c>
      <c r="F654" s="249">
        <v>1</v>
      </c>
      <c r="G654" s="249">
        <v>1</v>
      </c>
      <c r="H654" s="249">
        <v>1</v>
      </c>
      <c r="I654" s="249">
        <v>1</v>
      </c>
      <c r="J654" s="249">
        <v>1</v>
      </c>
      <c r="K654" s="249">
        <v>1</v>
      </c>
      <c r="L654" s="249">
        <v>1</v>
      </c>
      <c r="M654" s="249">
        <v>1</v>
      </c>
      <c r="N654" s="249">
        <v>1</v>
      </c>
      <c r="O654" s="249">
        <v>1</v>
      </c>
      <c r="P654" s="249">
        <v>1</v>
      </c>
      <c r="Q654" s="249">
        <v>1</v>
      </c>
      <c r="R654" s="249">
        <v>1</v>
      </c>
      <c r="S654" s="249">
        <v>1</v>
      </c>
      <c r="T654" s="249">
        <v>1</v>
      </c>
      <c r="U654" s="249">
        <v>1</v>
      </c>
      <c r="V654" s="249">
        <v>1</v>
      </c>
      <c r="W654" s="249">
        <v>1</v>
      </c>
      <c r="X654" s="249">
        <v>1</v>
      </c>
      <c r="Y654" s="249">
        <v>1</v>
      </c>
      <c r="Z654" s="249">
        <v>1</v>
      </c>
      <c r="AA654" s="249">
        <v>1</v>
      </c>
      <c r="AB654" s="249">
        <v>1</v>
      </c>
      <c r="AC654" s="249">
        <v>1</v>
      </c>
      <c r="AD654" s="249">
        <v>1</v>
      </c>
      <c r="AE654" s="249">
        <v>1</v>
      </c>
      <c r="AF654" s="249">
        <v>1</v>
      </c>
      <c r="AG654" s="249">
        <v>1</v>
      </c>
      <c r="AH654" s="249">
        <v>1</v>
      </c>
      <c r="AI654" s="249">
        <v>1</v>
      </c>
      <c r="AJ654" s="249">
        <v>1</v>
      </c>
      <c r="AK654" s="249">
        <v>1</v>
      </c>
      <c r="AL654" s="249">
        <v>1</v>
      </c>
      <c r="AM654" s="249">
        <v>1</v>
      </c>
    </row>
    <row r="655" spans="1:39" x14ac:dyDescent="0.3">
      <c r="A655" s="249">
        <v>517254</v>
      </c>
      <c r="B655" s="305" t="s">
        <v>2062</v>
      </c>
      <c r="C655" s="249">
        <v>1</v>
      </c>
      <c r="D655" s="249">
        <v>1</v>
      </c>
      <c r="E655" s="249">
        <v>1</v>
      </c>
      <c r="F655" s="249">
        <v>1</v>
      </c>
      <c r="G655" s="249">
        <v>1</v>
      </c>
      <c r="H655" s="249">
        <v>1</v>
      </c>
      <c r="I655" s="249">
        <v>1</v>
      </c>
      <c r="J655" s="249">
        <v>1</v>
      </c>
      <c r="K655" s="249">
        <v>1</v>
      </c>
      <c r="L655" s="249">
        <v>1</v>
      </c>
      <c r="M655" s="249">
        <v>1</v>
      </c>
      <c r="N655" s="249">
        <v>1</v>
      </c>
      <c r="O655" s="249">
        <v>1</v>
      </c>
      <c r="P655" s="249">
        <v>1</v>
      </c>
      <c r="Q655" s="249">
        <v>1</v>
      </c>
      <c r="R655" s="249">
        <v>1</v>
      </c>
      <c r="S655" s="249">
        <v>1</v>
      </c>
      <c r="T655" s="249">
        <v>1</v>
      </c>
      <c r="U655" s="249">
        <v>1</v>
      </c>
      <c r="V655" s="249">
        <v>1</v>
      </c>
      <c r="W655" s="249">
        <v>1</v>
      </c>
      <c r="X655" s="249">
        <v>1</v>
      </c>
      <c r="Y655" s="249">
        <v>1</v>
      </c>
      <c r="Z655" s="249">
        <v>1</v>
      </c>
      <c r="AA655" s="249">
        <v>1</v>
      </c>
      <c r="AB655" s="249">
        <v>1</v>
      </c>
      <c r="AC655" s="249">
        <v>1</v>
      </c>
      <c r="AD655" s="249">
        <v>1</v>
      </c>
      <c r="AE655" s="249">
        <v>1</v>
      </c>
      <c r="AF655" s="249">
        <v>1</v>
      </c>
      <c r="AG655" s="249">
        <v>1</v>
      </c>
      <c r="AH655" s="249">
        <v>1</v>
      </c>
      <c r="AI655" s="249">
        <v>1</v>
      </c>
      <c r="AJ655" s="249">
        <v>1</v>
      </c>
      <c r="AK655" s="249">
        <v>1</v>
      </c>
      <c r="AL655" s="249">
        <v>1</v>
      </c>
      <c r="AM655" s="249">
        <v>1</v>
      </c>
    </row>
    <row r="656" spans="1:39" x14ac:dyDescent="0.3">
      <c r="A656" s="249">
        <v>517476</v>
      </c>
      <c r="B656" s="305" t="s">
        <v>2062</v>
      </c>
      <c r="C656" s="249">
        <v>1</v>
      </c>
      <c r="D656" s="249">
        <v>1</v>
      </c>
      <c r="E656" s="249">
        <v>1</v>
      </c>
      <c r="F656" s="249">
        <v>1</v>
      </c>
      <c r="G656" s="249">
        <v>1</v>
      </c>
      <c r="H656" s="249">
        <v>1</v>
      </c>
      <c r="I656" s="249">
        <v>1</v>
      </c>
      <c r="J656" s="249">
        <v>1</v>
      </c>
      <c r="K656" s="249">
        <v>1</v>
      </c>
      <c r="L656" s="249">
        <v>1</v>
      </c>
      <c r="M656" s="249">
        <v>1</v>
      </c>
      <c r="N656" s="249">
        <v>1</v>
      </c>
      <c r="O656" s="249">
        <v>1</v>
      </c>
      <c r="P656" s="249">
        <v>1</v>
      </c>
      <c r="Q656" s="249">
        <v>1</v>
      </c>
      <c r="R656" s="249">
        <v>1</v>
      </c>
      <c r="S656" s="249">
        <v>1</v>
      </c>
      <c r="T656" s="249">
        <v>1</v>
      </c>
      <c r="U656" s="249">
        <v>1</v>
      </c>
      <c r="V656" s="249">
        <v>1</v>
      </c>
      <c r="W656" s="249">
        <v>1</v>
      </c>
      <c r="X656" s="249">
        <v>1</v>
      </c>
      <c r="Y656" s="249">
        <v>1</v>
      </c>
      <c r="Z656" s="249">
        <v>1</v>
      </c>
      <c r="AA656" s="249">
        <v>1</v>
      </c>
      <c r="AB656" s="249">
        <v>1</v>
      </c>
      <c r="AC656" s="249">
        <v>1</v>
      </c>
      <c r="AD656" s="249">
        <v>1</v>
      </c>
      <c r="AE656" s="249">
        <v>1</v>
      </c>
      <c r="AF656" s="249">
        <v>1</v>
      </c>
      <c r="AG656" s="249">
        <v>1</v>
      </c>
      <c r="AH656" s="249">
        <v>1</v>
      </c>
      <c r="AI656" s="249">
        <v>1</v>
      </c>
      <c r="AJ656" s="249">
        <v>1</v>
      </c>
      <c r="AK656" s="249">
        <v>1</v>
      </c>
      <c r="AL656" s="249">
        <v>1</v>
      </c>
      <c r="AM656" s="249">
        <v>1</v>
      </c>
    </row>
    <row r="657" spans="1:39" x14ac:dyDescent="0.3">
      <c r="A657" s="249">
        <v>517882</v>
      </c>
      <c r="B657" s="305" t="s">
        <v>2062</v>
      </c>
      <c r="C657" s="249">
        <v>1</v>
      </c>
      <c r="D657" s="249">
        <v>1</v>
      </c>
      <c r="E657" s="249">
        <v>1</v>
      </c>
      <c r="F657" s="249">
        <v>1</v>
      </c>
      <c r="G657" s="249">
        <v>1</v>
      </c>
      <c r="H657" s="249">
        <v>1</v>
      </c>
      <c r="I657" s="249">
        <v>1</v>
      </c>
      <c r="J657" s="249">
        <v>1</v>
      </c>
      <c r="K657" s="249">
        <v>1</v>
      </c>
      <c r="L657" s="249">
        <v>1</v>
      </c>
      <c r="M657" s="249">
        <v>1</v>
      </c>
      <c r="N657" s="249">
        <v>1</v>
      </c>
      <c r="O657" s="249">
        <v>1</v>
      </c>
      <c r="P657" s="249">
        <v>1</v>
      </c>
      <c r="Q657" s="249">
        <v>1</v>
      </c>
      <c r="R657" s="249">
        <v>1</v>
      </c>
      <c r="S657" s="249">
        <v>1</v>
      </c>
      <c r="T657" s="249">
        <v>1</v>
      </c>
      <c r="U657" s="249">
        <v>1</v>
      </c>
      <c r="V657" s="249">
        <v>1</v>
      </c>
      <c r="W657" s="249">
        <v>1</v>
      </c>
      <c r="X657" s="249">
        <v>1</v>
      </c>
      <c r="Y657" s="249">
        <v>1</v>
      </c>
      <c r="Z657" s="249">
        <v>1</v>
      </c>
      <c r="AA657" s="249">
        <v>1</v>
      </c>
      <c r="AB657" s="249">
        <v>1</v>
      </c>
      <c r="AC657" s="249">
        <v>1</v>
      </c>
      <c r="AD657" s="249">
        <v>1</v>
      </c>
      <c r="AE657" s="249">
        <v>1</v>
      </c>
      <c r="AF657" s="249">
        <v>1</v>
      </c>
      <c r="AG657" s="249">
        <v>1</v>
      </c>
      <c r="AH657" s="249">
        <v>1</v>
      </c>
      <c r="AI657" s="249">
        <v>1</v>
      </c>
      <c r="AJ657" s="249">
        <v>1</v>
      </c>
      <c r="AK657" s="249">
        <v>1</v>
      </c>
      <c r="AL657" s="249">
        <v>1</v>
      </c>
      <c r="AM657" s="249">
        <v>1</v>
      </c>
    </row>
    <row r="658" spans="1:39" x14ac:dyDescent="0.3">
      <c r="A658" s="249">
        <v>517904</v>
      </c>
      <c r="B658" s="305" t="s">
        <v>2062</v>
      </c>
      <c r="C658" s="249">
        <v>1</v>
      </c>
      <c r="D658" s="249">
        <v>1</v>
      </c>
      <c r="E658" s="249">
        <v>1</v>
      </c>
      <c r="F658" s="249">
        <v>1</v>
      </c>
      <c r="G658" s="249">
        <v>1</v>
      </c>
      <c r="H658" s="249">
        <v>1</v>
      </c>
      <c r="I658" s="249">
        <v>1</v>
      </c>
      <c r="J658" s="249">
        <v>1</v>
      </c>
      <c r="K658" s="249">
        <v>1</v>
      </c>
      <c r="L658" s="249">
        <v>1</v>
      </c>
      <c r="M658" s="249">
        <v>1</v>
      </c>
      <c r="N658" s="249">
        <v>1</v>
      </c>
      <c r="O658" s="249">
        <v>1</v>
      </c>
      <c r="P658" s="249">
        <v>1</v>
      </c>
      <c r="Q658" s="249">
        <v>1</v>
      </c>
      <c r="R658" s="249">
        <v>1</v>
      </c>
      <c r="S658" s="249">
        <v>1</v>
      </c>
      <c r="T658" s="249">
        <v>1</v>
      </c>
      <c r="U658" s="249">
        <v>1</v>
      </c>
      <c r="V658" s="249">
        <v>1</v>
      </c>
      <c r="W658" s="249">
        <v>1</v>
      </c>
      <c r="X658" s="249">
        <v>1</v>
      </c>
      <c r="Y658" s="249">
        <v>1</v>
      </c>
      <c r="Z658" s="249">
        <v>1</v>
      </c>
      <c r="AA658" s="249">
        <v>1</v>
      </c>
      <c r="AB658" s="249">
        <v>1</v>
      </c>
      <c r="AC658" s="249">
        <v>1</v>
      </c>
      <c r="AD658" s="249">
        <v>1</v>
      </c>
      <c r="AE658" s="249">
        <v>1</v>
      </c>
      <c r="AF658" s="249">
        <v>1</v>
      </c>
      <c r="AG658" s="249">
        <v>1</v>
      </c>
      <c r="AH658" s="249">
        <v>1</v>
      </c>
      <c r="AI658" s="249">
        <v>1</v>
      </c>
      <c r="AJ658" s="249">
        <v>1</v>
      </c>
      <c r="AK658" s="249">
        <v>1</v>
      </c>
      <c r="AL658" s="249">
        <v>1</v>
      </c>
      <c r="AM658" s="249">
        <v>1</v>
      </c>
    </row>
    <row r="659" spans="1:39" x14ac:dyDescent="0.3">
      <c r="A659" s="249">
        <v>518803</v>
      </c>
      <c r="B659" s="305" t="s">
        <v>2062</v>
      </c>
      <c r="C659" s="249">
        <v>1</v>
      </c>
      <c r="D659" s="249">
        <v>1</v>
      </c>
      <c r="E659" s="249">
        <v>1</v>
      </c>
      <c r="F659" s="249">
        <v>1</v>
      </c>
      <c r="G659" s="249">
        <v>1</v>
      </c>
      <c r="H659" s="249">
        <v>1</v>
      </c>
      <c r="I659" s="249">
        <v>1</v>
      </c>
      <c r="J659" s="249">
        <v>1</v>
      </c>
      <c r="K659" s="249">
        <v>1</v>
      </c>
      <c r="L659" s="249">
        <v>1</v>
      </c>
      <c r="M659" s="249">
        <v>1</v>
      </c>
      <c r="N659" s="249">
        <v>1</v>
      </c>
      <c r="O659" s="249">
        <v>1</v>
      </c>
      <c r="P659" s="249">
        <v>1</v>
      </c>
      <c r="Q659" s="249">
        <v>1</v>
      </c>
      <c r="R659" s="249">
        <v>1</v>
      </c>
      <c r="S659" s="249">
        <v>1</v>
      </c>
      <c r="T659" s="249">
        <v>1</v>
      </c>
      <c r="U659" s="249">
        <v>1</v>
      </c>
      <c r="V659" s="249">
        <v>1</v>
      </c>
      <c r="W659" s="249">
        <v>1</v>
      </c>
      <c r="X659" s="249">
        <v>1</v>
      </c>
      <c r="Y659" s="249">
        <v>1</v>
      </c>
      <c r="Z659" s="249">
        <v>1</v>
      </c>
      <c r="AA659" s="249">
        <v>1</v>
      </c>
      <c r="AB659" s="249">
        <v>1</v>
      </c>
      <c r="AC659" s="249">
        <v>1</v>
      </c>
      <c r="AD659" s="249">
        <v>1</v>
      </c>
      <c r="AE659" s="249">
        <v>1</v>
      </c>
      <c r="AF659" s="249">
        <v>1</v>
      </c>
      <c r="AG659" s="249">
        <v>1</v>
      </c>
      <c r="AH659" s="249">
        <v>1</v>
      </c>
      <c r="AI659" s="249">
        <v>1</v>
      </c>
      <c r="AJ659" s="249">
        <v>1</v>
      </c>
      <c r="AK659" s="249">
        <v>1</v>
      </c>
      <c r="AL659" s="249">
        <v>1</v>
      </c>
      <c r="AM659" s="249">
        <v>1</v>
      </c>
    </row>
    <row r="660" spans="1:39" x14ac:dyDescent="0.3">
      <c r="A660" s="249">
        <v>518898</v>
      </c>
      <c r="B660" s="305" t="s">
        <v>2062</v>
      </c>
      <c r="C660" s="249">
        <v>1</v>
      </c>
      <c r="D660" s="249">
        <v>1</v>
      </c>
      <c r="E660" s="249">
        <v>1</v>
      </c>
      <c r="F660" s="249">
        <v>1</v>
      </c>
      <c r="G660" s="249">
        <v>1</v>
      </c>
      <c r="H660" s="249">
        <v>1</v>
      </c>
      <c r="I660" s="249">
        <v>1</v>
      </c>
      <c r="J660" s="249">
        <v>1</v>
      </c>
      <c r="K660" s="249">
        <v>1</v>
      </c>
      <c r="L660" s="249">
        <v>1</v>
      </c>
      <c r="M660" s="249">
        <v>1</v>
      </c>
      <c r="N660" s="249">
        <v>1</v>
      </c>
      <c r="O660" s="249">
        <v>1</v>
      </c>
      <c r="P660" s="249">
        <v>1</v>
      </c>
      <c r="Q660" s="249">
        <v>1</v>
      </c>
      <c r="R660" s="249">
        <v>1</v>
      </c>
      <c r="S660" s="249">
        <v>1</v>
      </c>
      <c r="T660" s="249">
        <v>1</v>
      </c>
      <c r="U660" s="249">
        <v>1</v>
      </c>
      <c r="V660" s="249">
        <v>1</v>
      </c>
      <c r="W660" s="249">
        <v>1</v>
      </c>
      <c r="X660" s="249">
        <v>1</v>
      </c>
      <c r="Y660" s="249">
        <v>1</v>
      </c>
      <c r="Z660" s="249">
        <v>1</v>
      </c>
      <c r="AA660" s="249">
        <v>1</v>
      </c>
      <c r="AB660" s="249">
        <v>1</v>
      </c>
      <c r="AC660" s="249">
        <v>1</v>
      </c>
      <c r="AD660" s="249">
        <v>1</v>
      </c>
      <c r="AE660" s="249">
        <v>1</v>
      </c>
      <c r="AF660" s="249">
        <v>1</v>
      </c>
      <c r="AG660" s="249">
        <v>1</v>
      </c>
      <c r="AH660" s="249">
        <v>1</v>
      </c>
      <c r="AI660" s="249">
        <v>1</v>
      </c>
      <c r="AJ660" s="249">
        <v>1</v>
      </c>
      <c r="AK660" s="249">
        <v>1</v>
      </c>
      <c r="AL660" s="249">
        <v>1</v>
      </c>
      <c r="AM660" s="249">
        <v>1</v>
      </c>
    </row>
    <row r="661" spans="1:39" x14ac:dyDescent="0.3">
      <c r="A661" s="249">
        <v>519136</v>
      </c>
      <c r="B661" s="305" t="s">
        <v>2062</v>
      </c>
      <c r="C661" s="249">
        <v>1</v>
      </c>
      <c r="D661" s="249">
        <v>1</v>
      </c>
      <c r="E661" s="249">
        <v>1</v>
      </c>
      <c r="F661" s="249">
        <v>1</v>
      </c>
      <c r="G661" s="249">
        <v>1</v>
      </c>
      <c r="H661" s="249">
        <v>1</v>
      </c>
      <c r="I661" s="249">
        <v>1</v>
      </c>
      <c r="J661" s="249">
        <v>1</v>
      </c>
      <c r="K661" s="249">
        <v>1</v>
      </c>
      <c r="L661" s="249">
        <v>1</v>
      </c>
      <c r="M661" s="249">
        <v>1</v>
      </c>
      <c r="N661" s="249">
        <v>1</v>
      </c>
      <c r="O661" s="249">
        <v>1</v>
      </c>
      <c r="P661" s="249">
        <v>1</v>
      </c>
      <c r="Q661" s="249">
        <v>1</v>
      </c>
      <c r="R661" s="249">
        <v>1</v>
      </c>
      <c r="S661" s="249">
        <v>1</v>
      </c>
      <c r="T661" s="249">
        <v>1</v>
      </c>
      <c r="U661" s="249">
        <v>1</v>
      </c>
      <c r="V661" s="249">
        <v>1</v>
      </c>
      <c r="W661" s="249">
        <v>1</v>
      </c>
      <c r="X661" s="249">
        <v>1</v>
      </c>
      <c r="Y661" s="249">
        <v>1</v>
      </c>
      <c r="Z661" s="249">
        <v>1</v>
      </c>
      <c r="AA661" s="249">
        <v>1</v>
      </c>
      <c r="AB661" s="249">
        <v>1</v>
      </c>
      <c r="AC661" s="249">
        <v>1</v>
      </c>
      <c r="AD661" s="249">
        <v>1</v>
      </c>
      <c r="AE661" s="249">
        <v>1</v>
      </c>
      <c r="AF661" s="249">
        <v>1</v>
      </c>
      <c r="AG661" s="249">
        <v>1</v>
      </c>
      <c r="AH661" s="249">
        <v>1</v>
      </c>
      <c r="AI661" s="249">
        <v>1</v>
      </c>
      <c r="AJ661" s="249">
        <v>1</v>
      </c>
      <c r="AK661" s="249">
        <v>1</v>
      </c>
      <c r="AL661" s="249">
        <v>1</v>
      </c>
      <c r="AM661" s="249">
        <v>1</v>
      </c>
    </row>
    <row r="662" spans="1:39" x14ac:dyDescent="0.3">
      <c r="A662" s="249">
        <v>519446</v>
      </c>
      <c r="B662" s="305" t="s">
        <v>2062</v>
      </c>
      <c r="C662" s="249">
        <v>1</v>
      </c>
      <c r="D662" s="249">
        <v>1</v>
      </c>
      <c r="E662" s="249">
        <v>1</v>
      </c>
      <c r="F662" s="249">
        <v>1</v>
      </c>
      <c r="G662" s="249">
        <v>1</v>
      </c>
      <c r="H662" s="249">
        <v>1</v>
      </c>
      <c r="I662" s="249">
        <v>1</v>
      </c>
      <c r="J662" s="249">
        <v>1</v>
      </c>
      <c r="K662" s="249">
        <v>1</v>
      </c>
      <c r="L662" s="249">
        <v>1</v>
      </c>
      <c r="M662" s="249">
        <v>1</v>
      </c>
      <c r="N662" s="249">
        <v>1</v>
      </c>
      <c r="O662" s="249">
        <v>1</v>
      </c>
      <c r="P662" s="249">
        <v>1</v>
      </c>
      <c r="Q662" s="249">
        <v>1</v>
      </c>
      <c r="R662" s="249">
        <v>1</v>
      </c>
      <c r="S662" s="249">
        <v>1</v>
      </c>
      <c r="T662" s="249">
        <v>1</v>
      </c>
      <c r="U662" s="249">
        <v>1</v>
      </c>
      <c r="V662" s="249">
        <v>1</v>
      </c>
      <c r="W662" s="249">
        <v>1</v>
      </c>
      <c r="X662" s="249">
        <v>1</v>
      </c>
      <c r="Y662" s="249">
        <v>1</v>
      </c>
      <c r="Z662" s="249">
        <v>1</v>
      </c>
      <c r="AA662" s="249">
        <v>1</v>
      </c>
      <c r="AB662" s="249">
        <v>1</v>
      </c>
      <c r="AC662" s="249">
        <v>1</v>
      </c>
      <c r="AD662" s="249">
        <v>1</v>
      </c>
      <c r="AE662" s="249">
        <v>1</v>
      </c>
      <c r="AF662" s="249">
        <v>1</v>
      </c>
      <c r="AG662" s="249">
        <v>1</v>
      </c>
      <c r="AH662" s="249">
        <v>1</v>
      </c>
      <c r="AI662" s="249">
        <v>1</v>
      </c>
      <c r="AJ662" s="249">
        <v>1</v>
      </c>
      <c r="AK662" s="249">
        <v>1</v>
      </c>
      <c r="AL662" s="249">
        <v>1</v>
      </c>
      <c r="AM662" s="249">
        <v>1</v>
      </c>
    </row>
    <row r="663" spans="1:39" x14ac:dyDescent="0.3">
      <c r="A663" s="249">
        <v>519580</v>
      </c>
      <c r="B663" s="305" t="s">
        <v>2062</v>
      </c>
      <c r="C663" s="249">
        <v>1</v>
      </c>
      <c r="D663" s="249">
        <v>1</v>
      </c>
      <c r="E663" s="249">
        <v>1</v>
      </c>
      <c r="F663" s="249">
        <v>1</v>
      </c>
      <c r="G663" s="249">
        <v>1</v>
      </c>
      <c r="H663" s="249">
        <v>1</v>
      </c>
      <c r="I663" s="249">
        <v>1</v>
      </c>
      <c r="J663" s="249">
        <v>1</v>
      </c>
      <c r="K663" s="249">
        <v>1</v>
      </c>
      <c r="L663" s="249">
        <v>1</v>
      </c>
      <c r="M663" s="249">
        <v>1</v>
      </c>
      <c r="N663" s="249">
        <v>1</v>
      </c>
      <c r="O663" s="249">
        <v>1</v>
      </c>
      <c r="P663" s="249">
        <v>1</v>
      </c>
      <c r="Q663" s="249">
        <v>1</v>
      </c>
      <c r="R663" s="249">
        <v>1</v>
      </c>
      <c r="S663" s="249">
        <v>1</v>
      </c>
      <c r="T663" s="249">
        <v>1</v>
      </c>
      <c r="U663" s="249">
        <v>1</v>
      </c>
      <c r="V663" s="249">
        <v>1</v>
      </c>
      <c r="W663" s="249">
        <v>1</v>
      </c>
      <c r="X663" s="249">
        <v>1</v>
      </c>
      <c r="Y663" s="249">
        <v>1</v>
      </c>
      <c r="Z663" s="249">
        <v>1</v>
      </c>
      <c r="AA663" s="249">
        <v>1</v>
      </c>
      <c r="AB663" s="249">
        <v>1</v>
      </c>
      <c r="AC663" s="249">
        <v>1</v>
      </c>
      <c r="AD663" s="249">
        <v>1</v>
      </c>
      <c r="AE663" s="249">
        <v>1</v>
      </c>
      <c r="AF663" s="249">
        <v>1</v>
      </c>
      <c r="AG663" s="249">
        <v>1</v>
      </c>
      <c r="AH663" s="249">
        <v>1</v>
      </c>
      <c r="AI663" s="249">
        <v>1</v>
      </c>
      <c r="AJ663" s="249">
        <v>1</v>
      </c>
      <c r="AK663" s="249">
        <v>1</v>
      </c>
      <c r="AL663" s="249">
        <v>1</v>
      </c>
      <c r="AM663" s="249">
        <v>1</v>
      </c>
    </row>
    <row r="664" spans="1:39" x14ac:dyDescent="0.3">
      <c r="A664" s="249">
        <v>519792</v>
      </c>
      <c r="B664" s="305" t="s">
        <v>2062</v>
      </c>
      <c r="C664" s="249">
        <v>1</v>
      </c>
      <c r="D664" s="249">
        <v>1</v>
      </c>
      <c r="E664" s="249">
        <v>1</v>
      </c>
      <c r="F664" s="249">
        <v>1</v>
      </c>
      <c r="G664" s="249">
        <v>1</v>
      </c>
      <c r="H664" s="249">
        <v>1</v>
      </c>
      <c r="I664" s="249">
        <v>1</v>
      </c>
      <c r="J664" s="249">
        <v>1</v>
      </c>
      <c r="K664" s="249">
        <v>1</v>
      </c>
      <c r="L664" s="249">
        <v>1</v>
      </c>
      <c r="M664" s="249">
        <v>1</v>
      </c>
      <c r="N664" s="249">
        <v>1</v>
      </c>
      <c r="O664" s="249">
        <v>1</v>
      </c>
      <c r="P664" s="249">
        <v>1</v>
      </c>
      <c r="Q664" s="249">
        <v>1</v>
      </c>
      <c r="R664" s="249">
        <v>1</v>
      </c>
      <c r="S664" s="249">
        <v>1</v>
      </c>
      <c r="T664" s="249">
        <v>1</v>
      </c>
      <c r="U664" s="249">
        <v>1</v>
      </c>
      <c r="V664" s="249">
        <v>1</v>
      </c>
      <c r="W664" s="249">
        <v>1</v>
      </c>
      <c r="X664" s="249">
        <v>1</v>
      </c>
      <c r="Y664" s="249">
        <v>1</v>
      </c>
      <c r="Z664" s="249">
        <v>1</v>
      </c>
      <c r="AA664" s="249">
        <v>1</v>
      </c>
      <c r="AB664" s="249">
        <v>1</v>
      </c>
      <c r="AC664" s="249">
        <v>1</v>
      </c>
      <c r="AD664" s="249">
        <v>1</v>
      </c>
      <c r="AE664" s="249">
        <v>1</v>
      </c>
      <c r="AF664" s="249">
        <v>1</v>
      </c>
      <c r="AG664" s="249">
        <v>1</v>
      </c>
      <c r="AH664" s="249">
        <v>1</v>
      </c>
      <c r="AI664" s="249">
        <v>1</v>
      </c>
      <c r="AJ664" s="249">
        <v>1</v>
      </c>
      <c r="AK664" s="249">
        <v>1</v>
      </c>
      <c r="AL664" s="249">
        <v>1</v>
      </c>
      <c r="AM664" s="249">
        <v>1</v>
      </c>
    </row>
    <row r="665" spans="1:39" x14ac:dyDescent="0.3">
      <c r="A665" s="249">
        <v>520077</v>
      </c>
      <c r="B665" s="305" t="s">
        <v>2062</v>
      </c>
      <c r="C665" s="249">
        <v>1</v>
      </c>
      <c r="D665" s="249">
        <v>1</v>
      </c>
      <c r="E665" s="249">
        <v>1</v>
      </c>
      <c r="F665" s="249">
        <v>1</v>
      </c>
      <c r="G665" s="249">
        <v>1</v>
      </c>
      <c r="H665" s="249">
        <v>1</v>
      </c>
      <c r="I665" s="249">
        <v>1</v>
      </c>
      <c r="J665" s="249">
        <v>1</v>
      </c>
      <c r="K665" s="249">
        <v>1</v>
      </c>
      <c r="L665" s="249">
        <v>1</v>
      </c>
      <c r="M665" s="249">
        <v>1</v>
      </c>
      <c r="N665" s="249">
        <v>1</v>
      </c>
      <c r="O665" s="249">
        <v>1</v>
      </c>
      <c r="P665" s="249">
        <v>1</v>
      </c>
      <c r="Q665" s="249">
        <v>1</v>
      </c>
      <c r="R665" s="249">
        <v>1</v>
      </c>
      <c r="S665" s="249">
        <v>1</v>
      </c>
      <c r="T665" s="249">
        <v>1</v>
      </c>
      <c r="U665" s="249">
        <v>1</v>
      </c>
      <c r="V665" s="249">
        <v>1</v>
      </c>
      <c r="W665" s="249">
        <v>1</v>
      </c>
      <c r="X665" s="249">
        <v>1</v>
      </c>
      <c r="Y665" s="249">
        <v>1</v>
      </c>
      <c r="Z665" s="249">
        <v>1</v>
      </c>
      <c r="AA665" s="249">
        <v>1</v>
      </c>
      <c r="AB665" s="249">
        <v>1</v>
      </c>
      <c r="AC665" s="249">
        <v>1</v>
      </c>
      <c r="AD665" s="249">
        <v>1</v>
      </c>
      <c r="AE665" s="249">
        <v>1</v>
      </c>
      <c r="AF665" s="249">
        <v>1</v>
      </c>
      <c r="AG665" s="249">
        <v>1</v>
      </c>
      <c r="AH665" s="249">
        <v>1</v>
      </c>
      <c r="AI665" s="249">
        <v>1</v>
      </c>
      <c r="AJ665" s="249">
        <v>1</v>
      </c>
      <c r="AK665" s="249">
        <v>1</v>
      </c>
      <c r="AL665" s="249">
        <v>1</v>
      </c>
      <c r="AM665" s="249">
        <v>1</v>
      </c>
    </row>
    <row r="666" spans="1:39" x14ac:dyDescent="0.3">
      <c r="A666" s="249">
        <v>521038</v>
      </c>
      <c r="B666" s="305" t="s">
        <v>2062</v>
      </c>
      <c r="C666" s="249">
        <v>1</v>
      </c>
      <c r="D666" s="249">
        <v>1</v>
      </c>
      <c r="E666" s="249">
        <v>1</v>
      </c>
      <c r="F666" s="249">
        <v>1</v>
      </c>
      <c r="G666" s="249">
        <v>1</v>
      </c>
      <c r="H666" s="249">
        <v>1</v>
      </c>
      <c r="I666" s="249">
        <v>1</v>
      </c>
      <c r="J666" s="249">
        <v>1</v>
      </c>
      <c r="K666" s="249">
        <v>1</v>
      </c>
      <c r="L666" s="249">
        <v>1</v>
      </c>
      <c r="M666" s="249">
        <v>1</v>
      </c>
      <c r="N666" s="249">
        <v>1</v>
      </c>
      <c r="O666" s="249">
        <v>1</v>
      </c>
      <c r="P666" s="249">
        <v>1</v>
      </c>
      <c r="Q666" s="249">
        <v>1</v>
      </c>
      <c r="R666" s="249">
        <v>1</v>
      </c>
      <c r="S666" s="249">
        <v>1</v>
      </c>
      <c r="T666" s="249">
        <v>1</v>
      </c>
      <c r="U666" s="249">
        <v>1</v>
      </c>
      <c r="V666" s="249">
        <v>1</v>
      </c>
      <c r="W666" s="249">
        <v>1</v>
      </c>
      <c r="X666" s="249">
        <v>1</v>
      </c>
      <c r="Y666" s="249">
        <v>1</v>
      </c>
      <c r="Z666" s="249">
        <v>1</v>
      </c>
      <c r="AA666" s="249">
        <v>1</v>
      </c>
      <c r="AB666" s="249">
        <v>1</v>
      </c>
      <c r="AC666" s="249">
        <v>1</v>
      </c>
      <c r="AD666" s="249">
        <v>1</v>
      </c>
      <c r="AE666" s="249">
        <v>1</v>
      </c>
      <c r="AF666" s="249">
        <v>1</v>
      </c>
      <c r="AG666" s="249">
        <v>1</v>
      </c>
      <c r="AH666" s="249">
        <v>1</v>
      </c>
      <c r="AI666" s="249">
        <v>1</v>
      </c>
      <c r="AJ666" s="249">
        <v>1</v>
      </c>
      <c r="AK666" s="249">
        <v>1</v>
      </c>
      <c r="AL666" s="249">
        <v>1</v>
      </c>
      <c r="AM666" s="249">
        <v>1</v>
      </c>
    </row>
    <row r="667" spans="1:39" x14ac:dyDescent="0.3">
      <c r="A667" s="249">
        <v>521381</v>
      </c>
      <c r="B667" s="305" t="s">
        <v>2062</v>
      </c>
      <c r="C667" s="249">
        <v>1</v>
      </c>
      <c r="D667" s="249">
        <v>1</v>
      </c>
      <c r="E667" s="249">
        <v>1</v>
      </c>
      <c r="F667" s="249">
        <v>1</v>
      </c>
      <c r="G667" s="249">
        <v>1</v>
      </c>
      <c r="H667" s="249">
        <v>1</v>
      </c>
      <c r="I667" s="249">
        <v>1</v>
      </c>
      <c r="J667" s="249">
        <v>1</v>
      </c>
      <c r="K667" s="249">
        <v>1</v>
      </c>
      <c r="L667" s="249">
        <v>1</v>
      </c>
      <c r="M667" s="249">
        <v>1</v>
      </c>
      <c r="N667" s="249">
        <v>1</v>
      </c>
      <c r="O667" s="249">
        <v>1</v>
      </c>
      <c r="P667" s="249">
        <v>1</v>
      </c>
      <c r="Q667" s="249">
        <v>1</v>
      </c>
      <c r="R667" s="249">
        <v>1</v>
      </c>
      <c r="S667" s="249">
        <v>1</v>
      </c>
      <c r="T667" s="249">
        <v>1</v>
      </c>
      <c r="U667" s="249">
        <v>1</v>
      </c>
      <c r="V667" s="249">
        <v>1</v>
      </c>
      <c r="W667" s="249">
        <v>1</v>
      </c>
      <c r="X667" s="249">
        <v>1</v>
      </c>
      <c r="Y667" s="249">
        <v>1</v>
      </c>
      <c r="Z667" s="249">
        <v>1</v>
      </c>
      <c r="AA667" s="249">
        <v>1</v>
      </c>
      <c r="AB667" s="249">
        <v>1</v>
      </c>
      <c r="AC667" s="249">
        <v>1</v>
      </c>
      <c r="AD667" s="249">
        <v>1</v>
      </c>
      <c r="AE667" s="249">
        <v>1</v>
      </c>
      <c r="AF667" s="249">
        <v>1</v>
      </c>
      <c r="AG667" s="249">
        <v>1</v>
      </c>
      <c r="AH667" s="249">
        <v>1</v>
      </c>
      <c r="AI667" s="249">
        <v>1</v>
      </c>
      <c r="AJ667" s="249">
        <v>1</v>
      </c>
      <c r="AK667" s="249">
        <v>1</v>
      </c>
      <c r="AL667" s="249">
        <v>1</v>
      </c>
      <c r="AM667" s="249">
        <v>1</v>
      </c>
    </row>
    <row r="668" spans="1:39" x14ac:dyDescent="0.3">
      <c r="A668" s="249">
        <v>521410</v>
      </c>
      <c r="B668" s="305" t="s">
        <v>2062</v>
      </c>
      <c r="C668" s="249">
        <v>1</v>
      </c>
      <c r="D668" s="249">
        <v>1</v>
      </c>
      <c r="E668" s="249">
        <v>1</v>
      </c>
      <c r="F668" s="249">
        <v>1</v>
      </c>
      <c r="G668" s="249">
        <v>1</v>
      </c>
      <c r="H668" s="249">
        <v>1</v>
      </c>
      <c r="I668" s="249">
        <v>1</v>
      </c>
      <c r="J668" s="249">
        <v>1</v>
      </c>
      <c r="K668" s="249">
        <v>1</v>
      </c>
      <c r="L668" s="249">
        <v>1</v>
      </c>
      <c r="M668" s="249">
        <v>1</v>
      </c>
      <c r="N668" s="249">
        <v>1</v>
      </c>
      <c r="O668" s="249">
        <v>1</v>
      </c>
      <c r="P668" s="249">
        <v>1</v>
      </c>
      <c r="Q668" s="249">
        <v>1</v>
      </c>
      <c r="R668" s="249">
        <v>1</v>
      </c>
      <c r="S668" s="249">
        <v>1</v>
      </c>
      <c r="T668" s="249">
        <v>1</v>
      </c>
      <c r="U668" s="249">
        <v>1</v>
      </c>
      <c r="V668" s="249">
        <v>1</v>
      </c>
      <c r="W668" s="249">
        <v>1</v>
      </c>
      <c r="X668" s="249">
        <v>1</v>
      </c>
      <c r="Y668" s="249">
        <v>1</v>
      </c>
      <c r="Z668" s="249">
        <v>1</v>
      </c>
      <c r="AA668" s="249">
        <v>1</v>
      </c>
      <c r="AB668" s="249">
        <v>1</v>
      </c>
      <c r="AC668" s="249">
        <v>1</v>
      </c>
      <c r="AD668" s="249">
        <v>1</v>
      </c>
      <c r="AE668" s="249">
        <v>1</v>
      </c>
      <c r="AF668" s="249">
        <v>1</v>
      </c>
      <c r="AG668" s="249">
        <v>1</v>
      </c>
      <c r="AH668" s="249">
        <v>1</v>
      </c>
      <c r="AI668" s="249">
        <v>1</v>
      </c>
      <c r="AJ668" s="249">
        <v>1</v>
      </c>
      <c r="AK668" s="249">
        <v>1</v>
      </c>
      <c r="AL668" s="249">
        <v>1</v>
      </c>
      <c r="AM668" s="249">
        <v>1</v>
      </c>
    </row>
    <row r="669" spans="1:39" x14ac:dyDescent="0.3">
      <c r="A669" s="249">
        <v>521517</v>
      </c>
      <c r="B669" s="305" t="s">
        <v>2062</v>
      </c>
      <c r="C669" s="249">
        <v>1</v>
      </c>
      <c r="D669" s="249">
        <v>1</v>
      </c>
      <c r="E669" s="249">
        <v>1</v>
      </c>
      <c r="F669" s="249">
        <v>1</v>
      </c>
      <c r="G669" s="249">
        <v>1</v>
      </c>
      <c r="H669" s="249">
        <v>1</v>
      </c>
      <c r="I669" s="249">
        <v>1</v>
      </c>
      <c r="J669" s="249">
        <v>1</v>
      </c>
      <c r="K669" s="249">
        <v>1</v>
      </c>
      <c r="L669" s="249">
        <v>1</v>
      </c>
      <c r="M669" s="249">
        <v>1</v>
      </c>
      <c r="N669" s="249">
        <v>1</v>
      </c>
      <c r="O669" s="249">
        <v>1</v>
      </c>
      <c r="P669" s="249">
        <v>1</v>
      </c>
      <c r="Q669" s="249">
        <v>1</v>
      </c>
      <c r="R669" s="249">
        <v>1</v>
      </c>
      <c r="S669" s="249">
        <v>1</v>
      </c>
      <c r="T669" s="249">
        <v>1</v>
      </c>
      <c r="U669" s="249">
        <v>1</v>
      </c>
      <c r="V669" s="249">
        <v>1</v>
      </c>
      <c r="W669" s="249">
        <v>1</v>
      </c>
      <c r="X669" s="249">
        <v>1</v>
      </c>
      <c r="Y669" s="249">
        <v>1</v>
      </c>
      <c r="Z669" s="249">
        <v>1</v>
      </c>
      <c r="AA669" s="249">
        <v>1</v>
      </c>
      <c r="AB669" s="249">
        <v>1</v>
      </c>
      <c r="AC669" s="249">
        <v>1</v>
      </c>
      <c r="AD669" s="249">
        <v>1</v>
      </c>
      <c r="AE669" s="249">
        <v>1</v>
      </c>
      <c r="AF669" s="249">
        <v>1</v>
      </c>
      <c r="AG669" s="249">
        <v>1</v>
      </c>
      <c r="AH669" s="249">
        <v>1</v>
      </c>
      <c r="AI669" s="249">
        <v>1</v>
      </c>
      <c r="AJ669" s="249">
        <v>1</v>
      </c>
      <c r="AK669" s="249">
        <v>1</v>
      </c>
      <c r="AL669" s="249">
        <v>1</v>
      </c>
      <c r="AM669" s="249">
        <v>1</v>
      </c>
    </row>
    <row r="670" spans="1:39" x14ac:dyDescent="0.3">
      <c r="A670" s="249">
        <v>521660</v>
      </c>
      <c r="B670" s="305" t="s">
        <v>2062</v>
      </c>
      <c r="C670" s="249">
        <v>1</v>
      </c>
      <c r="D670" s="249">
        <v>1</v>
      </c>
      <c r="E670" s="249">
        <v>1</v>
      </c>
      <c r="F670" s="249">
        <v>1</v>
      </c>
      <c r="G670" s="249">
        <v>1</v>
      </c>
      <c r="H670" s="249">
        <v>1</v>
      </c>
      <c r="I670" s="249">
        <v>1</v>
      </c>
      <c r="J670" s="249">
        <v>1</v>
      </c>
      <c r="K670" s="249">
        <v>1</v>
      </c>
      <c r="L670" s="249">
        <v>1</v>
      </c>
      <c r="M670" s="249">
        <v>1</v>
      </c>
      <c r="N670" s="249">
        <v>1</v>
      </c>
      <c r="O670" s="249">
        <v>1</v>
      </c>
      <c r="P670" s="249">
        <v>1</v>
      </c>
      <c r="Q670" s="249">
        <v>1</v>
      </c>
      <c r="R670" s="249">
        <v>1</v>
      </c>
      <c r="S670" s="249">
        <v>1</v>
      </c>
      <c r="T670" s="249">
        <v>1</v>
      </c>
      <c r="U670" s="249">
        <v>1</v>
      </c>
      <c r="V670" s="249">
        <v>1</v>
      </c>
      <c r="W670" s="249">
        <v>1</v>
      </c>
      <c r="X670" s="249">
        <v>1</v>
      </c>
      <c r="Y670" s="249">
        <v>1</v>
      </c>
      <c r="Z670" s="249">
        <v>1</v>
      </c>
      <c r="AA670" s="249">
        <v>1</v>
      </c>
      <c r="AB670" s="249">
        <v>1</v>
      </c>
      <c r="AC670" s="249">
        <v>1</v>
      </c>
      <c r="AD670" s="249">
        <v>1</v>
      </c>
      <c r="AE670" s="249">
        <v>1</v>
      </c>
      <c r="AF670" s="249">
        <v>1</v>
      </c>
      <c r="AG670" s="249">
        <v>1</v>
      </c>
      <c r="AH670" s="249">
        <v>1</v>
      </c>
      <c r="AI670" s="249">
        <v>1</v>
      </c>
      <c r="AJ670" s="249">
        <v>1</v>
      </c>
      <c r="AK670" s="249">
        <v>1</v>
      </c>
      <c r="AL670" s="249">
        <v>1</v>
      </c>
      <c r="AM670" s="249">
        <v>1</v>
      </c>
    </row>
    <row r="671" spans="1:39" x14ac:dyDescent="0.3">
      <c r="A671" s="249">
        <v>521682</v>
      </c>
      <c r="B671" s="305" t="s">
        <v>2062</v>
      </c>
      <c r="C671" s="249">
        <v>1</v>
      </c>
      <c r="D671" s="249">
        <v>1</v>
      </c>
      <c r="E671" s="249">
        <v>1</v>
      </c>
      <c r="F671" s="249">
        <v>1</v>
      </c>
      <c r="G671" s="249">
        <v>1</v>
      </c>
      <c r="H671" s="249">
        <v>1</v>
      </c>
      <c r="I671" s="249">
        <v>1</v>
      </c>
      <c r="J671" s="249">
        <v>1</v>
      </c>
      <c r="K671" s="249">
        <v>1</v>
      </c>
      <c r="L671" s="249">
        <v>1</v>
      </c>
      <c r="M671" s="249">
        <v>1</v>
      </c>
      <c r="N671" s="249">
        <v>1</v>
      </c>
      <c r="O671" s="249">
        <v>1</v>
      </c>
      <c r="P671" s="249">
        <v>1</v>
      </c>
      <c r="Q671" s="249">
        <v>1</v>
      </c>
      <c r="R671" s="249">
        <v>1</v>
      </c>
      <c r="S671" s="249">
        <v>1</v>
      </c>
      <c r="T671" s="249">
        <v>1</v>
      </c>
      <c r="U671" s="249">
        <v>1</v>
      </c>
      <c r="V671" s="249">
        <v>1</v>
      </c>
      <c r="W671" s="249">
        <v>1</v>
      </c>
      <c r="X671" s="249">
        <v>1</v>
      </c>
      <c r="Y671" s="249">
        <v>1</v>
      </c>
      <c r="Z671" s="249">
        <v>1</v>
      </c>
      <c r="AA671" s="249">
        <v>1</v>
      </c>
      <c r="AB671" s="249">
        <v>1</v>
      </c>
      <c r="AC671" s="249">
        <v>1</v>
      </c>
      <c r="AD671" s="249">
        <v>1</v>
      </c>
      <c r="AE671" s="249">
        <v>1</v>
      </c>
      <c r="AF671" s="249">
        <v>1</v>
      </c>
      <c r="AG671" s="249">
        <v>1</v>
      </c>
      <c r="AH671" s="249">
        <v>1</v>
      </c>
      <c r="AI671" s="249">
        <v>1</v>
      </c>
      <c r="AJ671" s="249">
        <v>1</v>
      </c>
      <c r="AK671" s="249">
        <v>1</v>
      </c>
      <c r="AL671" s="249">
        <v>1</v>
      </c>
      <c r="AM671" s="249">
        <v>1</v>
      </c>
    </row>
    <row r="672" spans="1:39" x14ac:dyDescent="0.3">
      <c r="A672" s="249">
        <v>521773</v>
      </c>
      <c r="B672" s="305" t="s">
        <v>2062</v>
      </c>
      <c r="C672" s="249">
        <v>1</v>
      </c>
      <c r="D672" s="249">
        <v>1</v>
      </c>
      <c r="E672" s="249">
        <v>1</v>
      </c>
      <c r="F672" s="249">
        <v>1</v>
      </c>
      <c r="G672" s="249">
        <v>1</v>
      </c>
      <c r="H672" s="249">
        <v>1</v>
      </c>
      <c r="I672" s="249">
        <v>1</v>
      </c>
      <c r="J672" s="249">
        <v>1</v>
      </c>
      <c r="K672" s="249">
        <v>1</v>
      </c>
      <c r="L672" s="249">
        <v>1</v>
      </c>
      <c r="M672" s="249">
        <v>1</v>
      </c>
      <c r="N672" s="249">
        <v>1</v>
      </c>
      <c r="O672" s="249">
        <v>1</v>
      </c>
      <c r="P672" s="249">
        <v>1</v>
      </c>
      <c r="Q672" s="249">
        <v>1</v>
      </c>
      <c r="R672" s="249">
        <v>1</v>
      </c>
      <c r="S672" s="249">
        <v>1</v>
      </c>
      <c r="T672" s="249">
        <v>1</v>
      </c>
      <c r="U672" s="249">
        <v>1</v>
      </c>
      <c r="V672" s="249">
        <v>1</v>
      </c>
      <c r="W672" s="249">
        <v>1</v>
      </c>
      <c r="X672" s="249">
        <v>1</v>
      </c>
      <c r="Y672" s="249">
        <v>1</v>
      </c>
      <c r="Z672" s="249">
        <v>1</v>
      </c>
      <c r="AA672" s="249">
        <v>1</v>
      </c>
      <c r="AB672" s="249">
        <v>1</v>
      </c>
      <c r="AC672" s="249">
        <v>1</v>
      </c>
      <c r="AD672" s="249">
        <v>1</v>
      </c>
      <c r="AE672" s="249">
        <v>1</v>
      </c>
      <c r="AF672" s="249">
        <v>1</v>
      </c>
      <c r="AG672" s="249">
        <v>1</v>
      </c>
      <c r="AH672" s="249">
        <v>1</v>
      </c>
      <c r="AI672" s="249">
        <v>1</v>
      </c>
      <c r="AJ672" s="249">
        <v>1</v>
      </c>
      <c r="AK672" s="249">
        <v>1</v>
      </c>
      <c r="AL672" s="249">
        <v>1</v>
      </c>
      <c r="AM672" s="249">
        <v>1</v>
      </c>
    </row>
    <row r="673" spans="1:39" x14ac:dyDescent="0.3">
      <c r="A673" s="249">
        <v>521962</v>
      </c>
      <c r="B673" s="305" t="s">
        <v>2062</v>
      </c>
      <c r="C673" s="249">
        <v>1</v>
      </c>
      <c r="D673" s="249">
        <v>1</v>
      </c>
      <c r="E673" s="249">
        <v>1</v>
      </c>
      <c r="F673" s="249">
        <v>1</v>
      </c>
      <c r="G673" s="249">
        <v>1</v>
      </c>
      <c r="H673" s="249">
        <v>1</v>
      </c>
      <c r="I673" s="249">
        <v>1</v>
      </c>
      <c r="J673" s="249">
        <v>1</v>
      </c>
      <c r="K673" s="249">
        <v>1</v>
      </c>
      <c r="L673" s="249">
        <v>1</v>
      </c>
      <c r="M673" s="249">
        <v>1</v>
      </c>
      <c r="N673" s="249">
        <v>1</v>
      </c>
      <c r="O673" s="249">
        <v>1</v>
      </c>
      <c r="P673" s="249">
        <v>1</v>
      </c>
      <c r="Q673" s="249">
        <v>1</v>
      </c>
      <c r="R673" s="249">
        <v>1</v>
      </c>
      <c r="S673" s="249">
        <v>1</v>
      </c>
      <c r="T673" s="249">
        <v>1</v>
      </c>
      <c r="U673" s="249">
        <v>1</v>
      </c>
      <c r="V673" s="249">
        <v>1</v>
      </c>
      <c r="W673" s="249">
        <v>1</v>
      </c>
      <c r="X673" s="249">
        <v>1</v>
      </c>
      <c r="Y673" s="249">
        <v>1</v>
      </c>
      <c r="Z673" s="249">
        <v>1</v>
      </c>
      <c r="AA673" s="249">
        <v>1</v>
      </c>
      <c r="AB673" s="249">
        <v>1</v>
      </c>
      <c r="AC673" s="249">
        <v>1</v>
      </c>
      <c r="AD673" s="249">
        <v>1</v>
      </c>
      <c r="AE673" s="249">
        <v>1</v>
      </c>
      <c r="AF673" s="249">
        <v>1</v>
      </c>
      <c r="AG673" s="249">
        <v>1</v>
      </c>
      <c r="AH673" s="249">
        <v>1</v>
      </c>
      <c r="AI673" s="249">
        <v>1</v>
      </c>
      <c r="AJ673" s="249">
        <v>1</v>
      </c>
      <c r="AK673" s="249">
        <v>1</v>
      </c>
      <c r="AL673" s="249">
        <v>1</v>
      </c>
      <c r="AM673" s="249">
        <v>1</v>
      </c>
    </row>
    <row r="674" spans="1:39" x14ac:dyDescent="0.3">
      <c r="A674" s="249">
        <v>522002</v>
      </c>
      <c r="B674" s="305" t="s">
        <v>2062</v>
      </c>
      <c r="C674" s="249">
        <v>1</v>
      </c>
      <c r="D674" s="249">
        <v>1</v>
      </c>
      <c r="E674" s="249">
        <v>1</v>
      </c>
      <c r="F674" s="249">
        <v>1</v>
      </c>
      <c r="G674" s="249">
        <v>1</v>
      </c>
      <c r="H674" s="249">
        <v>1</v>
      </c>
      <c r="I674" s="249">
        <v>1</v>
      </c>
      <c r="J674" s="249">
        <v>1</v>
      </c>
      <c r="K674" s="249">
        <v>1</v>
      </c>
      <c r="L674" s="249">
        <v>1</v>
      </c>
      <c r="M674" s="249">
        <v>1</v>
      </c>
      <c r="N674" s="249">
        <v>1</v>
      </c>
      <c r="O674" s="249">
        <v>1</v>
      </c>
      <c r="P674" s="249">
        <v>1</v>
      </c>
      <c r="Q674" s="249">
        <v>1</v>
      </c>
      <c r="R674" s="249">
        <v>1</v>
      </c>
      <c r="S674" s="249">
        <v>1</v>
      </c>
      <c r="T674" s="249">
        <v>1</v>
      </c>
      <c r="U674" s="249">
        <v>1</v>
      </c>
      <c r="V674" s="249">
        <v>1</v>
      </c>
      <c r="W674" s="249">
        <v>1</v>
      </c>
      <c r="X674" s="249">
        <v>1</v>
      </c>
      <c r="Y674" s="249">
        <v>1</v>
      </c>
      <c r="Z674" s="249">
        <v>1</v>
      </c>
      <c r="AA674" s="249">
        <v>1</v>
      </c>
      <c r="AB674" s="249">
        <v>1</v>
      </c>
      <c r="AC674" s="249">
        <v>1</v>
      </c>
      <c r="AD674" s="249">
        <v>1</v>
      </c>
      <c r="AE674" s="249">
        <v>1</v>
      </c>
      <c r="AF674" s="249">
        <v>1</v>
      </c>
      <c r="AG674" s="249">
        <v>1</v>
      </c>
      <c r="AH674" s="249">
        <v>1</v>
      </c>
      <c r="AI674" s="249">
        <v>1</v>
      </c>
      <c r="AJ674" s="249">
        <v>1</v>
      </c>
      <c r="AK674" s="249">
        <v>1</v>
      </c>
      <c r="AL674" s="249">
        <v>1</v>
      </c>
      <c r="AM674" s="249">
        <v>1</v>
      </c>
    </row>
    <row r="675" spans="1:39" x14ac:dyDescent="0.3">
      <c r="A675" s="249">
        <v>522103</v>
      </c>
      <c r="B675" s="305" t="s">
        <v>2062</v>
      </c>
      <c r="C675" s="249">
        <v>1</v>
      </c>
      <c r="D675" s="249">
        <v>1</v>
      </c>
      <c r="E675" s="249">
        <v>1</v>
      </c>
      <c r="F675" s="249">
        <v>1</v>
      </c>
      <c r="G675" s="249">
        <v>1</v>
      </c>
      <c r="H675" s="249">
        <v>1</v>
      </c>
      <c r="I675" s="249">
        <v>1</v>
      </c>
      <c r="J675" s="249">
        <v>1</v>
      </c>
      <c r="K675" s="249">
        <v>1</v>
      </c>
      <c r="L675" s="249">
        <v>1</v>
      </c>
      <c r="M675" s="249">
        <v>1</v>
      </c>
      <c r="N675" s="249">
        <v>1</v>
      </c>
      <c r="O675" s="249">
        <v>1</v>
      </c>
      <c r="P675" s="249">
        <v>1</v>
      </c>
      <c r="Q675" s="249">
        <v>1</v>
      </c>
      <c r="R675" s="249">
        <v>1</v>
      </c>
      <c r="S675" s="249">
        <v>1</v>
      </c>
      <c r="T675" s="249">
        <v>1</v>
      </c>
      <c r="U675" s="249">
        <v>1</v>
      </c>
      <c r="V675" s="249">
        <v>1</v>
      </c>
      <c r="W675" s="249">
        <v>1</v>
      </c>
      <c r="X675" s="249">
        <v>1</v>
      </c>
      <c r="Y675" s="249">
        <v>1</v>
      </c>
      <c r="Z675" s="249">
        <v>1</v>
      </c>
      <c r="AA675" s="249">
        <v>1</v>
      </c>
      <c r="AB675" s="249">
        <v>1</v>
      </c>
      <c r="AC675" s="249">
        <v>1</v>
      </c>
      <c r="AD675" s="249">
        <v>1</v>
      </c>
      <c r="AE675" s="249">
        <v>1</v>
      </c>
      <c r="AF675" s="249">
        <v>1</v>
      </c>
      <c r="AG675" s="249">
        <v>1</v>
      </c>
      <c r="AH675" s="249">
        <v>1</v>
      </c>
      <c r="AI675" s="249">
        <v>1</v>
      </c>
      <c r="AJ675" s="249">
        <v>1</v>
      </c>
      <c r="AK675" s="249">
        <v>1</v>
      </c>
      <c r="AL675" s="249">
        <v>1</v>
      </c>
      <c r="AM675" s="249">
        <v>1</v>
      </c>
    </row>
    <row r="676" spans="1:39" x14ac:dyDescent="0.3">
      <c r="A676" s="249">
        <v>522112</v>
      </c>
      <c r="B676" s="305" t="s">
        <v>2062</v>
      </c>
      <c r="C676" s="249">
        <v>1</v>
      </c>
      <c r="D676" s="249">
        <v>1</v>
      </c>
      <c r="E676" s="249">
        <v>1</v>
      </c>
      <c r="F676" s="249">
        <v>1</v>
      </c>
      <c r="G676" s="249">
        <v>1</v>
      </c>
      <c r="H676" s="249">
        <v>1</v>
      </c>
      <c r="I676" s="249">
        <v>1</v>
      </c>
      <c r="J676" s="249">
        <v>1</v>
      </c>
      <c r="K676" s="249">
        <v>1</v>
      </c>
      <c r="L676" s="249">
        <v>1</v>
      </c>
      <c r="M676" s="249">
        <v>1</v>
      </c>
      <c r="N676" s="249">
        <v>1</v>
      </c>
      <c r="O676" s="249">
        <v>1</v>
      </c>
      <c r="P676" s="249">
        <v>1</v>
      </c>
      <c r="Q676" s="249">
        <v>1</v>
      </c>
      <c r="R676" s="249">
        <v>1</v>
      </c>
      <c r="S676" s="249">
        <v>1</v>
      </c>
      <c r="T676" s="249">
        <v>1</v>
      </c>
      <c r="U676" s="249">
        <v>1</v>
      </c>
      <c r="V676" s="249">
        <v>1</v>
      </c>
      <c r="W676" s="249">
        <v>1</v>
      </c>
      <c r="X676" s="249">
        <v>1</v>
      </c>
      <c r="Y676" s="249">
        <v>1</v>
      </c>
      <c r="Z676" s="249">
        <v>1</v>
      </c>
      <c r="AA676" s="249">
        <v>1</v>
      </c>
      <c r="AB676" s="249">
        <v>1</v>
      </c>
      <c r="AC676" s="249">
        <v>1</v>
      </c>
      <c r="AD676" s="249">
        <v>1</v>
      </c>
      <c r="AE676" s="249">
        <v>1</v>
      </c>
      <c r="AF676" s="249">
        <v>1</v>
      </c>
      <c r="AG676" s="249">
        <v>1</v>
      </c>
      <c r="AH676" s="249">
        <v>1</v>
      </c>
      <c r="AI676" s="249">
        <v>1</v>
      </c>
      <c r="AJ676" s="249">
        <v>1</v>
      </c>
      <c r="AK676" s="249">
        <v>1</v>
      </c>
      <c r="AL676" s="249">
        <v>1</v>
      </c>
      <c r="AM676" s="249">
        <v>1</v>
      </c>
    </row>
    <row r="677" spans="1:39" x14ac:dyDescent="0.3">
      <c r="A677" s="249">
        <v>522125</v>
      </c>
      <c r="B677" s="305" t="s">
        <v>2062</v>
      </c>
      <c r="C677" s="249">
        <v>1</v>
      </c>
      <c r="D677" s="249">
        <v>1</v>
      </c>
      <c r="E677" s="249">
        <v>1</v>
      </c>
      <c r="F677" s="249">
        <v>1</v>
      </c>
      <c r="G677" s="249">
        <v>1</v>
      </c>
      <c r="H677" s="249">
        <v>1</v>
      </c>
      <c r="I677" s="249">
        <v>1</v>
      </c>
      <c r="J677" s="249">
        <v>1</v>
      </c>
      <c r="K677" s="249">
        <v>1</v>
      </c>
      <c r="L677" s="249">
        <v>1</v>
      </c>
      <c r="M677" s="249">
        <v>1</v>
      </c>
      <c r="N677" s="249">
        <v>1</v>
      </c>
      <c r="O677" s="249">
        <v>1</v>
      </c>
      <c r="P677" s="249">
        <v>1</v>
      </c>
      <c r="Q677" s="249">
        <v>1</v>
      </c>
      <c r="R677" s="249">
        <v>1</v>
      </c>
      <c r="S677" s="249">
        <v>1</v>
      </c>
      <c r="T677" s="249">
        <v>1</v>
      </c>
      <c r="U677" s="249">
        <v>1</v>
      </c>
      <c r="V677" s="249">
        <v>1</v>
      </c>
      <c r="W677" s="249">
        <v>1</v>
      </c>
      <c r="X677" s="249">
        <v>1</v>
      </c>
      <c r="Y677" s="249">
        <v>1</v>
      </c>
      <c r="Z677" s="249">
        <v>1</v>
      </c>
      <c r="AA677" s="249">
        <v>1</v>
      </c>
      <c r="AB677" s="249">
        <v>1</v>
      </c>
      <c r="AC677" s="249">
        <v>1</v>
      </c>
      <c r="AD677" s="249">
        <v>1</v>
      </c>
      <c r="AE677" s="249">
        <v>1</v>
      </c>
      <c r="AF677" s="249">
        <v>1</v>
      </c>
      <c r="AG677" s="249">
        <v>1</v>
      </c>
      <c r="AH677" s="249">
        <v>1</v>
      </c>
      <c r="AI677" s="249">
        <v>1</v>
      </c>
      <c r="AJ677" s="249">
        <v>1</v>
      </c>
      <c r="AK677" s="249">
        <v>1</v>
      </c>
      <c r="AL677" s="249">
        <v>1</v>
      </c>
      <c r="AM677" s="249">
        <v>1</v>
      </c>
    </row>
    <row r="678" spans="1:39" x14ac:dyDescent="0.3">
      <c r="A678" s="249">
        <v>522382</v>
      </c>
      <c r="B678" s="305" t="s">
        <v>2062</v>
      </c>
      <c r="C678" s="249">
        <v>1</v>
      </c>
      <c r="D678" s="249">
        <v>1</v>
      </c>
      <c r="E678" s="249">
        <v>1</v>
      </c>
      <c r="F678" s="249">
        <v>1</v>
      </c>
      <c r="G678" s="249">
        <v>1</v>
      </c>
      <c r="H678" s="249">
        <v>1</v>
      </c>
      <c r="I678" s="249">
        <v>1</v>
      </c>
      <c r="J678" s="249">
        <v>1</v>
      </c>
      <c r="K678" s="249">
        <v>1</v>
      </c>
      <c r="L678" s="249">
        <v>1</v>
      </c>
      <c r="M678" s="249">
        <v>1</v>
      </c>
      <c r="N678" s="249">
        <v>1</v>
      </c>
      <c r="O678" s="249">
        <v>1</v>
      </c>
      <c r="P678" s="249">
        <v>1</v>
      </c>
      <c r="Q678" s="249">
        <v>1</v>
      </c>
      <c r="R678" s="249">
        <v>1</v>
      </c>
      <c r="S678" s="249">
        <v>1</v>
      </c>
      <c r="T678" s="249">
        <v>1</v>
      </c>
      <c r="U678" s="249">
        <v>1</v>
      </c>
      <c r="V678" s="249">
        <v>1</v>
      </c>
      <c r="W678" s="249">
        <v>1</v>
      </c>
      <c r="X678" s="249">
        <v>1</v>
      </c>
      <c r="Y678" s="249">
        <v>1</v>
      </c>
      <c r="Z678" s="249">
        <v>1</v>
      </c>
      <c r="AA678" s="249">
        <v>1</v>
      </c>
      <c r="AB678" s="249">
        <v>1</v>
      </c>
      <c r="AC678" s="249">
        <v>1</v>
      </c>
      <c r="AD678" s="249">
        <v>1</v>
      </c>
      <c r="AE678" s="249">
        <v>1</v>
      </c>
      <c r="AF678" s="249">
        <v>1</v>
      </c>
      <c r="AG678" s="249">
        <v>1</v>
      </c>
      <c r="AH678" s="249">
        <v>1</v>
      </c>
      <c r="AI678" s="249">
        <v>1</v>
      </c>
      <c r="AJ678" s="249">
        <v>1</v>
      </c>
      <c r="AK678" s="249">
        <v>1</v>
      </c>
      <c r="AL678" s="249">
        <v>1</v>
      </c>
      <c r="AM678" s="249">
        <v>1</v>
      </c>
    </row>
    <row r="679" spans="1:39" x14ac:dyDescent="0.3">
      <c r="A679" s="249">
        <v>522539</v>
      </c>
      <c r="B679" s="305" t="s">
        <v>2062</v>
      </c>
      <c r="C679" s="249">
        <v>1</v>
      </c>
      <c r="D679" s="249">
        <v>1</v>
      </c>
      <c r="E679" s="249">
        <v>1</v>
      </c>
      <c r="F679" s="249">
        <v>1</v>
      </c>
      <c r="G679" s="249">
        <v>1</v>
      </c>
      <c r="H679" s="249">
        <v>1</v>
      </c>
      <c r="I679" s="249">
        <v>1</v>
      </c>
      <c r="J679" s="249">
        <v>1</v>
      </c>
      <c r="K679" s="249">
        <v>1</v>
      </c>
      <c r="L679" s="249">
        <v>1</v>
      </c>
      <c r="M679" s="249">
        <v>1</v>
      </c>
      <c r="N679" s="249">
        <v>1</v>
      </c>
      <c r="O679" s="249">
        <v>1</v>
      </c>
      <c r="P679" s="249">
        <v>1</v>
      </c>
      <c r="Q679" s="249">
        <v>1</v>
      </c>
      <c r="R679" s="249">
        <v>1</v>
      </c>
      <c r="S679" s="249">
        <v>1</v>
      </c>
      <c r="T679" s="249">
        <v>1</v>
      </c>
      <c r="U679" s="249">
        <v>1</v>
      </c>
      <c r="V679" s="249">
        <v>1</v>
      </c>
      <c r="W679" s="249">
        <v>1</v>
      </c>
      <c r="X679" s="249">
        <v>1</v>
      </c>
      <c r="Y679" s="249">
        <v>1</v>
      </c>
      <c r="Z679" s="249">
        <v>1</v>
      </c>
      <c r="AA679" s="249">
        <v>1</v>
      </c>
      <c r="AB679" s="249">
        <v>1</v>
      </c>
      <c r="AC679" s="249">
        <v>1</v>
      </c>
      <c r="AD679" s="249">
        <v>1</v>
      </c>
      <c r="AE679" s="249">
        <v>1</v>
      </c>
      <c r="AF679" s="249">
        <v>1</v>
      </c>
      <c r="AG679" s="249">
        <v>1</v>
      </c>
      <c r="AH679" s="249">
        <v>1</v>
      </c>
      <c r="AI679" s="249">
        <v>1</v>
      </c>
      <c r="AJ679" s="249">
        <v>1</v>
      </c>
      <c r="AK679" s="249">
        <v>1</v>
      </c>
      <c r="AL679" s="249">
        <v>1</v>
      </c>
      <c r="AM679" s="249">
        <v>1</v>
      </c>
    </row>
    <row r="680" spans="1:39" x14ac:dyDescent="0.3">
      <c r="A680" s="249">
        <v>522682</v>
      </c>
      <c r="B680" s="305" t="s">
        <v>2062</v>
      </c>
      <c r="C680" s="249">
        <v>1</v>
      </c>
      <c r="D680" s="249">
        <v>1</v>
      </c>
      <c r="E680" s="249">
        <v>1</v>
      </c>
      <c r="F680" s="249">
        <v>1</v>
      </c>
      <c r="G680" s="249">
        <v>1</v>
      </c>
      <c r="H680" s="249">
        <v>1</v>
      </c>
      <c r="I680" s="249">
        <v>1</v>
      </c>
      <c r="J680" s="249">
        <v>1</v>
      </c>
      <c r="K680" s="249">
        <v>1</v>
      </c>
      <c r="L680" s="249">
        <v>1</v>
      </c>
      <c r="M680" s="249">
        <v>1</v>
      </c>
      <c r="N680" s="249">
        <v>1</v>
      </c>
      <c r="O680" s="249">
        <v>1</v>
      </c>
      <c r="P680" s="249">
        <v>1</v>
      </c>
      <c r="Q680" s="249">
        <v>1</v>
      </c>
      <c r="R680" s="249">
        <v>1</v>
      </c>
      <c r="S680" s="249">
        <v>1</v>
      </c>
      <c r="T680" s="249">
        <v>1</v>
      </c>
      <c r="U680" s="249">
        <v>1</v>
      </c>
      <c r="V680" s="249">
        <v>1</v>
      </c>
      <c r="W680" s="249">
        <v>1</v>
      </c>
      <c r="X680" s="249">
        <v>1</v>
      </c>
      <c r="Y680" s="249">
        <v>1</v>
      </c>
      <c r="Z680" s="249">
        <v>1</v>
      </c>
      <c r="AA680" s="249">
        <v>1</v>
      </c>
      <c r="AB680" s="249">
        <v>1</v>
      </c>
      <c r="AC680" s="249">
        <v>1</v>
      </c>
      <c r="AD680" s="249">
        <v>1</v>
      </c>
      <c r="AE680" s="249">
        <v>1</v>
      </c>
      <c r="AF680" s="249">
        <v>1</v>
      </c>
      <c r="AG680" s="249">
        <v>1</v>
      </c>
      <c r="AH680" s="249">
        <v>1</v>
      </c>
      <c r="AI680" s="249">
        <v>1</v>
      </c>
      <c r="AJ680" s="249">
        <v>1</v>
      </c>
      <c r="AK680" s="249">
        <v>1</v>
      </c>
      <c r="AL680" s="249">
        <v>1</v>
      </c>
      <c r="AM680" s="249">
        <v>1</v>
      </c>
    </row>
    <row r="681" spans="1:39" x14ac:dyDescent="0.3">
      <c r="A681" s="249">
        <v>522715</v>
      </c>
      <c r="B681" s="305" t="s">
        <v>2062</v>
      </c>
      <c r="C681" s="249">
        <v>1</v>
      </c>
      <c r="D681" s="249">
        <v>1</v>
      </c>
      <c r="E681" s="249">
        <v>1</v>
      </c>
      <c r="F681" s="249">
        <v>1</v>
      </c>
      <c r="G681" s="249">
        <v>1</v>
      </c>
      <c r="H681" s="249">
        <v>1</v>
      </c>
      <c r="I681" s="249">
        <v>1</v>
      </c>
      <c r="J681" s="249">
        <v>1</v>
      </c>
      <c r="K681" s="249">
        <v>1</v>
      </c>
      <c r="L681" s="249">
        <v>1</v>
      </c>
      <c r="M681" s="249">
        <v>1</v>
      </c>
      <c r="N681" s="249">
        <v>1</v>
      </c>
      <c r="O681" s="249">
        <v>1</v>
      </c>
      <c r="P681" s="249">
        <v>1</v>
      </c>
      <c r="Q681" s="249">
        <v>1</v>
      </c>
      <c r="R681" s="249">
        <v>1</v>
      </c>
      <c r="S681" s="249">
        <v>1</v>
      </c>
      <c r="T681" s="249">
        <v>1</v>
      </c>
      <c r="U681" s="249">
        <v>1</v>
      </c>
      <c r="V681" s="249">
        <v>1</v>
      </c>
      <c r="W681" s="249">
        <v>1</v>
      </c>
      <c r="X681" s="249">
        <v>1</v>
      </c>
      <c r="Y681" s="249">
        <v>1</v>
      </c>
      <c r="Z681" s="249">
        <v>1</v>
      </c>
      <c r="AA681" s="249">
        <v>1</v>
      </c>
      <c r="AB681" s="249">
        <v>1</v>
      </c>
      <c r="AC681" s="249">
        <v>1</v>
      </c>
      <c r="AD681" s="249">
        <v>1</v>
      </c>
      <c r="AE681" s="249">
        <v>1</v>
      </c>
      <c r="AF681" s="249">
        <v>1</v>
      </c>
      <c r="AG681" s="249">
        <v>1</v>
      </c>
      <c r="AH681" s="249">
        <v>1</v>
      </c>
      <c r="AI681" s="249">
        <v>1</v>
      </c>
      <c r="AJ681" s="249">
        <v>1</v>
      </c>
      <c r="AK681" s="249">
        <v>1</v>
      </c>
      <c r="AL681" s="249">
        <v>1</v>
      </c>
      <c r="AM681" s="249">
        <v>1</v>
      </c>
    </row>
    <row r="682" spans="1:39" x14ac:dyDescent="0.3">
      <c r="A682" s="249">
        <v>522811</v>
      </c>
      <c r="B682" s="305" t="s">
        <v>2062</v>
      </c>
      <c r="C682" s="249">
        <v>1</v>
      </c>
      <c r="D682" s="249">
        <v>1</v>
      </c>
      <c r="E682" s="249">
        <v>1</v>
      </c>
      <c r="F682" s="249">
        <v>1</v>
      </c>
      <c r="G682" s="249">
        <v>1</v>
      </c>
      <c r="H682" s="249">
        <v>1</v>
      </c>
      <c r="I682" s="249">
        <v>1</v>
      </c>
      <c r="J682" s="249">
        <v>1</v>
      </c>
      <c r="K682" s="249">
        <v>1</v>
      </c>
      <c r="L682" s="249">
        <v>1</v>
      </c>
      <c r="M682" s="249">
        <v>1</v>
      </c>
      <c r="N682" s="249">
        <v>1</v>
      </c>
      <c r="O682" s="249">
        <v>1</v>
      </c>
      <c r="P682" s="249">
        <v>1</v>
      </c>
      <c r="Q682" s="249">
        <v>1</v>
      </c>
      <c r="R682" s="249">
        <v>1</v>
      </c>
      <c r="S682" s="249">
        <v>1</v>
      </c>
      <c r="T682" s="249">
        <v>1</v>
      </c>
      <c r="U682" s="249">
        <v>1</v>
      </c>
      <c r="V682" s="249">
        <v>1</v>
      </c>
      <c r="W682" s="249">
        <v>1</v>
      </c>
      <c r="X682" s="249">
        <v>1</v>
      </c>
      <c r="Y682" s="249">
        <v>1</v>
      </c>
      <c r="Z682" s="249">
        <v>1</v>
      </c>
      <c r="AA682" s="249">
        <v>1</v>
      </c>
      <c r="AB682" s="249">
        <v>1</v>
      </c>
      <c r="AC682" s="249">
        <v>1</v>
      </c>
      <c r="AD682" s="249">
        <v>1</v>
      </c>
      <c r="AE682" s="249">
        <v>1</v>
      </c>
      <c r="AF682" s="249">
        <v>1</v>
      </c>
      <c r="AG682" s="249">
        <v>1</v>
      </c>
      <c r="AH682" s="249">
        <v>1</v>
      </c>
      <c r="AI682" s="249">
        <v>1</v>
      </c>
      <c r="AJ682" s="249">
        <v>1</v>
      </c>
      <c r="AK682" s="249">
        <v>1</v>
      </c>
      <c r="AL682" s="249">
        <v>1</v>
      </c>
      <c r="AM682" s="249">
        <v>1</v>
      </c>
    </row>
    <row r="683" spans="1:39" x14ac:dyDescent="0.3">
      <c r="A683" s="249">
        <v>522888</v>
      </c>
      <c r="B683" s="305" t="s">
        <v>2062</v>
      </c>
      <c r="C683" s="249">
        <v>1</v>
      </c>
      <c r="D683" s="249">
        <v>1</v>
      </c>
      <c r="E683" s="249">
        <v>1</v>
      </c>
      <c r="F683" s="249">
        <v>1</v>
      </c>
      <c r="G683" s="249">
        <v>1</v>
      </c>
      <c r="H683" s="249">
        <v>1</v>
      </c>
      <c r="I683" s="249">
        <v>1</v>
      </c>
      <c r="J683" s="249">
        <v>1</v>
      </c>
      <c r="K683" s="249">
        <v>1</v>
      </c>
      <c r="L683" s="249">
        <v>1</v>
      </c>
      <c r="M683" s="249">
        <v>1</v>
      </c>
      <c r="N683" s="249">
        <v>1</v>
      </c>
      <c r="O683" s="249">
        <v>1</v>
      </c>
      <c r="P683" s="249">
        <v>1</v>
      </c>
      <c r="Q683" s="249">
        <v>1</v>
      </c>
      <c r="R683" s="249">
        <v>1</v>
      </c>
      <c r="S683" s="249">
        <v>1</v>
      </c>
      <c r="T683" s="249">
        <v>1</v>
      </c>
      <c r="U683" s="249">
        <v>1</v>
      </c>
      <c r="V683" s="249">
        <v>1</v>
      </c>
      <c r="W683" s="249">
        <v>1</v>
      </c>
      <c r="X683" s="249">
        <v>1</v>
      </c>
      <c r="Y683" s="249">
        <v>1</v>
      </c>
      <c r="Z683" s="249">
        <v>1</v>
      </c>
      <c r="AA683" s="249">
        <v>1</v>
      </c>
      <c r="AB683" s="249">
        <v>1</v>
      </c>
      <c r="AC683" s="249">
        <v>1</v>
      </c>
      <c r="AD683" s="249">
        <v>1</v>
      </c>
      <c r="AE683" s="249">
        <v>1</v>
      </c>
      <c r="AF683" s="249">
        <v>1</v>
      </c>
      <c r="AG683" s="249">
        <v>1</v>
      </c>
      <c r="AH683" s="249">
        <v>1</v>
      </c>
      <c r="AI683" s="249">
        <v>1</v>
      </c>
      <c r="AJ683" s="249">
        <v>1</v>
      </c>
      <c r="AK683" s="249">
        <v>1</v>
      </c>
      <c r="AL683" s="249">
        <v>1</v>
      </c>
      <c r="AM683" s="249">
        <v>1</v>
      </c>
    </row>
    <row r="684" spans="1:39" x14ac:dyDescent="0.3">
      <c r="A684" s="249">
        <v>523270</v>
      </c>
      <c r="B684" s="305" t="s">
        <v>2062</v>
      </c>
      <c r="C684" s="249">
        <v>1</v>
      </c>
      <c r="D684" s="249">
        <v>1</v>
      </c>
      <c r="E684" s="249">
        <v>1</v>
      </c>
      <c r="F684" s="249">
        <v>1</v>
      </c>
      <c r="G684" s="249">
        <v>1</v>
      </c>
      <c r="H684" s="249">
        <v>1</v>
      </c>
      <c r="I684" s="249">
        <v>1</v>
      </c>
      <c r="J684" s="249">
        <v>1</v>
      </c>
      <c r="K684" s="249">
        <v>1</v>
      </c>
      <c r="L684" s="249">
        <v>1</v>
      </c>
      <c r="M684" s="249">
        <v>1</v>
      </c>
      <c r="N684" s="249">
        <v>1</v>
      </c>
      <c r="O684" s="249">
        <v>1</v>
      </c>
      <c r="P684" s="249">
        <v>1</v>
      </c>
      <c r="Q684" s="249">
        <v>1</v>
      </c>
      <c r="R684" s="249">
        <v>1</v>
      </c>
      <c r="S684" s="249">
        <v>1</v>
      </c>
      <c r="T684" s="249">
        <v>1</v>
      </c>
      <c r="U684" s="249">
        <v>1</v>
      </c>
      <c r="V684" s="249">
        <v>1</v>
      </c>
      <c r="W684" s="249">
        <v>1</v>
      </c>
      <c r="X684" s="249">
        <v>1</v>
      </c>
      <c r="Y684" s="249">
        <v>1</v>
      </c>
      <c r="Z684" s="249">
        <v>1</v>
      </c>
      <c r="AA684" s="249">
        <v>1</v>
      </c>
      <c r="AB684" s="249">
        <v>1</v>
      </c>
      <c r="AC684" s="249">
        <v>1</v>
      </c>
      <c r="AD684" s="249">
        <v>1</v>
      </c>
      <c r="AE684" s="249">
        <v>1</v>
      </c>
      <c r="AF684" s="249">
        <v>1</v>
      </c>
      <c r="AG684" s="249">
        <v>1</v>
      </c>
      <c r="AH684" s="249">
        <v>1</v>
      </c>
      <c r="AI684" s="249">
        <v>1</v>
      </c>
      <c r="AJ684" s="249">
        <v>1</v>
      </c>
      <c r="AK684" s="249">
        <v>1</v>
      </c>
      <c r="AL684" s="249">
        <v>1</v>
      </c>
      <c r="AM684" s="249">
        <v>1</v>
      </c>
    </row>
    <row r="685" spans="1:39" x14ac:dyDescent="0.3">
      <c r="A685" s="249">
        <v>523314</v>
      </c>
      <c r="B685" s="305" t="s">
        <v>2062</v>
      </c>
      <c r="C685" s="249">
        <v>1</v>
      </c>
      <c r="D685" s="249">
        <v>1</v>
      </c>
      <c r="E685" s="249">
        <v>1</v>
      </c>
      <c r="F685" s="249">
        <v>1</v>
      </c>
      <c r="G685" s="249">
        <v>1</v>
      </c>
      <c r="H685" s="249">
        <v>1</v>
      </c>
      <c r="I685" s="249">
        <v>1</v>
      </c>
      <c r="J685" s="249">
        <v>1</v>
      </c>
      <c r="K685" s="249">
        <v>1</v>
      </c>
      <c r="L685" s="249">
        <v>1</v>
      </c>
      <c r="M685" s="249">
        <v>1</v>
      </c>
      <c r="N685" s="249">
        <v>1</v>
      </c>
      <c r="O685" s="249">
        <v>1</v>
      </c>
      <c r="P685" s="249">
        <v>1</v>
      </c>
      <c r="Q685" s="249">
        <v>1</v>
      </c>
      <c r="R685" s="249">
        <v>1</v>
      </c>
      <c r="S685" s="249">
        <v>1</v>
      </c>
      <c r="T685" s="249">
        <v>1</v>
      </c>
      <c r="U685" s="249">
        <v>1</v>
      </c>
      <c r="V685" s="249">
        <v>1</v>
      </c>
      <c r="W685" s="249">
        <v>1</v>
      </c>
      <c r="X685" s="249">
        <v>1</v>
      </c>
      <c r="Y685" s="249">
        <v>1</v>
      </c>
      <c r="Z685" s="249">
        <v>1</v>
      </c>
      <c r="AA685" s="249">
        <v>1</v>
      </c>
      <c r="AB685" s="249">
        <v>1</v>
      </c>
      <c r="AC685" s="249">
        <v>1</v>
      </c>
      <c r="AD685" s="249">
        <v>1</v>
      </c>
      <c r="AE685" s="249">
        <v>1</v>
      </c>
      <c r="AF685" s="249">
        <v>1</v>
      </c>
      <c r="AG685" s="249">
        <v>1</v>
      </c>
      <c r="AH685" s="249">
        <v>1</v>
      </c>
      <c r="AI685" s="249">
        <v>1</v>
      </c>
      <c r="AJ685" s="249">
        <v>1</v>
      </c>
      <c r="AK685" s="249">
        <v>1</v>
      </c>
      <c r="AL685" s="249">
        <v>1</v>
      </c>
      <c r="AM685" s="249">
        <v>1</v>
      </c>
    </row>
    <row r="686" spans="1:39" x14ac:dyDescent="0.3">
      <c r="A686" s="249">
        <v>523320</v>
      </c>
      <c r="B686" s="305" t="s">
        <v>2062</v>
      </c>
      <c r="C686" s="249">
        <v>1</v>
      </c>
      <c r="D686" s="249">
        <v>1</v>
      </c>
      <c r="E686" s="249">
        <v>1</v>
      </c>
      <c r="F686" s="249">
        <v>1</v>
      </c>
      <c r="G686" s="249">
        <v>1</v>
      </c>
      <c r="H686" s="249">
        <v>1</v>
      </c>
      <c r="I686" s="249">
        <v>1</v>
      </c>
      <c r="J686" s="249">
        <v>1</v>
      </c>
      <c r="K686" s="249">
        <v>1</v>
      </c>
      <c r="L686" s="249">
        <v>1</v>
      </c>
      <c r="M686" s="249">
        <v>1</v>
      </c>
      <c r="N686" s="249">
        <v>1</v>
      </c>
      <c r="O686" s="249">
        <v>1</v>
      </c>
      <c r="P686" s="249">
        <v>1</v>
      </c>
      <c r="Q686" s="249">
        <v>1</v>
      </c>
      <c r="R686" s="249">
        <v>1</v>
      </c>
      <c r="S686" s="249">
        <v>1</v>
      </c>
      <c r="T686" s="249">
        <v>1</v>
      </c>
      <c r="U686" s="249">
        <v>1</v>
      </c>
      <c r="V686" s="249">
        <v>1</v>
      </c>
      <c r="W686" s="249">
        <v>1</v>
      </c>
      <c r="X686" s="249">
        <v>1</v>
      </c>
      <c r="Y686" s="249">
        <v>1</v>
      </c>
      <c r="Z686" s="249">
        <v>1</v>
      </c>
      <c r="AA686" s="249">
        <v>1</v>
      </c>
      <c r="AB686" s="249">
        <v>1</v>
      </c>
      <c r="AC686" s="249">
        <v>1</v>
      </c>
      <c r="AD686" s="249">
        <v>1</v>
      </c>
      <c r="AE686" s="249">
        <v>1</v>
      </c>
      <c r="AF686" s="249">
        <v>1</v>
      </c>
      <c r="AG686" s="249">
        <v>1</v>
      </c>
      <c r="AH686" s="249">
        <v>1</v>
      </c>
      <c r="AI686" s="249">
        <v>1</v>
      </c>
      <c r="AJ686" s="249">
        <v>1</v>
      </c>
      <c r="AK686" s="249">
        <v>1</v>
      </c>
      <c r="AL686" s="249">
        <v>1</v>
      </c>
      <c r="AM686" s="249">
        <v>1</v>
      </c>
    </row>
    <row r="687" spans="1:39" x14ac:dyDescent="0.3">
      <c r="A687" s="249">
        <v>523359</v>
      </c>
      <c r="B687" s="305" t="s">
        <v>2062</v>
      </c>
      <c r="C687" s="249">
        <v>1</v>
      </c>
      <c r="D687" s="249">
        <v>1</v>
      </c>
      <c r="E687" s="249">
        <v>1</v>
      </c>
      <c r="F687" s="249">
        <v>1</v>
      </c>
      <c r="G687" s="249">
        <v>1</v>
      </c>
      <c r="H687" s="249">
        <v>1</v>
      </c>
      <c r="I687" s="249">
        <v>1</v>
      </c>
      <c r="J687" s="249">
        <v>1</v>
      </c>
      <c r="K687" s="249">
        <v>1</v>
      </c>
      <c r="L687" s="249">
        <v>1</v>
      </c>
      <c r="M687" s="249">
        <v>1</v>
      </c>
      <c r="N687" s="249">
        <v>1</v>
      </c>
      <c r="O687" s="249">
        <v>1</v>
      </c>
      <c r="P687" s="249">
        <v>1</v>
      </c>
      <c r="Q687" s="249">
        <v>1</v>
      </c>
      <c r="R687" s="249">
        <v>1</v>
      </c>
      <c r="S687" s="249">
        <v>1</v>
      </c>
      <c r="T687" s="249">
        <v>1</v>
      </c>
      <c r="U687" s="249">
        <v>1</v>
      </c>
      <c r="V687" s="249">
        <v>1</v>
      </c>
      <c r="W687" s="249">
        <v>1</v>
      </c>
      <c r="X687" s="249">
        <v>1</v>
      </c>
      <c r="Y687" s="249">
        <v>1</v>
      </c>
      <c r="Z687" s="249">
        <v>1</v>
      </c>
      <c r="AA687" s="249">
        <v>1</v>
      </c>
      <c r="AB687" s="249">
        <v>1</v>
      </c>
      <c r="AC687" s="249">
        <v>1</v>
      </c>
      <c r="AD687" s="249">
        <v>1</v>
      </c>
      <c r="AE687" s="249">
        <v>1</v>
      </c>
      <c r="AF687" s="249">
        <v>1</v>
      </c>
      <c r="AG687" s="249">
        <v>1</v>
      </c>
      <c r="AH687" s="249">
        <v>1</v>
      </c>
      <c r="AI687" s="249">
        <v>1</v>
      </c>
      <c r="AJ687" s="249">
        <v>1</v>
      </c>
      <c r="AK687" s="249">
        <v>1</v>
      </c>
      <c r="AL687" s="249">
        <v>1</v>
      </c>
      <c r="AM687" s="249">
        <v>1</v>
      </c>
    </row>
    <row r="688" spans="1:39" x14ac:dyDescent="0.3">
      <c r="A688" s="249">
        <v>523493</v>
      </c>
      <c r="B688" s="305" t="s">
        <v>2062</v>
      </c>
      <c r="C688" s="249">
        <v>1</v>
      </c>
      <c r="D688" s="249">
        <v>1</v>
      </c>
      <c r="E688" s="249">
        <v>1</v>
      </c>
      <c r="F688" s="249">
        <v>1</v>
      </c>
      <c r="G688" s="249">
        <v>1</v>
      </c>
      <c r="H688" s="249">
        <v>1</v>
      </c>
      <c r="I688" s="249">
        <v>1</v>
      </c>
      <c r="J688" s="249">
        <v>1</v>
      </c>
      <c r="K688" s="249">
        <v>1</v>
      </c>
      <c r="L688" s="249">
        <v>1</v>
      </c>
      <c r="M688" s="249">
        <v>1</v>
      </c>
      <c r="N688" s="249">
        <v>1</v>
      </c>
      <c r="O688" s="249">
        <v>1</v>
      </c>
      <c r="P688" s="249">
        <v>1</v>
      </c>
      <c r="Q688" s="249">
        <v>1</v>
      </c>
      <c r="R688" s="249">
        <v>1</v>
      </c>
      <c r="S688" s="249">
        <v>1</v>
      </c>
      <c r="T688" s="249">
        <v>1</v>
      </c>
      <c r="U688" s="249">
        <v>1</v>
      </c>
      <c r="V688" s="249">
        <v>1</v>
      </c>
      <c r="W688" s="249">
        <v>1</v>
      </c>
      <c r="X688" s="249">
        <v>1</v>
      </c>
      <c r="Y688" s="249">
        <v>1</v>
      </c>
      <c r="Z688" s="249">
        <v>1</v>
      </c>
      <c r="AA688" s="249">
        <v>1</v>
      </c>
      <c r="AB688" s="249">
        <v>1</v>
      </c>
      <c r="AC688" s="249">
        <v>1</v>
      </c>
      <c r="AD688" s="249">
        <v>1</v>
      </c>
      <c r="AE688" s="249">
        <v>1</v>
      </c>
      <c r="AF688" s="249">
        <v>1</v>
      </c>
      <c r="AG688" s="249">
        <v>1</v>
      </c>
      <c r="AH688" s="249">
        <v>1</v>
      </c>
      <c r="AI688" s="249">
        <v>1</v>
      </c>
      <c r="AJ688" s="249">
        <v>1</v>
      </c>
      <c r="AK688" s="249">
        <v>1</v>
      </c>
      <c r="AL688" s="249">
        <v>1</v>
      </c>
      <c r="AM688" s="249">
        <v>1</v>
      </c>
    </row>
    <row r="689" spans="1:39" x14ac:dyDescent="0.3">
      <c r="A689" s="249">
        <v>523793</v>
      </c>
      <c r="B689" s="305" t="s">
        <v>2062</v>
      </c>
      <c r="C689" s="249">
        <v>1</v>
      </c>
      <c r="D689" s="249">
        <v>1</v>
      </c>
      <c r="E689" s="249">
        <v>1</v>
      </c>
      <c r="F689" s="249">
        <v>1</v>
      </c>
      <c r="G689" s="249">
        <v>1</v>
      </c>
      <c r="H689" s="249">
        <v>1</v>
      </c>
      <c r="I689" s="249">
        <v>1</v>
      </c>
      <c r="J689" s="249">
        <v>1</v>
      </c>
      <c r="K689" s="249">
        <v>1</v>
      </c>
      <c r="L689" s="249">
        <v>1</v>
      </c>
      <c r="M689" s="249">
        <v>1</v>
      </c>
      <c r="N689" s="249">
        <v>1</v>
      </c>
      <c r="O689" s="249">
        <v>1</v>
      </c>
      <c r="P689" s="249">
        <v>1</v>
      </c>
      <c r="Q689" s="249">
        <v>1</v>
      </c>
      <c r="R689" s="249">
        <v>1</v>
      </c>
      <c r="S689" s="249">
        <v>1</v>
      </c>
      <c r="T689" s="249">
        <v>1</v>
      </c>
      <c r="U689" s="249">
        <v>1</v>
      </c>
      <c r="V689" s="249">
        <v>1</v>
      </c>
      <c r="W689" s="249">
        <v>1</v>
      </c>
      <c r="X689" s="249">
        <v>1</v>
      </c>
      <c r="Y689" s="249">
        <v>1</v>
      </c>
      <c r="Z689" s="249">
        <v>1</v>
      </c>
      <c r="AA689" s="249">
        <v>1</v>
      </c>
      <c r="AB689" s="249">
        <v>1</v>
      </c>
      <c r="AC689" s="249">
        <v>1</v>
      </c>
      <c r="AD689" s="249">
        <v>1</v>
      </c>
      <c r="AE689" s="249">
        <v>1</v>
      </c>
      <c r="AF689" s="249">
        <v>1</v>
      </c>
      <c r="AG689" s="249">
        <v>1</v>
      </c>
      <c r="AH689" s="249">
        <v>1</v>
      </c>
      <c r="AI689" s="249">
        <v>1</v>
      </c>
      <c r="AJ689" s="249">
        <v>1</v>
      </c>
      <c r="AK689" s="249">
        <v>1</v>
      </c>
      <c r="AL689" s="249">
        <v>1</v>
      </c>
      <c r="AM689" s="249">
        <v>1</v>
      </c>
    </row>
    <row r="690" spans="1:39" x14ac:dyDescent="0.3">
      <c r="A690" s="249">
        <v>523813</v>
      </c>
      <c r="B690" s="305" t="s">
        <v>2062</v>
      </c>
      <c r="C690" s="249">
        <v>1</v>
      </c>
      <c r="D690" s="249">
        <v>1</v>
      </c>
      <c r="E690" s="249">
        <v>1</v>
      </c>
      <c r="F690" s="249">
        <v>1</v>
      </c>
      <c r="G690" s="249">
        <v>1</v>
      </c>
      <c r="H690" s="249">
        <v>1</v>
      </c>
      <c r="I690" s="249">
        <v>1</v>
      </c>
      <c r="J690" s="249">
        <v>1</v>
      </c>
      <c r="K690" s="249">
        <v>1</v>
      </c>
      <c r="L690" s="249">
        <v>1</v>
      </c>
      <c r="M690" s="249">
        <v>1</v>
      </c>
      <c r="N690" s="249">
        <v>1</v>
      </c>
      <c r="O690" s="249">
        <v>1</v>
      </c>
      <c r="P690" s="249">
        <v>1</v>
      </c>
      <c r="Q690" s="249">
        <v>1</v>
      </c>
      <c r="R690" s="249">
        <v>1</v>
      </c>
      <c r="S690" s="249">
        <v>1</v>
      </c>
      <c r="T690" s="249">
        <v>1</v>
      </c>
      <c r="U690" s="249">
        <v>1</v>
      </c>
      <c r="V690" s="249">
        <v>1</v>
      </c>
      <c r="W690" s="249">
        <v>1</v>
      </c>
      <c r="X690" s="249">
        <v>1</v>
      </c>
      <c r="Y690" s="249">
        <v>1</v>
      </c>
      <c r="Z690" s="249">
        <v>1</v>
      </c>
      <c r="AA690" s="249">
        <v>1</v>
      </c>
      <c r="AB690" s="249">
        <v>1</v>
      </c>
      <c r="AC690" s="249">
        <v>1</v>
      </c>
      <c r="AD690" s="249">
        <v>1</v>
      </c>
      <c r="AE690" s="249">
        <v>1</v>
      </c>
      <c r="AF690" s="249">
        <v>1</v>
      </c>
      <c r="AG690" s="249">
        <v>1</v>
      </c>
      <c r="AH690" s="249">
        <v>1</v>
      </c>
      <c r="AI690" s="249">
        <v>1</v>
      </c>
      <c r="AJ690" s="249">
        <v>1</v>
      </c>
      <c r="AK690" s="249">
        <v>1</v>
      </c>
      <c r="AL690" s="249">
        <v>1</v>
      </c>
      <c r="AM690" s="249">
        <v>1</v>
      </c>
    </row>
    <row r="691" spans="1:39" x14ac:dyDescent="0.3">
      <c r="A691" s="249">
        <v>523902</v>
      </c>
      <c r="B691" s="305" t="s">
        <v>2062</v>
      </c>
      <c r="C691" s="249">
        <v>1</v>
      </c>
      <c r="D691" s="249">
        <v>1</v>
      </c>
      <c r="E691" s="249">
        <v>1</v>
      </c>
      <c r="F691" s="249">
        <v>1</v>
      </c>
      <c r="G691" s="249">
        <v>1</v>
      </c>
      <c r="H691" s="249">
        <v>1</v>
      </c>
      <c r="I691" s="249">
        <v>1</v>
      </c>
      <c r="J691" s="249">
        <v>1</v>
      </c>
      <c r="K691" s="249">
        <v>1</v>
      </c>
      <c r="L691" s="249">
        <v>1</v>
      </c>
      <c r="M691" s="249">
        <v>1</v>
      </c>
      <c r="N691" s="249">
        <v>1</v>
      </c>
      <c r="O691" s="249">
        <v>1</v>
      </c>
      <c r="P691" s="249">
        <v>1</v>
      </c>
      <c r="Q691" s="249">
        <v>1</v>
      </c>
      <c r="R691" s="249">
        <v>1</v>
      </c>
      <c r="S691" s="249">
        <v>1</v>
      </c>
      <c r="T691" s="249">
        <v>1</v>
      </c>
      <c r="U691" s="249">
        <v>1</v>
      </c>
      <c r="V691" s="249">
        <v>1</v>
      </c>
      <c r="W691" s="249">
        <v>1</v>
      </c>
      <c r="X691" s="249">
        <v>1</v>
      </c>
      <c r="Y691" s="249">
        <v>1</v>
      </c>
      <c r="Z691" s="249">
        <v>1</v>
      </c>
      <c r="AA691" s="249">
        <v>1</v>
      </c>
      <c r="AB691" s="249">
        <v>1</v>
      </c>
      <c r="AC691" s="249">
        <v>1</v>
      </c>
      <c r="AD691" s="249">
        <v>1</v>
      </c>
      <c r="AE691" s="249">
        <v>1</v>
      </c>
      <c r="AF691" s="249">
        <v>1</v>
      </c>
      <c r="AG691" s="249">
        <v>1</v>
      </c>
      <c r="AH691" s="249">
        <v>1</v>
      </c>
      <c r="AI691" s="249">
        <v>1</v>
      </c>
      <c r="AJ691" s="249">
        <v>1</v>
      </c>
      <c r="AK691" s="249">
        <v>1</v>
      </c>
      <c r="AL691" s="249">
        <v>1</v>
      </c>
      <c r="AM691" s="249">
        <v>1</v>
      </c>
    </row>
    <row r="692" spans="1:39" x14ac:dyDescent="0.3">
      <c r="A692" s="249">
        <v>505434</v>
      </c>
      <c r="B692" s="305" t="s">
        <v>2062</v>
      </c>
      <c r="C692" s="249">
        <v>1</v>
      </c>
      <c r="D692" s="249">
        <v>1</v>
      </c>
      <c r="E692" s="249">
        <v>1</v>
      </c>
      <c r="F692" s="249">
        <v>1</v>
      </c>
      <c r="G692" s="249">
        <v>1</v>
      </c>
      <c r="H692" s="249">
        <v>1</v>
      </c>
      <c r="I692" s="249">
        <v>1</v>
      </c>
      <c r="J692" s="249">
        <v>1</v>
      </c>
      <c r="K692" s="249">
        <v>1</v>
      </c>
      <c r="L692" s="249">
        <v>1</v>
      </c>
      <c r="M692" s="249">
        <v>1</v>
      </c>
      <c r="N692" s="249">
        <v>1</v>
      </c>
      <c r="O692" s="249">
        <v>1</v>
      </c>
      <c r="P692" s="249">
        <v>1</v>
      </c>
      <c r="Q692" s="249">
        <v>1</v>
      </c>
      <c r="R692" s="249">
        <v>1</v>
      </c>
      <c r="S692" s="249">
        <v>1</v>
      </c>
      <c r="T692" s="249">
        <v>1</v>
      </c>
      <c r="U692" s="249">
        <v>1</v>
      </c>
      <c r="V692" s="249">
        <v>1</v>
      </c>
      <c r="W692" s="249">
        <v>1</v>
      </c>
      <c r="X692" s="249">
        <v>1</v>
      </c>
      <c r="Y692" s="249">
        <v>1</v>
      </c>
      <c r="Z692" s="249">
        <v>1</v>
      </c>
      <c r="AA692" s="249">
        <v>1</v>
      </c>
      <c r="AB692" s="249">
        <v>1</v>
      </c>
      <c r="AC692" s="249">
        <v>1</v>
      </c>
      <c r="AD692" s="249">
        <v>1</v>
      </c>
      <c r="AE692" s="249">
        <v>1</v>
      </c>
      <c r="AF692" s="249">
        <v>1</v>
      </c>
      <c r="AG692" s="249">
        <v>1</v>
      </c>
      <c r="AH692" s="249">
        <v>1</v>
      </c>
      <c r="AI692" s="249">
        <v>1</v>
      </c>
      <c r="AJ692" s="249">
        <v>1</v>
      </c>
      <c r="AK692" s="249">
        <v>1</v>
      </c>
      <c r="AL692" s="249">
        <v>1</v>
      </c>
      <c r="AM692" s="249">
        <v>1</v>
      </c>
    </row>
    <row r="693" spans="1:39" x14ac:dyDescent="0.3">
      <c r="A693" s="249">
        <v>507062</v>
      </c>
      <c r="B693" s="305" t="s">
        <v>2062</v>
      </c>
      <c r="C693" s="249">
        <v>1</v>
      </c>
      <c r="D693" s="249">
        <v>1</v>
      </c>
      <c r="E693" s="249">
        <v>1</v>
      </c>
      <c r="F693" s="249">
        <v>1</v>
      </c>
      <c r="G693" s="249">
        <v>1</v>
      </c>
      <c r="H693" s="249">
        <v>1</v>
      </c>
      <c r="I693" s="249">
        <v>1</v>
      </c>
      <c r="J693" s="249">
        <v>1</v>
      </c>
      <c r="K693" s="249">
        <v>1</v>
      </c>
      <c r="L693" s="249">
        <v>1</v>
      </c>
      <c r="M693" s="249">
        <v>1</v>
      </c>
      <c r="N693" s="249">
        <v>1</v>
      </c>
      <c r="O693" s="249">
        <v>1</v>
      </c>
      <c r="P693" s="249">
        <v>1</v>
      </c>
      <c r="Q693" s="249">
        <v>1</v>
      </c>
      <c r="R693" s="249">
        <v>1</v>
      </c>
      <c r="S693" s="249">
        <v>1</v>
      </c>
      <c r="T693" s="249">
        <v>1</v>
      </c>
      <c r="U693" s="249">
        <v>1</v>
      </c>
      <c r="V693" s="249">
        <v>1</v>
      </c>
      <c r="W693" s="249">
        <v>1</v>
      </c>
      <c r="X693" s="249">
        <v>1</v>
      </c>
      <c r="Y693" s="249">
        <v>1</v>
      </c>
      <c r="Z693" s="249">
        <v>1</v>
      </c>
      <c r="AA693" s="249">
        <v>1</v>
      </c>
      <c r="AB693" s="249">
        <v>1</v>
      </c>
      <c r="AC693" s="249">
        <v>1</v>
      </c>
      <c r="AD693" s="249">
        <v>1</v>
      </c>
      <c r="AE693" s="249">
        <v>1</v>
      </c>
      <c r="AF693" s="249">
        <v>1</v>
      </c>
      <c r="AG693" s="249">
        <v>1</v>
      </c>
      <c r="AH693" s="249">
        <v>1</v>
      </c>
      <c r="AI693" s="249">
        <v>1</v>
      </c>
      <c r="AJ693" s="249">
        <v>1</v>
      </c>
      <c r="AK693" s="249">
        <v>1</v>
      </c>
      <c r="AL693" s="249">
        <v>1</v>
      </c>
      <c r="AM693" s="249">
        <v>1</v>
      </c>
    </row>
    <row r="694" spans="1:39" x14ac:dyDescent="0.3">
      <c r="A694" s="249">
        <v>508047</v>
      </c>
      <c r="B694" s="305" t="s">
        <v>2062</v>
      </c>
      <c r="C694" s="249">
        <v>1</v>
      </c>
      <c r="D694" s="249">
        <v>1</v>
      </c>
      <c r="E694" s="249">
        <v>1</v>
      </c>
      <c r="F694" s="249">
        <v>1</v>
      </c>
      <c r="G694" s="249">
        <v>1</v>
      </c>
      <c r="H694" s="249">
        <v>1</v>
      </c>
      <c r="I694" s="249">
        <v>1</v>
      </c>
      <c r="J694" s="249">
        <v>1</v>
      </c>
      <c r="K694" s="249">
        <v>1</v>
      </c>
      <c r="L694" s="249">
        <v>1</v>
      </c>
      <c r="M694" s="249">
        <v>1</v>
      </c>
      <c r="N694" s="249">
        <v>1</v>
      </c>
      <c r="O694" s="249">
        <v>1</v>
      </c>
      <c r="P694" s="249">
        <v>1</v>
      </c>
      <c r="Q694" s="249">
        <v>1</v>
      </c>
      <c r="R694" s="249">
        <v>1</v>
      </c>
      <c r="S694" s="249">
        <v>1</v>
      </c>
      <c r="T694" s="249">
        <v>1</v>
      </c>
      <c r="U694" s="249">
        <v>1</v>
      </c>
      <c r="V694" s="249">
        <v>1</v>
      </c>
      <c r="W694" s="249">
        <v>1</v>
      </c>
      <c r="X694" s="249">
        <v>1</v>
      </c>
      <c r="Y694" s="249">
        <v>1</v>
      </c>
      <c r="Z694" s="249">
        <v>1</v>
      </c>
      <c r="AA694" s="249">
        <v>1</v>
      </c>
      <c r="AB694" s="249">
        <v>1</v>
      </c>
      <c r="AC694" s="249">
        <v>1</v>
      </c>
      <c r="AD694" s="249">
        <v>1</v>
      </c>
      <c r="AE694" s="249">
        <v>1</v>
      </c>
      <c r="AF694" s="249">
        <v>1</v>
      </c>
      <c r="AG694" s="249">
        <v>1</v>
      </c>
      <c r="AH694" s="249">
        <v>1</v>
      </c>
      <c r="AI694" s="249">
        <v>1</v>
      </c>
      <c r="AJ694" s="249">
        <v>1</v>
      </c>
      <c r="AK694" s="249">
        <v>1</v>
      </c>
      <c r="AL694" s="249">
        <v>1</v>
      </c>
      <c r="AM694" s="249">
        <v>1</v>
      </c>
    </row>
    <row r="695" spans="1:39" x14ac:dyDescent="0.3">
      <c r="A695" s="249">
        <v>508896</v>
      </c>
      <c r="B695" s="305" t="s">
        <v>2062</v>
      </c>
      <c r="C695" s="249">
        <v>1</v>
      </c>
      <c r="D695" s="249">
        <v>1</v>
      </c>
      <c r="E695" s="249">
        <v>1</v>
      </c>
      <c r="F695" s="249">
        <v>1</v>
      </c>
      <c r="G695" s="249">
        <v>1</v>
      </c>
      <c r="H695" s="249">
        <v>1</v>
      </c>
      <c r="I695" s="249">
        <v>1</v>
      </c>
      <c r="J695" s="249">
        <v>1</v>
      </c>
      <c r="K695" s="249">
        <v>1</v>
      </c>
      <c r="L695" s="249">
        <v>1</v>
      </c>
      <c r="M695" s="249">
        <v>1</v>
      </c>
      <c r="N695" s="249">
        <v>1</v>
      </c>
      <c r="O695" s="249">
        <v>1</v>
      </c>
      <c r="P695" s="249">
        <v>1</v>
      </c>
      <c r="Q695" s="249">
        <v>1</v>
      </c>
      <c r="R695" s="249">
        <v>1</v>
      </c>
      <c r="S695" s="249">
        <v>1</v>
      </c>
      <c r="T695" s="249">
        <v>1</v>
      </c>
      <c r="U695" s="249">
        <v>1</v>
      </c>
      <c r="V695" s="249">
        <v>1</v>
      </c>
      <c r="W695" s="249">
        <v>1</v>
      </c>
      <c r="X695" s="249">
        <v>1</v>
      </c>
      <c r="Y695" s="249">
        <v>1</v>
      </c>
      <c r="Z695" s="249">
        <v>1</v>
      </c>
      <c r="AA695" s="249">
        <v>1</v>
      </c>
      <c r="AB695" s="249">
        <v>1</v>
      </c>
      <c r="AC695" s="249">
        <v>1</v>
      </c>
      <c r="AD695" s="249">
        <v>1</v>
      </c>
      <c r="AE695" s="249">
        <v>1</v>
      </c>
      <c r="AF695" s="249">
        <v>1</v>
      </c>
      <c r="AG695" s="249">
        <v>1</v>
      </c>
      <c r="AH695" s="249">
        <v>1</v>
      </c>
      <c r="AI695" s="249">
        <v>1</v>
      </c>
      <c r="AJ695" s="249">
        <v>1</v>
      </c>
      <c r="AK695" s="249">
        <v>1</v>
      </c>
      <c r="AL695" s="249">
        <v>1</v>
      </c>
      <c r="AM695" s="249">
        <v>1</v>
      </c>
    </row>
    <row r="696" spans="1:39" x14ac:dyDescent="0.3">
      <c r="A696" s="249">
        <v>509191</v>
      </c>
      <c r="B696" s="305" t="s">
        <v>2062</v>
      </c>
      <c r="C696" s="249">
        <v>1</v>
      </c>
      <c r="D696" s="249">
        <v>1</v>
      </c>
      <c r="E696" s="249">
        <v>1</v>
      </c>
      <c r="F696" s="249">
        <v>1</v>
      </c>
      <c r="G696" s="249">
        <v>1</v>
      </c>
      <c r="H696" s="249">
        <v>1</v>
      </c>
      <c r="I696" s="249">
        <v>1</v>
      </c>
      <c r="J696" s="249">
        <v>1</v>
      </c>
      <c r="K696" s="249">
        <v>1</v>
      </c>
      <c r="L696" s="249">
        <v>1</v>
      </c>
      <c r="M696" s="249">
        <v>1</v>
      </c>
      <c r="N696" s="249">
        <v>1</v>
      </c>
      <c r="O696" s="249">
        <v>1</v>
      </c>
      <c r="P696" s="249">
        <v>1</v>
      </c>
      <c r="Q696" s="249">
        <v>1</v>
      </c>
      <c r="R696" s="249">
        <v>1</v>
      </c>
      <c r="S696" s="249">
        <v>1</v>
      </c>
      <c r="T696" s="249">
        <v>1</v>
      </c>
      <c r="U696" s="249">
        <v>1</v>
      </c>
      <c r="V696" s="249">
        <v>1</v>
      </c>
      <c r="W696" s="249">
        <v>1</v>
      </c>
      <c r="X696" s="249">
        <v>1</v>
      </c>
      <c r="Y696" s="249">
        <v>1</v>
      </c>
      <c r="Z696" s="249">
        <v>1</v>
      </c>
      <c r="AA696" s="249">
        <v>1</v>
      </c>
      <c r="AB696" s="249">
        <v>1</v>
      </c>
      <c r="AC696" s="249">
        <v>1</v>
      </c>
      <c r="AD696" s="249">
        <v>1</v>
      </c>
      <c r="AE696" s="249">
        <v>1</v>
      </c>
      <c r="AF696" s="249">
        <v>1</v>
      </c>
      <c r="AG696" s="249">
        <v>1</v>
      </c>
      <c r="AH696" s="249">
        <v>1</v>
      </c>
      <c r="AI696" s="249">
        <v>1</v>
      </c>
      <c r="AJ696" s="249">
        <v>1</v>
      </c>
      <c r="AK696" s="249">
        <v>1</v>
      </c>
      <c r="AL696" s="249">
        <v>1</v>
      </c>
      <c r="AM696" s="249">
        <v>1</v>
      </c>
    </row>
    <row r="697" spans="1:39" x14ac:dyDescent="0.3">
      <c r="A697" s="249">
        <v>513253</v>
      </c>
      <c r="B697" s="305" t="s">
        <v>2062</v>
      </c>
      <c r="C697" s="249">
        <v>1</v>
      </c>
      <c r="D697" s="249">
        <v>1</v>
      </c>
      <c r="E697" s="249">
        <v>1</v>
      </c>
      <c r="F697" s="249">
        <v>1</v>
      </c>
      <c r="G697" s="249">
        <v>1</v>
      </c>
      <c r="H697" s="249">
        <v>1</v>
      </c>
      <c r="I697" s="249">
        <v>1</v>
      </c>
      <c r="J697" s="249">
        <v>1</v>
      </c>
      <c r="K697" s="249">
        <v>1</v>
      </c>
      <c r="L697" s="249">
        <v>1</v>
      </c>
      <c r="M697" s="249">
        <v>1</v>
      </c>
      <c r="N697" s="249">
        <v>1</v>
      </c>
      <c r="O697" s="249">
        <v>1</v>
      </c>
      <c r="P697" s="249">
        <v>1</v>
      </c>
      <c r="Q697" s="249">
        <v>1</v>
      </c>
      <c r="R697" s="249">
        <v>1</v>
      </c>
      <c r="S697" s="249">
        <v>1</v>
      </c>
      <c r="T697" s="249">
        <v>1</v>
      </c>
      <c r="U697" s="249">
        <v>1</v>
      </c>
      <c r="V697" s="249">
        <v>1</v>
      </c>
      <c r="W697" s="249">
        <v>1</v>
      </c>
      <c r="X697" s="249">
        <v>1</v>
      </c>
      <c r="Y697" s="249">
        <v>1</v>
      </c>
      <c r="Z697" s="249">
        <v>1</v>
      </c>
      <c r="AA697" s="249">
        <v>1</v>
      </c>
      <c r="AB697" s="249">
        <v>1</v>
      </c>
      <c r="AC697" s="249">
        <v>1</v>
      </c>
      <c r="AD697" s="249">
        <v>1</v>
      </c>
      <c r="AE697" s="249">
        <v>1</v>
      </c>
      <c r="AF697" s="249">
        <v>1</v>
      </c>
      <c r="AG697" s="249">
        <v>1</v>
      </c>
      <c r="AH697" s="249">
        <v>1</v>
      </c>
      <c r="AI697" s="249">
        <v>1</v>
      </c>
      <c r="AJ697" s="249">
        <v>1</v>
      </c>
      <c r="AK697" s="249">
        <v>1</v>
      </c>
      <c r="AL697" s="249">
        <v>1</v>
      </c>
      <c r="AM697" s="249">
        <v>1</v>
      </c>
    </row>
    <row r="698" spans="1:39" x14ac:dyDescent="0.3">
      <c r="A698" s="249">
        <v>515390</v>
      </c>
      <c r="B698" s="305" t="s">
        <v>2062</v>
      </c>
      <c r="C698" s="249">
        <v>1</v>
      </c>
      <c r="D698" s="249">
        <v>1</v>
      </c>
      <c r="E698" s="249">
        <v>1</v>
      </c>
      <c r="F698" s="249">
        <v>1</v>
      </c>
      <c r="G698" s="249">
        <v>1</v>
      </c>
      <c r="H698" s="249">
        <v>1</v>
      </c>
      <c r="I698" s="249">
        <v>1</v>
      </c>
      <c r="J698" s="249">
        <v>1</v>
      </c>
      <c r="K698" s="249">
        <v>1</v>
      </c>
      <c r="L698" s="249">
        <v>1</v>
      </c>
      <c r="M698" s="249">
        <v>1</v>
      </c>
      <c r="N698" s="249">
        <v>1</v>
      </c>
      <c r="O698" s="249">
        <v>1</v>
      </c>
      <c r="P698" s="249">
        <v>1</v>
      </c>
      <c r="Q698" s="249">
        <v>1</v>
      </c>
      <c r="R698" s="249">
        <v>1</v>
      </c>
      <c r="S698" s="249">
        <v>1</v>
      </c>
      <c r="T698" s="249">
        <v>1</v>
      </c>
      <c r="U698" s="249">
        <v>1</v>
      </c>
      <c r="V698" s="249">
        <v>1</v>
      </c>
      <c r="W698" s="249">
        <v>1</v>
      </c>
      <c r="X698" s="249">
        <v>1</v>
      </c>
      <c r="Y698" s="249">
        <v>1</v>
      </c>
      <c r="Z698" s="249">
        <v>1</v>
      </c>
      <c r="AA698" s="249">
        <v>1</v>
      </c>
      <c r="AB698" s="249">
        <v>1</v>
      </c>
      <c r="AC698" s="249">
        <v>1</v>
      </c>
      <c r="AD698" s="249">
        <v>1</v>
      </c>
      <c r="AE698" s="249">
        <v>1</v>
      </c>
      <c r="AF698" s="249">
        <v>1</v>
      </c>
      <c r="AG698" s="249">
        <v>1</v>
      </c>
      <c r="AH698" s="249">
        <v>1</v>
      </c>
      <c r="AI698" s="249">
        <v>1</v>
      </c>
      <c r="AJ698" s="249">
        <v>1</v>
      </c>
      <c r="AK698" s="249">
        <v>1</v>
      </c>
      <c r="AL698" s="249">
        <v>1</v>
      </c>
      <c r="AM698" s="249">
        <v>1</v>
      </c>
    </row>
    <row r="699" spans="1:39" x14ac:dyDescent="0.3">
      <c r="A699" s="249">
        <v>516455</v>
      </c>
      <c r="B699" s="305" t="s">
        <v>2062</v>
      </c>
      <c r="C699" s="249">
        <v>1</v>
      </c>
      <c r="D699" s="249">
        <v>1</v>
      </c>
      <c r="E699" s="249">
        <v>1</v>
      </c>
      <c r="F699" s="249">
        <v>1</v>
      </c>
      <c r="G699" s="249">
        <v>1</v>
      </c>
      <c r="H699" s="249">
        <v>1</v>
      </c>
      <c r="I699" s="249">
        <v>1</v>
      </c>
      <c r="J699" s="249">
        <v>1</v>
      </c>
      <c r="K699" s="249">
        <v>1</v>
      </c>
      <c r="L699" s="249">
        <v>1</v>
      </c>
      <c r="M699" s="249">
        <v>1</v>
      </c>
      <c r="N699" s="249">
        <v>1</v>
      </c>
      <c r="O699" s="249">
        <v>1</v>
      </c>
      <c r="P699" s="249">
        <v>1</v>
      </c>
      <c r="Q699" s="249">
        <v>1</v>
      </c>
      <c r="R699" s="249">
        <v>1</v>
      </c>
      <c r="S699" s="249">
        <v>1</v>
      </c>
      <c r="T699" s="249">
        <v>1</v>
      </c>
      <c r="U699" s="249">
        <v>1</v>
      </c>
      <c r="V699" s="249">
        <v>1</v>
      </c>
      <c r="W699" s="249">
        <v>1</v>
      </c>
      <c r="X699" s="249">
        <v>1</v>
      </c>
      <c r="Y699" s="249">
        <v>1</v>
      </c>
      <c r="Z699" s="249">
        <v>1</v>
      </c>
      <c r="AA699" s="249">
        <v>1</v>
      </c>
      <c r="AB699" s="249">
        <v>1</v>
      </c>
      <c r="AC699" s="249">
        <v>1</v>
      </c>
      <c r="AD699" s="249">
        <v>1</v>
      </c>
      <c r="AE699" s="249">
        <v>1</v>
      </c>
      <c r="AF699" s="249">
        <v>1</v>
      </c>
      <c r="AG699" s="249">
        <v>1</v>
      </c>
      <c r="AH699" s="249">
        <v>1</v>
      </c>
      <c r="AI699" s="249">
        <v>1</v>
      </c>
      <c r="AJ699" s="249">
        <v>1</v>
      </c>
      <c r="AK699" s="249">
        <v>1</v>
      </c>
      <c r="AL699" s="249">
        <v>1</v>
      </c>
      <c r="AM699" s="249">
        <v>1</v>
      </c>
    </row>
    <row r="700" spans="1:39" x14ac:dyDescent="0.3">
      <c r="A700" s="249">
        <v>517040</v>
      </c>
      <c r="B700" s="305" t="s">
        <v>2062</v>
      </c>
      <c r="C700" s="249">
        <v>1</v>
      </c>
      <c r="D700" s="249">
        <v>1</v>
      </c>
      <c r="E700" s="249">
        <v>1</v>
      </c>
      <c r="F700" s="249">
        <v>1</v>
      </c>
      <c r="G700" s="249">
        <v>1</v>
      </c>
      <c r="H700" s="249">
        <v>1</v>
      </c>
      <c r="I700" s="249">
        <v>1</v>
      </c>
      <c r="J700" s="249">
        <v>1</v>
      </c>
      <c r="K700" s="249">
        <v>1</v>
      </c>
      <c r="L700" s="249">
        <v>1</v>
      </c>
      <c r="M700" s="249">
        <v>1</v>
      </c>
      <c r="N700" s="249">
        <v>1</v>
      </c>
      <c r="O700" s="249">
        <v>1</v>
      </c>
      <c r="P700" s="249">
        <v>1</v>
      </c>
      <c r="Q700" s="249">
        <v>1</v>
      </c>
      <c r="R700" s="249">
        <v>1</v>
      </c>
      <c r="S700" s="249">
        <v>1</v>
      </c>
      <c r="T700" s="249">
        <v>1</v>
      </c>
      <c r="U700" s="249">
        <v>1</v>
      </c>
      <c r="V700" s="249">
        <v>1</v>
      </c>
      <c r="W700" s="249">
        <v>1</v>
      </c>
      <c r="X700" s="249">
        <v>1</v>
      </c>
      <c r="Y700" s="249">
        <v>1</v>
      </c>
      <c r="Z700" s="249">
        <v>1</v>
      </c>
      <c r="AA700" s="249">
        <v>1</v>
      </c>
      <c r="AB700" s="249">
        <v>1</v>
      </c>
      <c r="AC700" s="249">
        <v>1</v>
      </c>
      <c r="AD700" s="249">
        <v>1</v>
      </c>
      <c r="AE700" s="249">
        <v>1</v>
      </c>
      <c r="AF700" s="249">
        <v>1</v>
      </c>
      <c r="AG700" s="249">
        <v>1</v>
      </c>
      <c r="AH700" s="249">
        <v>1</v>
      </c>
      <c r="AI700" s="249">
        <v>1</v>
      </c>
      <c r="AJ700" s="249">
        <v>1</v>
      </c>
      <c r="AK700" s="249">
        <v>1</v>
      </c>
      <c r="AL700" s="249">
        <v>1</v>
      </c>
      <c r="AM700" s="249">
        <v>1</v>
      </c>
    </row>
    <row r="701" spans="1:39" x14ac:dyDescent="0.3">
      <c r="A701" s="249">
        <v>517108</v>
      </c>
      <c r="B701" s="305" t="s">
        <v>2062</v>
      </c>
      <c r="C701" s="249">
        <v>1</v>
      </c>
      <c r="D701" s="249">
        <v>1</v>
      </c>
      <c r="E701" s="249">
        <v>1</v>
      </c>
      <c r="F701" s="249">
        <v>1</v>
      </c>
      <c r="G701" s="249">
        <v>1</v>
      </c>
      <c r="H701" s="249">
        <v>1</v>
      </c>
      <c r="I701" s="249">
        <v>1</v>
      </c>
      <c r="J701" s="249">
        <v>1</v>
      </c>
      <c r="K701" s="249">
        <v>1</v>
      </c>
      <c r="L701" s="249">
        <v>1</v>
      </c>
      <c r="M701" s="249">
        <v>1</v>
      </c>
      <c r="N701" s="249">
        <v>1</v>
      </c>
      <c r="O701" s="249">
        <v>1</v>
      </c>
      <c r="P701" s="249">
        <v>1</v>
      </c>
      <c r="Q701" s="249">
        <v>1</v>
      </c>
      <c r="R701" s="249">
        <v>1</v>
      </c>
      <c r="S701" s="249">
        <v>1</v>
      </c>
      <c r="T701" s="249">
        <v>1</v>
      </c>
      <c r="U701" s="249">
        <v>1</v>
      </c>
      <c r="V701" s="249">
        <v>1</v>
      </c>
      <c r="W701" s="249">
        <v>1</v>
      </c>
      <c r="X701" s="249">
        <v>1</v>
      </c>
      <c r="Y701" s="249">
        <v>1</v>
      </c>
      <c r="Z701" s="249">
        <v>1</v>
      </c>
      <c r="AA701" s="249">
        <v>1</v>
      </c>
      <c r="AB701" s="249">
        <v>1</v>
      </c>
      <c r="AC701" s="249">
        <v>1</v>
      </c>
      <c r="AD701" s="249">
        <v>1</v>
      </c>
      <c r="AE701" s="249">
        <v>1</v>
      </c>
      <c r="AF701" s="249">
        <v>1</v>
      </c>
      <c r="AG701" s="249">
        <v>1</v>
      </c>
      <c r="AH701" s="249">
        <v>1</v>
      </c>
      <c r="AI701" s="249">
        <v>1</v>
      </c>
      <c r="AJ701" s="249">
        <v>1</v>
      </c>
      <c r="AK701" s="249">
        <v>1</v>
      </c>
      <c r="AL701" s="249">
        <v>1</v>
      </c>
      <c r="AM701" s="249">
        <v>1</v>
      </c>
    </row>
    <row r="702" spans="1:39" x14ac:dyDescent="0.3">
      <c r="A702" s="249">
        <v>517719</v>
      </c>
      <c r="B702" s="305" t="s">
        <v>2062</v>
      </c>
      <c r="C702" s="249">
        <v>1</v>
      </c>
      <c r="D702" s="249">
        <v>1</v>
      </c>
      <c r="E702" s="249">
        <v>1</v>
      </c>
      <c r="F702" s="249">
        <v>1</v>
      </c>
      <c r="G702" s="249">
        <v>1</v>
      </c>
      <c r="H702" s="249">
        <v>1</v>
      </c>
      <c r="I702" s="249">
        <v>1</v>
      </c>
      <c r="J702" s="249">
        <v>1</v>
      </c>
      <c r="K702" s="249">
        <v>1</v>
      </c>
      <c r="L702" s="249">
        <v>1</v>
      </c>
      <c r="M702" s="249">
        <v>1</v>
      </c>
      <c r="N702" s="249">
        <v>1</v>
      </c>
      <c r="O702" s="249">
        <v>1</v>
      </c>
      <c r="P702" s="249">
        <v>1</v>
      </c>
      <c r="Q702" s="249">
        <v>1</v>
      </c>
      <c r="R702" s="249">
        <v>1</v>
      </c>
      <c r="S702" s="249">
        <v>1</v>
      </c>
      <c r="T702" s="249">
        <v>1</v>
      </c>
      <c r="U702" s="249">
        <v>1</v>
      </c>
      <c r="V702" s="249">
        <v>1</v>
      </c>
      <c r="W702" s="249">
        <v>1</v>
      </c>
      <c r="X702" s="249">
        <v>1</v>
      </c>
      <c r="Y702" s="249">
        <v>1</v>
      </c>
      <c r="Z702" s="249">
        <v>1</v>
      </c>
      <c r="AA702" s="249">
        <v>1</v>
      </c>
      <c r="AB702" s="249">
        <v>1</v>
      </c>
      <c r="AC702" s="249">
        <v>1</v>
      </c>
      <c r="AD702" s="249">
        <v>1</v>
      </c>
      <c r="AE702" s="249">
        <v>1</v>
      </c>
      <c r="AF702" s="249">
        <v>1</v>
      </c>
      <c r="AG702" s="249">
        <v>1</v>
      </c>
      <c r="AH702" s="249">
        <v>1</v>
      </c>
      <c r="AI702" s="249">
        <v>1</v>
      </c>
      <c r="AJ702" s="249">
        <v>1</v>
      </c>
      <c r="AK702" s="249">
        <v>1</v>
      </c>
      <c r="AL702" s="249">
        <v>1</v>
      </c>
      <c r="AM702" s="249">
        <v>1</v>
      </c>
    </row>
    <row r="703" spans="1:39" x14ac:dyDescent="0.3">
      <c r="A703" s="249">
        <v>518461</v>
      </c>
      <c r="B703" s="305" t="s">
        <v>2062</v>
      </c>
      <c r="C703" s="249">
        <v>1</v>
      </c>
      <c r="D703" s="249">
        <v>1</v>
      </c>
      <c r="E703" s="249">
        <v>1</v>
      </c>
      <c r="F703" s="249">
        <v>1</v>
      </c>
      <c r="G703" s="249">
        <v>1</v>
      </c>
      <c r="H703" s="249">
        <v>1</v>
      </c>
      <c r="I703" s="249">
        <v>1</v>
      </c>
      <c r="J703" s="249">
        <v>1</v>
      </c>
      <c r="K703" s="249">
        <v>1</v>
      </c>
      <c r="L703" s="249">
        <v>1</v>
      </c>
      <c r="M703" s="249">
        <v>1</v>
      </c>
      <c r="N703" s="249">
        <v>1</v>
      </c>
      <c r="O703" s="249">
        <v>1</v>
      </c>
      <c r="P703" s="249">
        <v>1</v>
      </c>
      <c r="Q703" s="249">
        <v>1</v>
      </c>
      <c r="R703" s="249">
        <v>1</v>
      </c>
      <c r="S703" s="249">
        <v>1</v>
      </c>
      <c r="T703" s="249">
        <v>1</v>
      </c>
      <c r="U703" s="249">
        <v>1</v>
      </c>
      <c r="V703" s="249">
        <v>1</v>
      </c>
      <c r="W703" s="249">
        <v>1</v>
      </c>
      <c r="X703" s="249">
        <v>1</v>
      </c>
      <c r="Y703" s="249">
        <v>1</v>
      </c>
      <c r="Z703" s="249">
        <v>1</v>
      </c>
      <c r="AA703" s="249">
        <v>1</v>
      </c>
      <c r="AB703" s="249">
        <v>1</v>
      </c>
      <c r="AC703" s="249">
        <v>1</v>
      </c>
      <c r="AD703" s="249">
        <v>1</v>
      </c>
      <c r="AE703" s="249">
        <v>1</v>
      </c>
      <c r="AF703" s="249">
        <v>1</v>
      </c>
      <c r="AG703" s="249">
        <v>1</v>
      </c>
      <c r="AH703" s="249">
        <v>1</v>
      </c>
      <c r="AI703" s="249">
        <v>1</v>
      </c>
      <c r="AJ703" s="249">
        <v>1</v>
      </c>
      <c r="AK703" s="249">
        <v>1</v>
      </c>
      <c r="AL703" s="249">
        <v>1</v>
      </c>
      <c r="AM703" s="249">
        <v>1</v>
      </c>
    </row>
    <row r="704" spans="1:39" x14ac:dyDescent="0.3">
      <c r="A704" s="249">
        <v>518478</v>
      </c>
      <c r="B704" s="305" t="s">
        <v>2062</v>
      </c>
      <c r="C704" s="249">
        <v>1</v>
      </c>
      <c r="D704" s="249">
        <v>1</v>
      </c>
      <c r="E704" s="249">
        <v>1</v>
      </c>
      <c r="F704" s="249">
        <v>1</v>
      </c>
      <c r="G704" s="249">
        <v>1</v>
      </c>
      <c r="H704" s="249">
        <v>1</v>
      </c>
      <c r="I704" s="249">
        <v>1</v>
      </c>
      <c r="J704" s="249">
        <v>1</v>
      </c>
      <c r="K704" s="249">
        <v>1</v>
      </c>
      <c r="L704" s="249">
        <v>1</v>
      </c>
      <c r="M704" s="249">
        <v>1</v>
      </c>
      <c r="N704" s="249">
        <v>1</v>
      </c>
      <c r="O704" s="249">
        <v>1</v>
      </c>
      <c r="P704" s="249">
        <v>1</v>
      </c>
      <c r="Q704" s="249">
        <v>1</v>
      </c>
      <c r="R704" s="249">
        <v>1</v>
      </c>
      <c r="S704" s="249">
        <v>1</v>
      </c>
      <c r="T704" s="249">
        <v>1</v>
      </c>
      <c r="U704" s="249">
        <v>1</v>
      </c>
      <c r="V704" s="249">
        <v>1</v>
      </c>
      <c r="W704" s="249">
        <v>1</v>
      </c>
      <c r="X704" s="249">
        <v>1</v>
      </c>
      <c r="Y704" s="249">
        <v>1</v>
      </c>
      <c r="Z704" s="249">
        <v>1</v>
      </c>
      <c r="AA704" s="249">
        <v>1</v>
      </c>
      <c r="AB704" s="249">
        <v>1</v>
      </c>
      <c r="AC704" s="249">
        <v>1</v>
      </c>
      <c r="AD704" s="249">
        <v>1</v>
      </c>
      <c r="AE704" s="249">
        <v>1</v>
      </c>
      <c r="AF704" s="249">
        <v>1</v>
      </c>
      <c r="AG704" s="249">
        <v>1</v>
      </c>
      <c r="AH704" s="249">
        <v>1</v>
      </c>
      <c r="AI704" s="249">
        <v>1</v>
      </c>
      <c r="AJ704" s="249">
        <v>1</v>
      </c>
      <c r="AK704" s="249">
        <v>1</v>
      </c>
      <c r="AL704" s="249">
        <v>1</v>
      </c>
      <c r="AM704" s="249">
        <v>1</v>
      </c>
    </row>
    <row r="705" spans="1:39" x14ac:dyDescent="0.3">
      <c r="A705" s="249">
        <v>518979</v>
      </c>
      <c r="B705" s="305" t="s">
        <v>2062</v>
      </c>
      <c r="C705" s="249">
        <v>1</v>
      </c>
      <c r="D705" s="249">
        <v>1</v>
      </c>
      <c r="E705" s="249">
        <v>1</v>
      </c>
      <c r="F705" s="249">
        <v>1</v>
      </c>
      <c r="G705" s="249">
        <v>1</v>
      </c>
      <c r="H705" s="249">
        <v>1</v>
      </c>
      <c r="I705" s="249">
        <v>1</v>
      </c>
      <c r="J705" s="249">
        <v>1</v>
      </c>
      <c r="K705" s="249">
        <v>1</v>
      </c>
      <c r="L705" s="249">
        <v>1</v>
      </c>
      <c r="M705" s="249">
        <v>1</v>
      </c>
      <c r="N705" s="249">
        <v>1</v>
      </c>
      <c r="O705" s="249">
        <v>1</v>
      </c>
      <c r="P705" s="249">
        <v>1</v>
      </c>
      <c r="Q705" s="249">
        <v>1</v>
      </c>
      <c r="R705" s="249">
        <v>1</v>
      </c>
      <c r="S705" s="249">
        <v>1</v>
      </c>
      <c r="T705" s="249">
        <v>1</v>
      </c>
      <c r="U705" s="249">
        <v>1</v>
      </c>
      <c r="V705" s="249">
        <v>1</v>
      </c>
      <c r="W705" s="249">
        <v>1</v>
      </c>
      <c r="X705" s="249">
        <v>1</v>
      </c>
      <c r="Y705" s="249">
        <v>1</v>
      </c>
      <c r="Z705" s="249">
        <v>1</v>
      </c>
      <c r="AA705" s="249">
        <v>1</v>
      </c>
      <c r="AB705" s="249">
        <v>1</v>
      </c>
      <c r="AC705" s="249">
        <v>1</v>
      </c>
      <c r="AD705" s="249">
        <v>1</v>
      </c>
      <c r="AE705" s="249">
        <v>1</v>
      </c>
      <c r="AF705" s="249">
        <v>1</v>
      </c>
      <c r="AG705" s="249">
        <v>1</v>
      </c>
      <c r="AH705" s="249">
        <v>1</v>
      </c>
      <c r="AI705" s="249">
        <v>1</v>
      </c>
      <c r="AJ705" s="249">
        <v>1</v>
      </c>
      <c r="AK705" s="249">
        <v>1</v>
      </c>
      <c r="AL705" s="249">
        <v>1</v>
      </c>
      <c r="AM705" s="249">
        <v>1</v>
      </c>
    </row>
    <row r="706" spans="1:39" x14ac:dyDescent="0.3">
      <c r="A706" s="249">
        <v>519207</v>
      </c>
      <c r="B706" s="305" t="s">
        <v>2062</v>
      </c>
      <c r="C706" s="249">
        <v>1</v>
      </c>
      <c r="D706" s="249">
        <v>1</v>
      </c>
      <c r="E706" s="249">
        <v>1</v>
      </c>
      <c r="F706" s="249">
        <v>1</v>
      </c>
      <c r="G706" s="249">
        <v>1</v>
      </c>
      <c r="H706" s="249">
        <v>1</v>
      </c>
      <c r="I706" s="249">
        <v>1</v>
      </c>
      <c r="J706" s="249">
        <v>1</v>
      </c>
      <c r="K706" s="249">
        <v>1</v>
      </c>
      <c r="L706" s="249">
        <v>1</v>
      </c>
      <c r="M706" s="249">
        <v>1</v>
      </c>
      <c r="N706" s="249">
        <v>1</v>
      </c>
      <c r="O706" s="249">
        <v>1</v>
      </c>
      <c r="P706" s="249">
        <v>1</v>
      </c>
      <c r="Q706" s="249">
        <v>1</v>
      </c>
      <c r="R706" s="249">
        <v>1</v>
      </c>
      <c r="S706" s="249">
        <v>1</v>
      </c>
      <c r="T706" s="249">
        <v>1</v>
      </c>
      <c r="U706" s="249">
        <v>1</v>
      </c>
      <c r="V706" s="249">
        <v>1</v>
      </c>
      <c r="W706" s="249">
        <v>1</v>
      </c>
      <c r="X706" s="249">
        <v>1</v>
      </c>
      <c r="Y706" s="249">
        <v>1</v>
      </c>
      <c r="Z706" s="249">
        <v>1</v>
      </c>
      <c r="AA706" s="249">
        <v>1</v>
      </c>
      <c r="AB706" s="249">
        <v>1</v>
      </c>
      <c r="AC706" s="249">
        <v>1</v>
      </c>
      <c r="AD706" s="249">
        <v>1</v>
      </c>
      <c r="AE706" s="249">
        <v>1</v>
      </c>
      <c r="AF706" s="249">
        <v>1</v>
      </c>
      <c r="AG706" s="249">
        <v>1</v>
      </c>
      <c r="AH706" s="249">
        <v>1</v>
      </c>
      <c r="AI706" s="249">
        <v>1</v>
      </c>
      <c r="AJ706" s="249">
        <v>1</v>
      </c>
      <c r="AK706" s="249">
        <v>1</v>
      </c>
      <c r="AL706" s="249">
        <v>1</v>
      </c>
      <c r="AM706" s="249">
        <v>1</v>
      </c>
    </row>
    <row r="707" spans="1:39" x14ac:dyDescent="0.3">
      <c r="A707" s="249">
        <v>519381</v>
      </c>
      <c r="B707" s="305" t="s">
        <v>2062</v>
      </c>
      <c r="C707" s="249">
        <v>1</v>
      </c>
      <c r="D707" s="249">
        <v>1</v>
      </c>
      <c r="E707" s="249">
        <v>1</v>
      </c>
      <c r="F707" s="249">
        <v>1</v>
      </c>
      <c r="G707" s="249">
        <v>1</v>
      </c>
      <c r="H707" s="249">
        <v>1</v>
      </c>
      <c r="I707" s="249">
        <v>1</v>
      </c>
      <c r="J707" s="249">
        <v>1</v>
      </c>
      <c r="K707" s="249">
        <v>1</v>
      </c>
      <c r="L707" s="249">
        <v>1</v>
      </c>
      <c r="M707" s="249">
        <v>1</v>
      </c>
      <c r="N707" s="249">
        <v>1</v>
      </c>
      <c r="O707" s="249">
        <v>1</v>
      </c>
      <c r="P707" s="249">
        <v>1</v>
      </c>
      <c r="Q707" s="249">
        <v>1</v>
      </c>
      <c r="R707" s="249">
        <v>1</v>
      </c>
      <c r="S707" s="249">
        <v>1</v>
      </c>
      <c r="T707" s="249">
        <v>1</v>
      </c>
      <c r="U707" s="249">
        <v>1</v>
      </c>
      <c r="V707" s="249">
        <v>1</v>
      </c>
      <c r="W707" s="249">
        <v>1</v>
      </c>
      <c r="X707" s="249">
        <v>1</v>
      </c>
      <c r="Y707" s="249">
        <v>1</v>
      </c>
      <c r="Z707" s="249">
        <v>1</v>
      </c>
      <c r="AA707" s="249">
        <v>1</v>
      </c>
      <c r="AB707" s="249">
        <v>1</v>
      </c>
      <c r="AC707" s="249">
        <v>1</v>
      </c>
      <c r="AD707" s="249">
        <v>1</v>
      </c>
      <c r="AE707" s="249">
        <v>1</v>
      </c>
      <c r="AF707" s="249">
        <v>1</v>
      </c>
      <c r="AG707" s="249">
        <v>1</v>
      </c>
      <c r="AH707" s="249">
        <v>1</v>
      </c>
      <c r="AI707" s="249">
        <v>1</v>
      </c>
      <c r="AJ707" s="249">
        <v>1</v>
      </c>
      <c r="AK707" s="249">
        <v>1</v>
      </c>
      <c r="AL707" s="249">
        <v>1</v>
      </c>
      <c r="AM707" s="249">
        <v>1</v>
      </c>
    </row>
    <row r="708" spans="1:39" x14ac:dyDescent="0.3">
      <c r="A708" s="249">
        <v>521529</v>
      </c>
      <c r="B708" s="305" t="s">
        <v>2062</v>
      </c>
      <c r="C708" s="249">
        <v>1</v>
      </c>
      <c r="D708" s="249">
        <v>1</v>
      </c>
      <c r="E708" s="249">
        <v>1</v>
      </c>
      <c r="F708" s="249">
        <v>1</v>
      </c>
      <c r="G708" s="249">
        <v>1</v>
      </c>
      <c r="H708" s="249">
        <v>1</v>
      </c>
      <c r="I708" s="249">
        <v>1</v>
      </c>
      <c r="J708" s="249">
        <v>1</v>
      </c>
      <c r="K708" s="249">
        <v>1</v>
      </c>
      <c r="L708" s="249">
        <v>1</v>
      </c>
      <c r="M708" s="249">
        <v>1</v>
      </c>
      <c r="N708" s="249">
        <v>1</v>
      </c>
      <c r="O708" s="249">
        <v>1</v>
      </c>
      <c r="P708" s="249">
        <v>1</v>
      </c>
      <c r="Q708" s="249">
        <v>1</v>
      </c>
      <c r="R708" s="249">
        <v>1</v>
      </c>
      <c r="S708" s="249">
        <v>1</v>
      </c>
      <c r="T708" s="249">
        <v>1</v>
      </c>
      <c r="U708" s="249">
        <v>1</v>
      </c>
      <c r="V708" s="249">
        <v>1</v>
      </c>
      <c r="W708" s="249">
        <v>1</v>
      </c>
      <c r="X708" s="249">
        <v>1</v>
      </c>
      <c r="Y708" s="249">
        <v>1</v>
      </c>
      <c r="Z708" s="249">
        <v>1</v>
      </c>
      <c r="AA708" s="249">
        <v>1</v>
      </c>
      <c r="AB708" s="249">
        <v>1</v>
      </c>
      <c r="AC708" s="249">
        <v>1</v>
      </c>
      <c r="AD708" s="249">
        <v>1</v>
      </c>
      <c r="AE708" s="249">
        <v>1</v>
      </c>
      <c r="AF708" s="249">
        <v>1</v>
      </c>
      <c r="AG708" s="249">
        <v>1</v>
      </c>
      <c r="AH708" s="249">
        <v>1</v>
      </c>
      <c r="AI708" s="249">
        <v>1</v>
      </c>
      <c r="AJ708" s="249">
        <v>1</v>
      </c>
      <c r="AK708" s="249">
        <v>1</v>
      </c>
      <c r="AL708" s="249">
        <v>1</v>
      </c>
      <c r="AM708" s="249">
        <v>1</v>
      </c>
    </row>
    <row r="709" spans="1:39" x14ac:dyDescent="0.3">
      <c r="A709" s="249">
        <v>523334</v>
      </c>
      <c r="B709" s="305" t="s">
        <v>2062</v>
      </c>
      <c r="C709" s="249">
        <v>1</v>
      </c>
      <c r="D709" s="249">
        <v>1</v>
      </c>
      <c r="E709" s="249">
        <v>1</v>
      </c>
      <c r="F709" s="249">
        <v>1</v>
      </c>
      <c r="G709" s="249">
        <v>1</v>
      </c>
      <c r="H709" s="249">
        <v>1</v>
      </c>
      <c r="I709" s="249">
        <v>1</v>
      </c>
      <c r="J709" s="249">
        <v>1</v>
      </c>
      <c r="K709" s="249">
        <v>1</v>
      </c>
      <c r="L709" s="249">
        <v>1</v>
      </c>
      <c r="M709" s="249">
        <v>1</v>
      </c>
      <c r="N709" s="249">
        <v>1</v>
      </c>
      <c r="O709" s="249">
        <v>1</v>
      </c>
      <c r="P709" s="249">
        <v>1</v>
      </c>
      <c r="Q709" s="249">
        <v>1</v>
      </c>
      <c r="R709" s="249">
        <v>1</v>
      </c>
      <c r="S709" s="249">
        <v>1</v>
      </c>
      <c r="T709" s="249">
        <v>1</v>
      </c>
      <c r="U709" s="249">
        <v>1</v>
      </c>
      <c r="V709" s="249">
        <v>1</v>
      </c>
      <c r="W709" s="249">
        <v>1</v>
      </c>
      <c r="X709" s="249">
        <v>1</v>
      </c>
      <c r="Y709" s="249">
        <v>1</v>
      </c>
      <c r="Z709" s="249">
        <v>1</v>
      </c>
      <c r="AA709" s="249">
        <v>1</v>
      </c>
      <c r="AB709" s="249">
        <v>1</v>
      </c>
      <c r="AC709" s="249">
        <v>1</v>
      </c>
      <c r="AD709" s="249">
        <v>1</v>
      </c>
      <c r="AE709" s="249">
        <v>1</v>
      </c>
      <c r="AF709" s="249">
        <v>1</v>
      </c>
      <c r="AG709" s="249">
        <v>1</v>
      </c>
      <c r="AH709" s="249">
        <v>1</v>
      </c>
      <c r="AI709" s="249">
        <v>1</v>
      </c>
      <c r="AJ709" s="249">
        <v>1</v>
      </c>
      <c r="AK709" s="249">
        <v>1</v>
      </c>
      <c r="AL709" s="249">
        <v>1</v>
      </c>
      <c r="AM709" s="249">
        <v>1</v>
      </c>
    </row>
    <row r="710" spans="1:39" x14ac:dyDescent="0.3">
      <c r="A710" s="249">
        <v>502777</v>
      </c>
      <c r="B710" s="305" t="s">
        <v>2062</v>
      </c>
      <c r="C710" s="249">
        <v>1</v>
      </c>
      <c r="D710" s="249">
        <v>1</v>
      </c>
      <c r="E710" s="249">
        <v>1</v>
      </c>
      <c r="F710" s="249">
        <v>1</v>
      </c>
      <c r="G710" s="249">
        <v>1</v>
      </c>
      <c r="H710" s="249">
        <v>1</v>
      </c>
      <c r="I710" s="249">
        <v>1</v>
      </c>
      <c r="J710" s="249">
        <v>1</v>
      </c>
      <c r="K710" s="249">
        <v>1</v>
      </c>
      <c r="L710" s="249">
        <v>1</v>
      </c>
      <c r="M710" s="249">
        <v>1</v>
      </c>
      <c r="N710" s="249">
        <v>1</v>
      </c>
      <c r="O710" s="249">
        <v>1</v>
      </c>
      <c r="P710" s="249">
        <v>1</v>
      </c>
      <c r="Q710" s="249">
        <v>1</v>
      </c>
      <c r="R710" s="249">
        <v>1</v>
      </c>
      <c r="S710" s="249">
        <v>1</v>
      </c>
      <c r="T710" s="249">
        <v>1</v>
      </c>
      <c r="U710" s="249">
        <v>1</v>
      </c>
      <c r="V710" s="249">
        <v>1</v>
      </c>
      <c r="W710" s="249">
        <v>1</v>
      </c>
      <c r="X710" s="249">
        <v>1</v>
      </c>
      <c r="Y710" s="249">
        <v>1</v>
      </c>
      <c r="Z710" s="249">
        <v>1</v>
      </c>
      <c r="AA710" s="249">
        <v>1</v>
      </c>
      <c r="AB710" s="249">
        <v>1</v>
      </c>
      <c r="AC710" s="249">
        <v>1</v>
      </c>
      <c r="AD710" s="249">
        <v>1</v>
      </c>
      <c r="AE710" s="249">
        <v>1</v>
      </c>
      <c r="AF710" s="249">
        <v>1</v>
      </c>
      <c r="AG710" s="249">
        <v>1</v>
      </c>
      <c r="AH710" s="249">
        <v>1</v>
      </c>
      <c r="AI710" s="249">
        <v>1</v>
      </c>
      <c r="AJ710" s="249">
        <v>1</v>
      </c>
      <c r="AK710" s="249">
        <v>1</v>
      </c>
      <c r="AL710" s="249">
        <v>1</v>
      </c>
      <c r="AM710" s="249">
        <v>1</v>
      </c>
    </row>
    <row r="711" spans="1:39" x14ac:dyDescent="0.3">
      <c r="A711" s="249">
        <v>504306</v>
      </c>
      <c r="B711" s="305" t="s">
        <v>2062</v>
      </c>
      <c r="C711" s="249">
        <v>1</v>
      </c>
      <c r="D711" s="249">
        <v>1</v>
      </c>
      <c r="E711" s="249">
        <v>1</v>
      </c>
      <c r="F711" s="249">
        <v>1</v>
      </c>
      <c r="G711" s="249">
        <v>1</v>
      </c>
      <c r="H711" s="249">
        <v>1</v>
      </c>
      <c r="I711" s="249">
        <v>1</v>
      </c>
      <c r="J711" s="249">
        <v>1</v>
      </c>
      <c r="K711" s="249">
        <v>1</v>
      </c>
      <c r="L711" s="249">
        <v>1</v>
      </c>
      <c r="M711" s="249">
        <v>1</v>
      </c>
      <c r="N711" s="249">
        <v>1</v>
      </c>
      <c r="O711" s="249">
        <v>1</v>
      </c>
      <c r="P711" s="249">
        <v>1</v>
      </c>
      <c r="Q711" s="249">
        <v>1</v>
      </c>
      <c r="R711" s="249">
        <v>1</v>
      </c>
      <c r="S711" s="249">
        <v>1</v>
      </c>
      <c r="T711" s="249">
        <v>1</v>
      </c>
      <c r="U711" s="249">
        <v>1</v>
      </c>
      <c r="V711" s="249">
        <v>1</v>
      </c>
      <c r="W711" s="249">
        <v>1</v>
      </c>
      <c r="X711" s="249">
        <v>1</v>
      </c>
      <c r="Y711" s="249">
        <v>1</v>
      </c>
      <c r="Z711" s="249">
        <v>1</v>
      </c>
      <c r="AA711" s="249">
        <v>1</v>
      </c>
      <c r="AB711" s="249">
        <v>1</v>
      </c>
      <c r="AC711" s="249">
        <v>1</v>
      </c>
      <c r="AD711" s="249">
        <v>1</v>
      </c>
      <c r="AE711" s="249">
        <v>1</v>
      </c>
      <c r="AF711" s="249">
        <v>1</v>
      </c>
      <c r="AG711" s="249">
        <v>1</v>
      </c>
      <c r="AH711" s="249">
        <v>1</v>
      </c>
      <c r="AI711" s="249">
        <v>1</v>
      </c>
      <c r="AJ711" s="249">
        <v>1</v>
      </c>
      <c r="AK711" s="249">
        <v>1</v>
      </c>
      <c r="AL711" s="249">
        <v>1</v>
      </c>
      <c r="AM711" s="249">
        <v>1</v>
      </c>
    </row>
    <row r="712" spans="1:39" x14ac:dyDescent="0.3">
      <c r="A712" s="249">
        <v>504963</v>
      </c>
      <c r="B712" s="305" t="s">
        <v>2062</v>
      </c>
      <c r="C712" s="249">
        <v>1</v>
      </c>
      <c r="D712" s="249">
        <v>1</v>
      </c>
      <c r="E712" s="249">
        <v>1</v>
      </c>
      <c r="F712" s="249">
        <v>1</v>
      </c>
      <c r="G712" s="249">
        <v>1</v>
      </c>
      <c r="H712" s="249">
        <v>1</v>
      </c>
      <c r="I712" s="249">
        <v>1</v>
      </c>
      <c r="J712" s="249">
        <v>1</v>
      </c>
      <c r="K712" s="249">
        <v>1</v>
      </c>
      <c r="L712" s="249">
        <v>1</v>
      </c>
      <c r="M712" s="249">
        <v>1</v>
      </c>
      <c r="N712" s="249">
        <v>1</v>
      </c>
      <c r="O712" s="249">
        <v>1</v>
      </c>
      <c r="P712" s="249">
        <v>1</v>
      </c>
      <c r="Q712" s="249">
        <v>1</v>
      </c>
      <c r="R712" s="249">
        <v>1</v>
      </c>
      <c r="S712" s="249">
        <v>1</v>
      </c>
      <c r="T712" s="249">
        <v>1</v>
      </c>
      <c r="U712" s="249">
        <v>1</v>
      </c>
      <c r="V712" s="249">
        <v>1</v>
      </c>
      <c r="W712" s="249">
        <v>1</v>
      </c>
      <c r="X712" s="249">
        <v>1</v>
      </c>
      <c r="Y712" s="249">
        <v>1</v>
      </c>
      <c r="Z712" s="249">
        <v>1</v>
      </c>
      <c r="AA712" s="249">
        <v>1</v>
      </c>
      <c r="AB712" s="249">
        <v>1</v>
      </c>
      <c r="AC712" s="249">
        <v>1</v>
      </c>
      <c r="AD712" s="249">
        <v>1</v>
      </c>
      <c r="AE712" s="249">
        <v>1</v>
      </c>
      <c r="AF712" s="249">
        <v>1</v>
      </c>
      <c r="AG712" s="249">
        <v>1</v>
      </c>
      <c r="AH712" s="249">
        <v>1</v>
      </c>
      <c r="AI712" s="249">
        <v>1</v>
      </c>
      <c r="AJ712" s="249">
        <v>1</v>
      </c>
      <c r="AK712" s="249">
        <v>1</v>
      </c>
      <c r="AL712" s="249">
        <v>1</v>
      </c>
      <c r="AM712" s="249">
        <v>1</v>
      </c>
    </row>
    <row r="713" spans="1:39" x14ac:dyDescent="0.3">
      <c r="A713" s="249">
        <v>505328</v>
      </c>
      <c r="B713" s="305" t="s">
        <v>2062</v>
      </c>
      <c r="C713" s="249">
        <v>1</v>
      </c>
      <c r="D713" s="249">
        <v>1</v>
      </c>
      <c r="E713" s="249">
        <v>1</v>
      </c>
      <c r="F713" s="249">
        <v>1</v>
      </c>
      <c r="G713" s="249">
        <v>1</v>
      </c>
      <c r="H713" s="249">
        <v>1</v>
      </c>
      <c r="I713" s="249">
        <v>1</v>
      </c>
      <c r="J713" s="249">
        <v>1</v>
      </c>
      <c r="K713" s="249">
        <v>1</v>
      </c>
      <c r="L713" s="249">
        <v>1</v>
      </c>
      <c r="M713" s="249">
        <v>1</v>
      </c>
      <c r="N713" s="249">
        <v>1</v>
      </c>
      <c r="O713" s="249">
        <v>1</v>
      </c>
      <c r="P713" s="249">
        <v>1</v>
      </c>
      <c r="Q713" s="249">
        <v>1</v>
      </c>
      <c r="R713" s="249">
        <v>1</v>
      </c>
      <c r="S713" s="249">
        <v>1</v>
      </c>
      <c r="T713" s="249">
        <v>1</v>
      </c>
      <c r="U713" s="249">
        <v>1</v>
      </c>
      <c r="V713" s="249">
        <v>1</v>
      </c>
      <c r="W713" s="249">
        <v>1</v>
      </c>
      <c r="X713" s="249">
        <v>1</v>
      </c>
      <c r="Y713" s="249">
        <v>1</v>
      </c>
      <c r="Z713" s="249">
        <v>1</v>
      </c>
      <c r="AA713" s="249">
        <v>1</v>
      </c>
      <c r="AB713" s="249">
        <v>1</v>
      </c>
      <c r="AC713" s="249">
        <v>1</v>
      </c>
      <c r="AD713" s="249">
        <v>1</v>
      </c>
      <c r="AE713" s="249">
        <v>1</v>
      </c>
      <c r="AF713" s="249">
        <v>1</v>
      </c>
      <c r="AG713" s="249">
        <v>1</v>
      </c>
      <c r="AH713" s="249">
        <v>1</v>
      </c>
      <c r="AI713" s="249">
        <v>1</v>
      </c>
      <c r="AJ713" s="249">
        <v>1</v>
      </c>
      <c r="AK713" s="249">
        <v>1</v>
      </c>
      <c r="AL713" s="249">
        <v>1</v>
      </c>
      <c r="AM713" s="249">
        <v>1</v>
      </c>
    </row>
    <row r="714" spans="1:39" x14ac:dyDescent="0.3">
      <c r="A714" s="249">
        <v>505592</v>
      </c>
      <c r="B714" s="305" t="s">
        <v>2062</v>
      </c>
      <c r="C714" s="249">
        <v>1</v>
      </c>
      <c r="D714" s="249">
        <v>1</v>
      </c>
      <c r="E714" s="249">
        <v>1</v>
      </c>
      <c r="F714" s="249">
        <v>1</v>
      </c>
      <c r="G714" s="249">
        <v>1</v>
      </c>
      <c r="H714" s="249">
        <v>1</v>
      </c>
      <c r="I714" s="249">
        <v>1</v>
      </c>
      <c r="J714" s="249">
        <v>1</v>
      </c>
      <c r="K714" s="249">
        <v>1</v>
      </c>
      <c r="L714" s="249">
        <v>1</v>
      </c>
      <c r="M714" s="249">
        <v>1</v>
      </c>
      <c r="N714" s="249">
        <v>1</v>
      </c>
      <c r="O714" s="249">
        <v>1</v>
      </c>
      <c r="P714" s="249">
        <v>1</v>
      </c>
      <c r="Q714" s="249">
        <v>1</v>
      </c>
      <c r="R714" s="249">
        <v>1</v>
      </c>
      <c r="S714" s="249">
        <v>1</v>
      </c>
      <c r="T714" s="249">
        <v>1</v>
      </c>
      <c r="U714" s="249">
        <v>1</v>
      </c>
      <c r="V714" s="249">
        <v>1</v>
      </c>
      <c r="W714" s="249">
        <v>1</v>
      </c>
      <c r="X714" s="249">
        <v>1</v>
      </c>
      <c r="Y714" s="249">
        <v>1</v>
      </c>
      <c r="Z714" s="249">
        <v>1</v>
      </c>
      <c r="AA714" s="249">
        <v>1</v>
      </c>
      <c r="AB714" s="249">
        <v>1</v>
      </c>
      <c r="AC714" s="249">
        <v>1</v>
      </c>
      <c r="AD714" s="249">
        <v>1</v>
      </c>
      <c r="AE714" s="249">
        <v>1</v>
      </c>
      <c r="AF714" s="249">
        <v>1</v>
      </c>
      <c r="AG714" s="249">
        <v>1</v>
      </c>
      <c r="AH714" s="249">
        <v>1</v>
      </c>
      <c r="AI714" s="249">
        <v>1</v>
      </c>
      <c r="AJ714" s="249">
        <v>1</v>
      </c>
      <c r="AK714" s="249">
        <v>1</v>
      </c>
      <c r="AL714" s="249">
        <v>1</v>
      </c>
      <c r="AM714" s="249">
        <v>1</v>
      </c>
    </row>
    <row r="715" spans="1:39" x14ac:dyDescent="0.3">
      <c r="A715" s="249">
        <v>506313</v>
      </c>
      <c r="B715" s="305" t="s">
        <v>2062</v>
      </c>
      <c r="C715" s="249">
        <v>1</v>
      </c>
      <c r="D715" s="249">
        <v>1</v>
      </c>
      <c r="E715" s="249">
        <v>1</v>
      </c>
      <c r="F715" s="249">
        <v>1</v>
      </c>
      <c r="G715" s="249">
        <v>1</v>
      </c>
      <c r="H715" s="249">
        <v>1</v>
      </c>
      <c r="I715" s="249">
        <v>1</v>
      </c>
      <c r="J715" s="249">
        <v>1</v>
      </c>
      <c r="K715" s="249">
        <v>1</v>
      </c>
      <c r="L715" s="249">
        <v>1</v>
      </c>
      <c r="M715" s="249">
        <v>1</v>
      </c>
      <c r="N715" s="249">
        <v>1</v>
      </c>
      <c r="O715" s="249">
        <v>1</v>
      </c>
      <c r="P715" s="249">
        <v>1</v>
      </c>
      <c r="Q715" s="249">
        <v>1</v>
      </c>
      <c r="R715" s="249">
        <v>1</v>
      </c>
      <c r="S715" s="249">
        <v>1</v>
      </c>
      <c r="T715" s="249">
        <v>1</v>
      </c>
      <c r="U715" s="249">
        <v>1</v>
      </c>
      <c r="V715" s="249">
        <v>1</v>
      </c>
      <c r="W715" s="249">
        <v>1</v>
      </c>
      <c r="X715" s="249">
        <v>1</v>
      </c>
      <c r="Y715" s="249">
        <v>1</v>
      </c>
      <c r="Z715" s="249">
        <v>1</v>
      </c>
      <c r="AA715" s="249">
        <v>1</v>
      </c>
      <c r="AB715" s="249">
        <v>1</v>
      </c>
      <c r="AC715" s="249">
        <v>1</v>
      </c>
      <c r="AD715" s="249">
        <v>1</v>
      </c>
      <c r="AE715" s="249">
        <v>1</v>
      </c>
      <c r="AF715" s="249">
        <v>1</v>
      </c>
      <c r="AG715" s="249">
        <v>1</v>
      </c>
      <c r="AH715" s="249">
        <v>1</v>
      </c>
      <c r="AI715" s="249">
        <v>1</v>
      </c>
      <c r="AJ715" s="249">
        <v>1</v>
      </c>
      <c r="AK715" s="249">
        <v>1</v>
      </c>
      <c r="AL715" s="249">
        <v>1</v>
      </c>
      <c r="AM715" s="249">
        <v>1</v>
      </c>
    </row>
    <row r="716" spans="1:39" x14ac:dyDescent="0.3">
      <c r="A716" s="249">
        <v>506692</v>
      </c>
      <c r="B716" s="305" t="s">
        <v>2062</v>
      </c>
      <c r="C716" s="249">
        <v>1</v>
      </c>
      <c r="D716" s="249">
        <v>1</v>
      </c>
      <c r="E716" s="249">
        <v>1</v>
      </c>
      <c r="F716" s="249">
        <v>1</v>
      </c>
      <c r="G716" s="249">
        <v>1</v>
      </c>
      <c r="H716" s="249">
        <v>1</v>
      </c>
      <c r="I716" s="249">
        <v>1</v>
      </c>
      <c r="J716" s="249">
        <v>1</v>
      </c>
      <c r="K716" s="249">
        <v>1</v>
      </c>
      <c r="L716" s="249">
        <v>1</v>
      </c>
      <c r="M716" s="249">
        <v>1</v>
      </c>
      <c r="N716" s="249">
        <v>1</v>
      </c>
      <c r="O716" s="249">
        <v>1</v>
      </c>
      <c r="P716" s="249">
        <v>1</v>
      </c>
      <c r="Q716" s="249">
        <v>1</v>
      </c>
      <c r="R716" s="249">
        <v>1</v>
      </c>
      <c r="S716" s="249">
        <v>1</v>
      </c>
      <c r="T716" s="249">
        <v>1</v>
      </c>
      <c r="U716" s="249">
        <v>1</v>
      </c>
      <c r="V716" s="249">
        <v>1</v>
      </c>
      <c r="W716" s="249">
        <v>1</v>
      </c>
      <c r="X716" s="249">
        <v>1</v>
      </c>
      <c r="Y716" s="249">
        <v>1</v>
      </c>
      <c r="Z716" s="249">
        <v>1</v>
      </c>
      <c r="AA716" s="249">
        <v>1</v>
      </c>
      <c r="AB716" s="249">
        <v>1</v>
      </c>
      <c r="AC716" s="249">
        <v>1</v>
      </c>
      <c r="AD716" s="249">
        <v>1</v>
      </c>
      <c r="AE716" s="249">
        <v>1</v>
      </c>
      <c r="AF716" s="249">
        <v>1</v>
      </c>
      <c r="AG716" s="249">
        <v>1</v>
      </c>
      <c r="AH716" s="249">
        <v>1</v>
      </c>
      <c r="AI716" s="249">
        <v>1</v>
      </c>
      <c r="AJ716" s="249">
        <v>1</v>
      </c>
      <c r="AK716" s="249">
        <v>1</v>
      </c>
      <c r="AL716" s="249">
        <v>1</v>
      </c>
      <c r="AM716" s="249">
        <v>1</v>
      </c>
    </row>
    <row r="717" spans="1:39" x14ac:dyDescent="0.3">
      <c r="A717" s="249">
        <v>507572</v>
      </c>
      <c r="B717" s="305" t="s">
        <v>2062</v>
      </c>
      <c r="C717" s="249">
        <v>1</v>
      </c>
      <c r="D717" s="249">
        <v>1</v>
      </c>
      <c r="E717" s="249">
        <v>1</v>
      </c>
      <c r="F717" s="249">
        <v>1</v>
      </c>
      <c r="G717" s="249">
        <v>1</v>
      </c>
      <c r="H717" s="249">
        <v>1</v>
      </c>
      <c r="I717" s="249">
        <v>1</v>
      </c>
      <c r="J717" s="249">
        <v>1</v>
      </c>
      <c r="K717" s="249">
        <v>1</v>
      </c>
      <c r="L717" s="249">
        <v>1</v>
      </c>
      <c r="M717" s="249">
        <v>1</v>
      </c>
      <c r="N717" s="249">
        <v>1</v>
      </c>
      <c r="O717" s="249">
        <v>1</v>
      </c>
      <c r="P717" s="249">
        <v>1</v>
      </c>
      <c r="Q717" s="249">
        <v>1</v>
      </c>
      <c r="R717" s="249">
        <v>1</v>
      </c>
      <c r="S717" s="249">
        <v>1</v>
      </c>
      <c r="T717" s="249">
        <v>1</v>
      </c>
      <c r="U717" s="249">
        <v>1</v>
      </c>
      <c r="V717" s="249">
        <v>1</v>
      </c>
      <c r="W717" s="249">
        <v>1</v>
      </c>
      <c r="X717" s="249">
        <v>1</v>
      </c>
      <c r="Y717" s="249">
        <v>1</v>
      </c>
      <c r="Z717" s="249">
        <v>1</v>
      </c>
      <c r="AA717" s="249">
        <v>1</v>
      </c>
      <c r="AB717" s="249">
        <v>1</v>
      </c>
      <c r="AC717" s="249">
        <v>1</v>
      </c>
      <c r="AD717" s="249">
        <v>1</v>
      </c>
      <c r="AE717" s="249">
        <v>1</v>
      </c>
      <c r="AF717" s="249">
        <v>1</v>
      </c>
      <c r="AG717" s="249">
        <v>1</v>
      </c>
      <c r="AH717" s="249">
        <v>1</v>
      </c>
      <c r="AI717" s="249">
        <v>1</v>
      </c>
      <c r="AJ717" s="249">
        <v>1</v>
      </c>
      <c r="AK717" s="249">
        <v>1</v>
      </c>
      <c r="AL717" s="249">
        <v>1</v>
      </c>
      <c r="AM717" s="249">
        <v>1</v>
      </c>
    </row>
    <row r="718" spans="1:39" x14ac:dyDescent="0.3">
      <c r="A718" s="249">
        <v>509553</v>
      </c>
      <c r="B718" s="305" t="s">
        <v>2062</v>
      </c>
      <c r="C718" s="249">
        <v>1</v>
      </c>
      <c r="D718" s="249">
        <v>1</v>
      </c>
      <c r="E718" s="249">
        <v>1</v>
      </c>
      <c r="F718" s="249">
        <v>1</v>
      </c>
      <c r="G718" s="249">
        <v>1</v>
      </c>
      <c r="H718" s="249">
        <v>1</v>
      </c>
      <c r="I718" s="249">
        <v>1</v>
      </c>
      <c r="J718" s="249">
        <v>1</v>
      </c>
      <c r="K718" s="249">
        <v>1</v>
      </c>
      <c r="L718" s="249">
        <v>1</v>
      </c>
      <c r="M718" s="249">
        <v>1</v>
      </c>
      <c r="N718" s="249">
        <v>1</v>
      </c>
      <c r="O718" s="249">
        <v>1</v>
      </c>
      <c r="P718" s="249">
        <v>1</v>
      </c>
      <c r="Q718" s="249">
        <v>1</v>
      </c>
      <c r="R718" s="249">
        <v>1</v>
      </c>
      <c r="S718" s="249">
        <v>1</v>
      </c>
      <c r="T718" s="249">
        <v>1</v>
      </c>
      <c r="U718" s="249">
        <v>1</v>
      </c>
      <c r="V718" s="249">
        <v>1</v>
      </c>
      <c r="W718" s="249">
        <v>1</v>
      </c>
      <c r="X718" s="249">
        <v>1</v>
      </c>
      <c r="Y718" s="249">
        <v>1</v>
      </c>
      <c r="Z718" s="249">
        <v>1</v>
      </c>
      <c r="AA718" s="249">
        <v>1</v>
      </c>
      <c r="AB718" s="249">
        <v>1</v>
      </c>
      <c r="AC718" s="249">
        <v>1</v>
      </c>
      <c r="AD718" s="249">
        <v>1</v>
      </c>
      <c r="AE718" s="249">
        <v>1</v>
      </c>
      <c r="AF718" s="249">
        <v>1</v>
      </c>
      <c r="AG718" s="249">
        <v>1</v>
      </c>
      <c r="AH718" s="249">
        <v>1</v>
      </c>
      <c r="AI718" s="249">
        <v>1</v>
      </c>
      <c r="AJ718" s="249">
        <v>1</v>
      </c>
      <c r="AK718" s="249">
        <v>1</v>
      </c>
      <c r="AL718" s="249">
        <v>1</v>
      </c>
      <c r="AM718" s="249">
        <v>1</v>
      </c>
    </row>
    <row r="719" spans="1:39" x14ac:dyDescent="0.3">
      <c r="A719" s="249">
        <v>510393</v>
      </c>
      <c r="B719" s="305" t="s">
        <v>2062</v>
      </c>
      <c r="C719" s="249">
        <v>1</v>
      </c>
      <c r="D719" s="249">
        <v>1</v>
      </c>
      <c r="E719" s="249">
        <v>1</v>
      </c>
      <c r="F719" s="249">
        <v>1</v>
      </c>
      <c r="G719" s="249">
        <v>1</v>
      </c>
      <c r="H719" s="249">
        <v>1</v>
      </c>
      <c r="I719" s="249">
        <v>1</v>
      </c>
      <c r="J719" s="249">
        <v>1</v>
      </c>
      <c r="K719" s="249">
        <v>1</v>
      </c>
      <c r="L719" s="249">
        <v>1</v>
      </c>
      <c r="M719" s="249">
        <v>1</v>
      </c>
      <c r="N719" s="249">
        <v>1</v>
      </c>
      <c r="O719" s="249">
        <v>1</v>
      </c>
      <c r="P719" s="249">
        <v>1</v>
      </c>
      <c r="Q719" s="249">
        <v>1</v>
      </c>
      <c r="R719" s="249">
        <v>1</v>
      </c>
      <c r="S719" s="249">
        <v>1</v>
      </c>
      <c r="T719" s="249">
        <v>1</v>
      </c>
      <c r="U719" s="249">
        <v>1</v>
      </c>
      <c r="V719" s="249">
        <v>1</v>
      </c>
      <c r="W719" s="249">
        <v>1</v>
      </c>
      <c r="X719" s="249">
        <v>1</v>
      </c>
      <c r="Y719" s="249">
        <v>1</v>
      </c>
      <c r="Z719" s="249">
        <v>1</v>
      </c>
      <c r="AA719" s="249">
        <v>1</v>
      </c>
      <c r="AB719" s="249">
        <v>1</v>
      </c>
      <c r="AC719" s="249">
        <v>1</v>
      </c>
      <c r="AD719" s="249">
        <v>1</v>
      </c>
      <c r="AE719" s="249">
        <v>1</v>
      </c>
      <c r="AF719" s="249">
        <v>1</v>
      </c>
      <c r="AG719" s="249">
        <v>1</v>
      </c>
      <c r="AH719" s="249">
        <v>1</v>
      </c>
      <c r="AI719" s="249">
        <v>1</v>
      </c>
      <c r="AJ719" s="249">
        <v>1</v>
      </c>
      <c r="AK719" s="249">
        <v>1</v>
      </c>
      <c r="AL719" s="249">
        <v>1</v>
      </c>
      <c r="AM719" s="249">
        <v>1</v>
      </c>
    </row>
    <row r="720" spans="1:39" x14ac:dyDescent="0.3">
      <c r="A720" s="249">
        <v>511618</v>
      </c>
      <c r="B720" s="305" t="s">
        <v>2062</v>
      </c>
      <c r="C720" s="249">
        <v>1</v>
      </c>
      <c r="D720" s="249">
        <v>1</v>
      </c>
      <c r="E720" s="249">
        <v>1</v>
      </c>
      <c r="F720" s="249">
        <v>1</v>
      </c>
      <c r="G720" s="249">
        <v>1</v>
      </c>
      <c r="H720" s="249">
        <v>1</v>
      </c>
      <c r="I720" s="249">
        <v>1</v>
      </c>
      <c r="J720" s="249">
        <v>1</v>
      </c>
      <c r="K720" s="249">
        <v>1</v>
      </c>
      <c r="L720" s="249">
        <v>1</v>
      </c>
      <c r="M720" s="249">
        <v>1</v>
      </c>
      <c r="N720" s="249">
        <v>1</v>
      </c>
      <c r="O720" s="249">
        <v>1</v>
      </c>
      <c r="P720" s="249">
        <v>1</v>
      </c>
      <c r="Q720" s="249">
        <v>1</v>
      </c>
      <c r="R720" s="249">
        <v>1</v>
      </c>
      <c r="S720" s="249">
        <v>1</v>
      </c>
      <c r="T720" s="249">
        <v>1</v>
      </c>
      <c r="U720" s="249">
        <v>1</v>
      </c>
      <c r="V720" s="249">
        <v>1</v>
      </c>
      <c r="W720" s="249">
        <v>1</v>
      </c>
      <c r="X720" s="249">
        <v>1</v>
      </c>
      <c r="Y720" s="249">
        <v>1</v>
      </c>
      <c r="Z720" s="249">
        <v>1</v>
      </c>
      <c r="AA720" s="249">
        <v>1</v>
      </c>
      <c r="AB720" s="249">
        <v>1</v>
      </c>
      <c r="AC720" s="249">
        <v>1</v>
      </c>
      <c r="AD720" s="249">
        <v>1</v>
      </c>
      <c r="AE720" s="249">
        <v>1</v>
      </c>
      <c r="AF720" s="249">
        <v>1</v>
      </c>
      <c r="AG720" s="249">
        <v>1</v>
      </c>
      <c r="AH720" s="249">
        <v>1</v>
      </c>
      <c r="AI720" s="249">
        <v>1</v>
      </c>
      <c r="AJ720" s="249">
        <v>1</v>
      </c>
      <c r="AK720" s="249">
        <v>1</v>
      </c>
      <c r="AL720" s="249">
        <v>1</v>
      </c>
      <c r="AM720" s="249">
        <v>1</v>
      </c>
    </row>
    <row r="721" spans="1:39" x14ac:dyDescent="0.3">
      <c r="A721" s="249">
        <v>512048</v>
      </c>
      <c r="B721" s="305" t="s">
        <v>2062</v>
      </c>
      <c r="C721" s="249">
        <v>1</v>
      </c>
      <c r="D721" s="249">
        <v>1</v>
      </c>
      <c r="E721" s="249">
        <v>1</v>
      </c>
      <c r="F721" s="249">
        <v>1</v>
      </c>
      <c r="G721" s="249">
        <v>1</v>
      </c>
      <c r="H721" s="249">
        <v>1</v>
      </c>
      <c r="I721" s="249">
        <v>1</v>
      </c>
      <c r="J721" s="249">
        <v>1</v>
      </c>
      <c r="K721" s="249">
        <v>1</v>
      </c>
      <c r="L721" s="249">
        <v>1</v>
      </c>
      <c r="M721" s="249">
        <v>1</v>
      </c>
      <c r="N721" s="249">
        <v>1</v>
      </c>
      <c r="O721" s="249">
        <v>1</v>
      </c>
      <c r="P721" s="249">
        <v>1</v>
      </c>
      <c r="Q721" s="249">
        <v>1</v>
      </c>
      <c r="R721" s="249">
        <v>1</v>
      </c>
      <c r="S721" s="249">
        <v>1</v>
      </c>
      <c r="T721" s="249">
        <v>1</v>
      </c>
      <c r="U721" s="249">
        <v>1</v>
      </c>
      <c r="V721" s="249">
        <v>1</v>
      </c>
      <c r="W721" s="249">
        <v>1</v>
      </c>
      <c r="X721" s="249">
        <v>1</v>
      </c>
      <c r="Y721" s="249">
        <v>1</v>
      </c>
      <c r="Z721" s="249">
        <v>1</v>
      </c>
      <c r="AA721" s="249">
        <v>1</v>
      </c>
      <c r="AB721" s="249">
        <v>1</v>
      </c>
      <c r="AC721" s="249">
        <v>1</v>
      </c>
      <c r="AD721" s="249">
        <v>1</v>
      </c>
      <c r="AE721" s="249">
        <v>1</v>
      </c>
      <c r="AF721" s="249">
        <v>1</v>
      </c>
      <c r="AG721" s="249">
        <v>1</v>
      </c>
      <c r="AH721" s="249">
        <v>1</v>
      </c>
      <c r="AI721" s="249">
        <v>1</v>
      </c>
      <c r="AJ721" s="249">
        <v>1</v>
      </c>
      <c r="AK721" s="249">
        <v>1</v>
      </c>
      <c r="AL721" s="249">
        <v>1</v>
      </c>
      <c r="AM721" s="249">
        <v>1</v>
      </c>
    </row>
    <row r="722" spans="1:39" x14ac:dyDescent="0.3">
      <c r="A722" s="249">
        <v>512054</v>
      </c>
      <c r="B722" s="305" t="s">
        <v>2062</v>
      </c>
      <c r="C722" s="249">
        <v>1</v>
      </c>
      <c r="D722" s="249">
        <v>1</v>
      </c>
      <c r="E722" s="249">
        <v>1</v>
      </c>
      <c r="F722" s="249">
        <v>1</v>
      </c>
      <c r="G722" s="249">
        <v>1</v>
      </c>
      <c r="H722" s="249">
        <v>1</v>
      </c>
      <c r="I722" s="249">
        <v>1</v>
      </c>
      <c r="J722" s="249">
        <v>1</v>
      </c>
      <c r="K722" s="249">
        <v>1</v>
      </c>
      <c r="L722" s="249">
        <v>1</v>
      </c>
      <c r="M722" s="249">
        <v>1</v>
      </c>
      <c r="N722" s="249">
        <v>1</v>
      </c>
      <c r="O722" s="249">
        <v>1</v>
      </c>
      <c r="P722" s="249">
        <v>1</v>
      </c>
      <c r="Q722" s="249">
        <v>1</v>
      </c>
      <c r="R722" s="249">
        <v>1</v>
      </c>
      <c r="S722" s="249">
        <v>1</v>
      </c>
      <c r="T722" s="249">
        <v>1</v>
      </c>
      <c r="U722" s="249">
        <v>1</v>
      </c>
      <c r="V722" s="249">
        <v>1</v>
      </c>
      <c r="W722" s="249">
        <v>1</v>
      </c>
      <c r="X722" s="249">
        <v>1</v>
      </c>
      <c r="Y722" s="249">
        <v>1</v>
      </c>
      <c r="Z722" s="249">
        <v>1</v>
      </c>
      <c r="AA722" s="249">
        <v>1</v>
      </c>
      <c r="AB722" s="249">
        <v>1</v>
      </c>
      <c r="AC722" s="249">
        <v>1</v>
      </c>
      <c r="AD722" s="249">
        <v>1</v>
      </c>
      <c r="AE722" s="249">
        <v>1</v>
      </c>
      <c r="AF722" s="249">
        <v>1</v>
      </c>
      <c r="AG722" s="249">
        <v>1</v>
      </c>
      <c r="AH722" s="249">
        <v>1</v>
      </c>
      <c r="AI722" s="249">
        <v>1</v>
      </c>
      <c r="AJ722" s="249">
        <v>1</v>
      </c>
      <c r="AK722" s="249">
        <v>1</v>
      </c>
      <c r="AL722" s="249">
        <v>1</v>
      </c>
      <c r="AM722" s="249">
        <v>1</v>
      </c>
    </row>
    <row r="723" spans="1:39" x14ac:dyDescent="0.3">
      <c r="A723" s="249">
        <v>512537</v>
      </c>
      <c r="B723" s="305" t="s">
        <v>2062</v>
      </c>
      <c r="C723" s="249">
        <v>1</v>
      </c>
      <c r="D723" s="249">
        <v>1</v>
      </c>
      <c r="E723" s="249">
        <v>1</v>
      </c>
      <c r="F723" s="249">
        <v>1</v>
      </c>
      <c r="G723" s="249">
        <v>1</v>
      </c>
      <c r="H723" s="249">
        <v>1</v>
      </c>
      <c r="I723" s="249">
        <v>1</v>
      </c>
      <c r="J723" s="249">
        <v>1</v>
      </c>
      <c r="K723" s="249">
        <v>1</v>
      </c>
      <c r="L723" s="249">
        <v>1</v>
      </c>
      <c r="M723" s="249">
        <v>1</v>
      </c>
      <c r="N723" s="249">
        <v>1</v>
      </c>
      <c r="O723" s="249">
        <v>1</v>
      </c>
      <c r="P723" s="249">
        <v>1</v>
      </c>
      <c r="Q723" s="249">
        <v>1</v>
      </c>
      <c r="R723" s="249">
        <v>1</v>
      </c>
      <c r="S723" s="249">
        <v>1</v>
      </c>
      <c r="T723" s="249">
        <v>1</v>
      </c>
      <c r="U723" s="249">
        <v>1</v>
      </c>
      <c r="V723" s="249">
        <v>1</v>
      </c>
      <c r="W723" s="249">
        <v>1</v>
      </c>
      <c r="X723" s="249">
        <v>1</v>
      </c>
      <c r="Y723" s="249">
        <v>1</v>
      </c>
      <c r="Z723" s="249">
        <v>1</v>
      </c>
      <c r="AA723" s="249">
        <v>1</v>
      </c>
      <c r="AB723" s="249">
        <v>1</v>
      </c>
      <c r="AC723" s="249">
        <v>1</v>
      </c>
      <c r="AD723" s="249">
        <v>1</v>
      </c>
      <c r="AE723" s="249">
        <v>1</v>
      </c>
      <c r="AF723" s="249">
        <v>1</v>
      </c>
      <c r="AG723" s="249">
        <v>1</v>
      </c>
      <c r="AH723" s="249">
        <v>1</v>
      </c>
      <c r="AI723" s="249">
        <v>1</v>
      </c>
      <c r="AJ723" s="249">
        <v>1</v>
      </c>
      <c r="AK723" s="249">
        <v>1</v>
      </c>
      <c r="AL723" s="249">
        <v>1</v>
      </c>
      <c r="AM723" s="249">
        <v>1</v>
      </c>
    </row>
    <row r="724" spans="1:39" x14ac:dyDescent="0.3">
      <c r="A724" s="249">
        <v>513092</v>
      </c>
      <c r="B724" s="305" t="s">
        <v>2062</v>
      </c>
      <c r="C724" s="249">
        <v>1</v>
      </c>
      <c r="D724" s="249">
        <v>1</v>
      </c>
      <c r="E724" s="249">
        <v>1</v>
      </c>
      <c r="F724" s="249">
        <v>1</v>
      </c>
      <c r="G724" s="249">
        <v>1</v>
      </c>
      <c r="H724" s="249">
        <v>1</v>
      </c>
      <c r="I724" s="249">
        <v>1</v>
      </c>
      <c r="J724" s="249">
        <v>1</v>
      </c>
      <c r="K724" s="249">
        <v>1</v>
      </c>
      <c r="L724" s="249">
        <v>1</v>
      </c>
      <c r="M724" s="249">
        <v>1</v>
      </c>
      <c r="N724" s="249">
        <v>1</v>
      </c>
      <c r="O724" s="249">
        <v>1</v>
      </c>
      <c r="P724" s="249">
        <v>1</v>
      </c>
      <c r="Q724" s="249">
        <v>1</v>
      </c>
      <c r="R724" s="249">
        <v>1</v>
      </c>
      <c r="S724" s="249">
        <v>1</v>
      </c>
      <c r="T724" s="249">
        <v>1</v>
      </c>
      <c r="U724" s="249">
        <v>1</v>
      </c>
      <c r="V724" s="249">
        <v>1</v>
      </c>
      <c r="W724" s="249">
        <v>1</v>
      </c>
      <c r="X724" s="249">
        <v>1</v>
      </c>
      <c r="Y724" s="249">
        <v>1</v>
      </c>
      <c r="Z724" s="249">
        <v>1</v>
      </c>
      <c r="AA724" s="249">
        <v>1</v>
      </c>
      <c r="AB724" s="249">
        <v>1</v>
      </c>
      <c r="AC724" s="249">
        <v>1</v>
      </c>
      <c r="AD724" s="249">
        <v>1</v>
      </c>
      <c r="AE724" s="249">
        <v>1</v>
      </c>
      <c r="AF724" s="249">
        <v>1</v>
      </c>
      <c r="AG724" s="249">
        <v>1</v>
      </c>
      <c r="AH724" s="249">
        <v>1</v>
      </c>
      <c r="AI724" s="249">
        <v>1</v>
      </c>
      <c r="AJ724" s="249">
        <v>1</v>
      </c>
      <c r="AK724" s="249">
        <v>1</v>
      </c>
      <c r="AL724" s="249">
        <v>1</v>
      </c>
      <c r="AM724" s="249">
        <v>1</v>
      </c>
    </row>
    <row r="725" spans="1:39" x14ac:dyDescent="0.3">
      <c r="A725" s="249">
        <v>513270</v>
      </c>
      <c r="B725" s="305" t="s">
        <v>2062</v>
      </c>
      <c r="C725" s="249">
        <v>1</v>
      </c>
      <c r="D725" s="249">
        <v>1</v>
      </c>
      <c r="E725" s="249">
        <v>1</v>
      </c>
      <c r="F725" s="249">
        <v>1</v>
      </c>
      <c r="G725" s="249">
        <v>1</v>
      </c>
      <c r="H725" s="249">
        <v>1</v>
      </c>
      <c r="I725" s="249">
        <v>1</v>
      </c>
      <c r="J725" s="249">
        <v>1</v>
      </c>
      <c r="K725" s="249">
        <v>1</v>
      </c>
      <c r="L725" s="249">
        <v>1</v>
      </c>
      <c r="M725" s="249">
        <v>1</v>
      </c>
      <c r="N725" s="249">
        <v>1</v>
      </c>
      <c r="O725" s="249">
        <v>1</v>
      </c>
      <c r="P725" s="249">
        <v>1</v>
      </c>
      <c r="Q725" s="249">
        <v>1</v>
      </c>
      <c r="R725" s="249">
        <v>1</v>
      </c>
      <c r="S725" s="249">
        <v>1</v>
      </c>
      <c r="T725" s="249">
        <v>1</v>
      </c>
      <c r="U725" s="249">
        <v>1</v>
      </c>
      <c r="V725" s="249">
        <v>1</v>
      </c>
      <c r="W725" s="249">
        <v>1</v>
      </c>
      <c r="X725" s="249">
        <v>1</v>
      </c>
      <c r="Y725" s="249">
        <v>1</v>
      </c>
      <c r="Z725" s="249">
        <v>1</v>
      </c>
      <c r="AA725" s="249">
        <v>1</v>
      </c>
      <c r="AB725" s="249">
        <v>1</v>
      </c>
      <c r="AC725" s="249">
        <v>1</v>
      </c>
      <c r="AD725" s="249">
        <v>1</v>
      </c>
      <c r="AE725" s="249">
        <v>1</v>
      </c>
      <c r="AF725" s="249">
        <v>1</v>
      </c>
      <c r="AG725" s="249">
        <v>1</v>
      </c>
      <c r="AH725" s="249">
        <v>1</v>
      </c>
      <c r="AI725" s="249">
        <v>1</v>
      </c>
      <c r="AJ725" s="249">
        <v>1</v>
      </c>
      <c r="AK725" s="249">
        <v>1</v>
      </c>
      <c r="AL725" s="249">
        <v>1</v>
      </c>
      <c r="AM725" s="249">
        <v>1</v>
      </c>
    </row>
    <row r="726" spans="1:39" x14ac:dyDescent="0.3">
      <c r="A726" s="249">
        <v>513783</v>
      </c>
      <c r="B726" s="305" t="s">
        <v>2062</v>
      </c>
      <c r="C726" s="249">
        <v>1</v>
      </c>
      <c r="D726" s="249">
        <v>1</v>
      </c>
      <c r="E726" s="249">
        <v>1</v>
      </c>
      <c r="F726" s="249">
        <v>1</v>
      </c>
      <c r="G726" s="249">
        <v>1</v>
      </c>
      <c r="H726" s="249">
        <v>1</v>
      </c>
      <c r="I726" s="249">
        <v>1</v>
      </c>
      <c r="J726" s="249">
        <v>1</v>
      </c>
      <c r="K726" s="249">
        <v>1</v>
      </c>
      <c r="L726" s="249">
        <v>1</v>
      </c>
      <c r="M726" s="249">
        <v>1</v>
      </c>
      <c r="N726" s="249">
        <v>1</v>
      </c>
      <c r="O726" s="249">
        <v>1</v>
      </c>
      <c r="P726" s="249">
        <v>1</v>
      </c>
      <c r="Q726" s="249">
        <v>1</v>
      </c>
      <c r="R726" s="249">
        <v>1</v>
      </c>
      <c r="S726" s="249">
        <v>1</v>
      </c>
      <c r="T726" s="249">
        <v>1</v>
      </c>
      <c r="U726" s="249">
        <v>1</v>
      </c>
      <c r="V726" s="249">
        <v>1</v>
      </c>
      <c r="W726" s="249">
        <v>1</v>
      </c>
      <c r="X726" s="249">
        <v>1</v>
      </c>
      <c r="Y726" s="249">
        <v>1</v>
      </c>
      <c r="Z726" s="249">
        <v>1</v>
      </c>
      <c r="AA726" s="249">
        <v>1</v>
      </c>
      <c r="AB726" s="249">
        <v>1</v>
      </c>
      <c r="AC726" s="249">
        <v>1</v>
      </c>
      <c r="AD726" s="249">
        <v>1</v>
      </c>
      <c r="AE726" s="249">
        <v>1</v>
      </c>
      <c r="AF726" s="249">
        <v>1</v>
      </c>
      <c r="AG726" s="249">
        <v>1</v>
      </c>
      <c r="AH726" s="249">
        <v>1</v>
      </c>
      <c r="AI726" s="249">
        <v>1</v>
      </c>
      <c r="AJ726" s="249">
        <v>1</v>
      </c>
      <c r="AK726" s="249">
        <v>1</v>
      </c>
      <c r="AL726" s="249">
        <v>1</v>
      </c>
      <c r="AM726" s="249">
        <v>1</v>
      </c>
    </row>
    <row r="727" spans="1:39" x14ac:dyDescent="0.3">
      <c r="A727" s="249">
        <v>513841</v>
      </c>
      <c r="B727" s="305" t="s">
        <v>2062</v>
      </c>
      <c r="C727" s="249">
        <v>1</v>
      </c>
      <c r="D727" s="249">
        <v>1</v>
      </c>
      <c r="E727" s="249">
        <v>1</v>
      </c>
      <c r="F727" s="249">
        <v>1</v>
      </c>
      <c r="G727" s="249">
        <v>1</v>
      </c>
      <c r="H727" s="249">
        <v>1</v>
      </c>
      <c r="I727" s="249">
        <v>1</v>
      </c>
      <c r="J727" s="249">
        <v>1</v>
      </c>
      <c r="K727" s="249">
        <v>1</v>
      </c>
      <c r="L727" s="249">
        <v>1</v>
      </c>
      <c r="M727" s="249">
        <v>1</v>
      </c>
      <c r="N727" s="249">
        <v>1</v>
      </c>
      <c r="O727" s="249">
        <v>1</v>
      </c>
      <c r="P727" s="249">
        <v>1</v>
      </c>
      <c r="Q727" s="249">
        <v>1</v>
      </c>
      <c r="R727" s="249">
        <v>1</v>
      </c>
      <c r="S727" s="249">
        <v>1</v>
      </c>
      <c r="T727" s="249">
        <v>1</v>
      </c>
      <c r="U727" s="249">
        <v>1</v>
      </c>
      <c r="V727" s="249">
        <v>1</v>
      </c>
      <c r="W727" s="249">
        <v>1</v>
      </c>
      <c r="X727" s="249">
        <v>1</v>
      </c>
      <c r="Y727" s="249">
        <v>1</v>
      </c>
      <c r="Z727" s="249">
        <v>1</v>
      </c>
      <c r="AA727" s="249">
        <v>1</v>
      </c>
      <c r="AB727" s="249">
        <v>1</v>
      </c>
      <c r="AC727" s="249">
        <v>1</v>
      </c>
      <c r="AD727" s="249">
        <v>1</v>
      </c>
      <c r="AE727" s="249">
        <v>1</v>
      </c>
      <c r="AF727" s="249">
        <v>1</v>
      </c>
      <c r="AG727" s="249">
        <v>1</v>
      </c>
      <c r="AH727" s="249">
        <v>1</v>
      </c>
      <c r="AI727" s="249">
        <v>1</v>
      </c>
      <c r="AJ727" s="249">
        <v>1</v>
      </c>
      <c r="AK727" s="249">
        <v>1</v>
      </c>
      <c r="AL727" s="249">
        <v>1</v>
      </c>
      <c r="AM727" s="249">
        <v>1</v>
      </c>
    </row>
    <row r="728" spans="1:39" x14ac:dyDescent="0.3">
      <c r="A728" s="249">
        <v>513994</v>
      </c>
      <c r="B728" s="305" t="s">
        <v>2062</v>
      </c>
      <c r="C728" s="249">
        <v>1</v>
      </c>
      <c r="D728" s="249">
        <v>1</v>
      </c>
      <c r="E728" s="249">
        <v>1</v>
      </c>
      <c r="F728" s="249">
        <v>1</v>
      </c>
      <c r="G728" s="249">
        <v>1</v>
      </c>
      <c r="H728" s="249">
        <v>1</v>
      </c>
      <c r="I728" s="249">
        <v>1</v>
      </c>
      <c r="J728" s="249">
        <v>1</v>
      </c>
      <c r="K728" s="249">
        <v>1</v>
      </c>
      <c r="L728" s="249">
        <v>1</v>
      </c>
      <c r="M728" s="249">
        <v>1</v>
      </c>
      <c r="N728" s="249">
        <v>1</v>
      </c>
      <c r="O728" s="249">
        <v>1</v>
      </c>
      <c r="P728" s="249">
        <v>1</v>
      </c>
      <c r="Q728" s="249">
        <v>1</v>
      </c>
      <c r="R728" s="249">
        <v>1</v>
      </c>
      <c r="S728" s="249">
        <v>1</v>
      </c>
      <c r="T728" s="249">
        <v>1</v>
      </c>
      <c r="U728" s="249">
        <v>1</v>
      </c>
      <c r="V728" s="249">
        <v>1</v>
      </c>
      <c r="W728" s="249">
        <v>1</v>
      </c>
      <c r="X728" s="249">
        <v>1</v>
      </c>
      <c r="Y728" s="249">
        <v>1</v>
      </c>
      <c r="Z728" s="249">
        <v>1</v>
      </c>
      <c r="AA728" s="249">
        <v>1</v>
      </c>
      <c r="AB728" s="249">
        <v>1</v>
      </c>
      <c r="AC728" s="249">
        <v>1</v>
      </c>
      <c r="AD728" s="249">
        <v>1</v>
      </c>
      <c r="AE728" s="249">
        <v>1</v>
      </c>
      <c r="AF728" s="249">
        <v>1</v>
      </c>
      <c r="AG728" s="249">
        <v>1</v>
      </c>
      <c r="AH728" s="249">
        <v>1</v>
      </c>
      <c r="AI728" s="249">
        <v>1</v>
      </c>
      <c r="AJ728" s="249">
        <v>1</v>
      </c>
      <c r="AK728" s="249">
        <v>1</v>
      </c>
      <c r="AL728" s="249">
        <v>1</v>
      </c>
      <c r="AM728" s="249">
        <v>1</v>
      </c>
    </row>
    <row r="729" spans="1:39" x14ac:dyDescent="0.3">
      <c r="A729" s="249">
        <v>514498</v>
      </c>
      <c r="B729" s="305" t="s">
        <v>2062</v>
      </c>
      <c r="C729" s="249">
        <v>1</v>
      </c>
      <c r="D729" s="249">
        <v>1</v>
      </c>
      <c r="E729" s="249">
        <v>1</v>
      </c>
      <c r="F729" s="249">
        <v>1</v>
      </c>
      <c r="G729" s="249">
        <v>1</v>
      </c>
      <c r="H729" s="249">
        <v>1</v>
      </c>
      <c r="I729" s="249">
        <v>1</v>
      </c>
      <c r="J729" s="249">
        <v>1</v>
      </c>
      <c r="K729" s="249">
        <v>1</v>
      </c>
      <c r="L729" s="249">
        <v>1</v>
      </c>
      <c r="M729" s="249">
        <v>1</v>
      </c>
      <c r="N729" s="249">
        <v>1</v>
      </c>
      <c r="O729" s="249">
        <v>1</v>
      </c>
      <c r="P729" s="249">
        <v>1</v>
      </c>
      <c r="Q729" s="249">
        <v>1</v>
      </c>
      <c r="R729" s="249">
        <v>1</v>
      </c>
      <c r="S729" s="249">
        <v>1</v>
      </c>
      <c r="T729" s="249">
        <v>1</v>
      </c>
      <c r="U729" s="249">
        <v>1</v>
      </c>
      <c r="V729" s="249">
        <v>1</v>
      </c>
      <c r="W729" s="249">
        <v>1</v>
      </c>
      <c r="X729" s="249">
        <v>1</v>
      </c>
      <c r="Y729" s="249">
        <v>1</v>
      </c>
      <c r="Z729" s="249">
        <v>1</v>
      </c>
      <c r="AA729" s="249">
        <v>1</v>
      </c>
      <c r="AB729" s="249">
        <v>1</v>
      </c>
      <c r="AC729" s="249">
        <v>1</v>
      </c>
      <c r="AD729" s="249">
        <v>1</v>
      </c>
      <c r="AE729" s="249">
        <v>1</v>
      </c>
      <c r="AF729" s="249">
        <v>1</v>
      </c>
      <c r="AG729" s="249">
        <v>1</v>
      </c>
      <c r="AH729" s="249">
        <v>1</v>
      </c>
      <c r="AI729" s="249">
        <v>1</v>
      </c>
      <c r="AJ729" s="249">
        <v>1</v>
      </c>
      <c r="AK729" s="249">
        <v>1</v>
      </c>
      <c r="AL729" s="249">
        <v>1</v>
      </c>
      <c r="AM729" s="249">
        <v>1</v>
      </c>
    </row>
    <row r="730" spans="1:39" x14ac:dyDescent="0.3">
      <c r="A730" s="249">
        <v>514687</v>
      </c>
      <c r="B730" s="305" t="s">
        <v>2062</v>
      </c>
      <c r="C730" s="249">
        <v>1</v>
      </c>
      <c r="D730" s="249">
        <v>1</v>
      </c>
      <c r="E730" s="249">
        <v>1</v>
      </c>
      <c r="F730" s="249">
        <v>1</v>
      </c>
      <c r="G730" s="249">
        <v>1</v>
      </c>
      <c r="H730" s="249">
        <v>1</v>
      </c>
      <c r="I730" s="249">
        <v>1</v>
      </c>
      <c r="J730" s="249">
        <v>1</v>
      </c>
      <c r="K730" s="249">
        <v>1</v>
      </c>
      <c r="L730" s="249">
        <v>1</v>
      </c>
      <c r="M730" s="249">
        <v>1</v>
      </c>
      <c r="N730" s="249">
        <v>1</v>
      </c>
      <c r="O730" s="249">
        <v>1</v>
      </c>
      <c r="P730" s="249">
        <v>1</v>
      </c>
      <c r="Q730" s="249">
        <v>1</v>
      </c>
      <c r="R730" s="249">
        <v>1</v>
      </c>
      <c r="S730" s="249">
        <v>1</v>
      </c>
      <c r="T730" s="249">
        <v>1</v>
      </c>
      <c r="U730" s="249">
        <v>1</v>
      </c>
      <c r="V730" s="249">
        <v>1</v>
      </c>
      <c r="W730" s="249">
        <v>1</v>
      </c>
      <c r="X730" s="249">
        <v>1</v>
      </c>
      <c r="Y730" s="249">
        <v>1</v>
      </c>
      <c r="Z730" s="249">
        <v>1</v>
      </c>
      <c r="AA730" s="249">
        <v>1</v>
      </c>
      <c r="AB730" s="249">
        <v>1</v>
      </c>
      <c r="AC730" s="249">
        <v>1</v>
      </c>
      <c r="AD730" s="249">
        <v>1</v>
      </c>
      <c r="AE730" s="249">
        <v>1</v>
      </c>
      <c r="AF730" s="249">
        <v>1</v>
      </c>
      <c r="AG730" s="249">
        <v>1</v>
      </c>
      <c r="AH730" s="249">
        <v>1</v>
      </c>
      <c r="AI730" s="249">
        <v>1</v>
      </c>
      <c r="AJ730" s="249">
        <v>1</v>
      </c>
      <c r="AK730" s="249">
        <v>1</v>
      </c>
      <c r="AL730" s="249">
        <v>1</v>
      </c>
      <c r="AM730" s="249">
        <v>1</v>
      </c>
    </row>
    <row r="731" spans="1:39" x14ac:dyDescent="0.3">
      <c r="A731" s="249">
        <v>514726</v>
      </c>
      <c r="B731" s="305" t="s">
        <v>2062</v>
      </c>
      <c r="C731" s="249">
        <v>1</v>
      </c>
      <c r="D731" s="249">
        <v>1</v>
      </c>
      <c r="E731" s="249">
        <v>1</v>
      </c>
      <c r="F731" s="249">
        <v>1</v>
      </c>
      <c r="G731" s="249">
        <v>1</v>
      </c>
      <c r="H731" s="249">
        <v>1</v>
      </c>
      <c r="I731" s="249">
        <v>1</v>
      </c>
      <c r="J731" s="249">
        <v>1</v>
      </c>
      <c r="K731" s="249">
        <v>1</v>
      </c>
      <c r="L731" s="249">
        <v>1</v>
      </c>
      <c r="M731" s="249">
        <v>1</v>
      </c>
      <c r="N731" s="249">
        <v>1</v>
      </c>
      <c r="O731" s="249">
        <v>1</v>
      </c>
      <c r="P731" s="249">
        <v>1</v>
      </c>
      <c r="Q731" s="249">
        <v>1</v>
      </c>
      <c r="R731" s="249">
        <v>1</v>
      </c>
      <c r="S731" s="249">
        <v>1</v>
      </c>
      <c r="T731" s="249">
        <v>1</v>
      </c>
      <c r="U731" s="249">
        <v>1</v>
      </c>
      <c r="V731" s="249">
        <v>1</v>
      </c>
      <c r="W731" s="249">
        <v>1</v>
      </c>
      <c r="X731" s="249">
        <v>1</v>
      </c>
      <c r="Y731" s="249">
        <v>1</v>
      </c>
      <c r="Z731" s="249">
        <v>1</v>
      </c>
      <c r="AA731" s="249">
        <v>1</v>
      </c>
      <c r="AB731" s="249">
        <v>1</v>
      </c>
      <c r="AC731" s="249">
        <v>1</v>
      </c>
      <c r="AD731" s="249">
        <v>1</v>
      </c>
      <c r="AE731" s="249">
        <v>1</v>
      </c>
      <c r="AF731" s="249">
        <v>1</v>
      </c>
      <c r="AG731" s="249">
        <v>1</v>
      </c>
      <c r="AH731" s="249">
        <v>1</v>
      </c>
      <c r="AI731" s="249">
        <v>1</v>
      </c>
      <c r="AJ731" s="249">
        <v>1</v>
      </c>
      <c r="AK731" s="249">
        <v>1</v>
      </c>
      <c r="AL731" s="249">
        <v>1</v>
      </c>
      <c r="AM731" s="249">
        <v>1</v>
      </c>
    </row>
    <row r="732" spans="1:39" x14ac:dyDescent="0.3">
      <c r="A732" s="249">
        <v>514862</v>
      </c>
      <c r="B732" s="305" t="s">
        <v>2062</v>
      </c>
      <c r="C732" s="249">
        <v>1</v>
      </c>
      <c r="D732" s="249">
        <v>1</v>
      </c>
      <c r="E732" s="249">
        <v>1</v>
      </c>
      <c r="F732" s="249">
        <v>1</v>
      </c>
      <c r="G732" s="249">
        <v>1</v>
      </c>
      <c r="H732" s="249">
        <v>1</v>
      </c>
      <c r="I732" s="249">
        <v>1</v>
      </c>
      <c r="J732" s="249">
        <v>1</v>
      </c>
      <c r="K732" s="249">
        <v>1</v>
      </c>
      <c r="L732" s="249">
        <v>1</v>
      </c>
      <c r="M732" s="249">
        <v>1</v>
      </c>
      <c r="N732" s="249">
        <v>1</v>
      </c>
      <c r="O732" s="249">
        <v>1</v>
      </c>
      <c r="P732" s="249">
        <v>1</v>
      </c>
      <c r="Q732" s="249">
        <v>1</v>
      </c>
      <c r="R732" s="249">
        <v>1</v>
      </c>
      <c r="S732" s="249">
        <v>1</v>
      </c>
      <c r="T732" s="249">
        <v>1</v>
      </c>
      <c r="U732" s="249">
        <v>1</v>
      </c>
      <c r="V732" s="249">
        <v>1</v>
      </c>
      <c r="W732" s="249">
        <v>1</v>
      </c>
      <c r="X732" s="249">
        <v>1</v>
      </c>
      <c r="Y732" s="249">
        <v>1</v>
      </c>
      <c r="Z732" s="249">
        <v>1</v>
      </c>
      <c r="AA732" s="249">
        <v>1</v>
      </c>
      <c r="AB732" s="249">
        <v>1</v>
      </c>
      <c r="AC732" s="249">
        <v>1</v>
      </c>
      <c r="AD732" s="249">
        <v>1</v>
      </c>
      <c r="AE732" s="249">
        <v>1</v>
      </c>
      <c r="AF732" s="249">
        <v>1</v>
      </c>
      <c r="AG732" s="249">
        <v>1</v>
      </c>
      <c r="AH732" s="249">
        <v>1</v>
      </c>
      <c r="AI732" s="249">
        <v>1</v>
      </c>
      <c r="AJ732" s="249">
        <v>1</v>
      </c>
      <c r="AK732" s="249">
        <v>1</v>
      </c>
      <c r="AL732" s="249">
        <v>1</v>
      </c>
      <c r="AM732" s="249">
        <v>1</v>
      </c>
    </row>
    <row r="733" spans="1:39" x14ac:dyDescent="0.3">
      <c r="A733" s="249">
        <v>515219</v>
      </c>
      <c r="B733" s="305" t="s">
        <v>2062</v>
      </c>
      <c r="C733" s="249">
        <v>1</v>
      </c>
      <c r="D733" s="249">
        <v>1</v>
      </c>
      <c r="E733" s="249">
        <v>1</v>
      </c>
      <c r="F733" s="249">
        <v>1</v>
      </c>
      <c r="G733" s="249">
        <v>1</v>
      </c>
      <c r="H733" s="249">
        <v>1</v>
      </c>
      <c r="I733" s="249">
        <v>1</v>
      </c>
      <c r="J733" s="249">
        <v>1</v>
      </c>
      <c r="K733" s="249">
        <v>1</v>
      </c>
      <c r="L733" s="249">
        <v>1</v>
      </c>
      <c r="M733" s="249">
        <v>1</v>
      </c>
      <c r="N733" s="249">
        <v>1</v>
      </c>
      <c r="O733" s="249">
        <v>1</v>
      </c>
      <c r="P733" s="249">
        <v>1</v>
      </c>
      <c r="Q733" s="249">
        <v>1</v>
      </c>
      <c r="R733" s="249">
        <v>1</v>
      </c>
      <c r="S733" s="249">
        <v>1</v>
      </c>
      <c r="T733" s="249">
        <v>1</v>
      </c>
      <c r="U733" s="249">
        <v>1</v>
      </c>
      <c r="V733" s="249">
        <v>1</v>
      </c>
      <c r="W733" s="249">
        <v>1</v>
      </c>
      <c r="X733" s="249">
        <v>1</v>
      </c>
      <c r="Y733" s="249">
        <v>1</v>
      </c>
      <c r="Z733" s="249">
        <v>1</v>
      </c>
      <c r="AA733" s="249">
        <v>1</v>
      </c>
      <c r="AB733" s="249">
        <v>1</v>
      </c>
      <c r="AC733" s="249">
        <v>1</v>
      </c>
      <c r="AD733" s="249">
        <v>1</v>
      </c>
      <c r="AE733" s="249">
        <v>1</v>
      </c>
      <c r="AF733" s="249">
        <v>1</v>
      </c>
      <c r="AG733" s="249">
        <v>1</v>
      </c>
      <c r="AH733" s="249">
        <v>1</v>
      </c>
      <c r="AI733" s="249">
        <v>1</v>
      </c>
      <c r="AJ733" s="249">
        <v>1</v>
      </c>
      <c r="AK733" s="249">
        <v>1</v>
      </c>
      <c r="AL733" s="249">
        <v>1</v>
      </c>
      <c r="AM733" s="249">
        <v>1</v>
      </c>
    </row>
    <row r="734" spans="1:39" x14ac:dyDescent="0.3">
      <c r="A734" s="249">
        <v>515398</v>
      </c>
      <c r="B734" s="305" t="s">
        <v>2062</v>
      </c>
      <c r="C734" s="249">
        <v>1</v>
      </c>
      <c r="D734" s="249">
        <v>1</v>
      </c>
      <c r="E734" s="249">
        <v>1</v>
      </c>
      <c r="F734" s="249">
        <v>1</v>
      </c>
      <c r="G734" s="249">
        <v>1</v>
      </c>
      <c r="H734" s="249">
        <v>1</v>
      </c>
      <c r="I734" s="249">
        <v>1</v>
      </c>
      <c r="J734" s="249">
        <v>1</v>
      </c>
      <c r="K734" s="249">
        <v>1</v>
      </c>
      <c r="L734" s="249">
        <v>1</v>
      </c>
      <c r="M734" s="249">
        <v>1</v>
      </c>
      <c r="N734" s="249">
        <v>1</v>
      </c>
      <c r="O734" s="249">
        <v>1</v>
      </c>
      <c r="P734" s="249">
        <v>1</v>
      </c>
      <c r="Q734" s="249">
        <v>1</v>
      </c>
      <c r="R734" s="249">
        <v>1</v>
      </c>
      <c r="S734" s="249">
        <v>1</v>
      </c>
      <c r="T734" s="249">
        <v>1</v>
      </c>
      <c r="U734" s="249">
        <v>1</v>
      </c>
      <c r="V734" s="249">
        <v>1</v>
      </c>
      <c r="W734" s="249">
        <v>1</v>
      </c>
      <c r="X734" s="249">
        <v>1</v>
      </c>
      <c r="Y734" s="249">
        <v>1</v>
      </c>
      <c r="Z734" s="249">
        <v>1</v>
      </c>
      <c r="AA734" s="249">
        <v>1</v>
      </c>
      <c r="AB734" s="249">
        <v>1</v>
      </c>
      <c r="AC734" s="249">
        <v>1</v>
      </c>
      <c r="AD734" s="249">
        <v>1</v>
      </c>
      <c r="AE734" s="249">
        <v>1</v>
      </c>
      <c r="AF734" s="249">
        <v>1</v>
      </c>
      <c r="AG734" s="249">
        <v>1</v>
      </c>
      <c r="AH734" s="249">
        <v>1</v>
      </c>
      <c r="AI734" s="249">
        <v>1</v>
      </c>
      <c r="AJ734" s="249">
        <v>1</v>
      </c>
      <c r="AK734" s="249">
        <v>1</v>
      </c>
      <c r="AL734" s="249">
        <v>1</v>
      </c>
      <c r="AM734" s="249">
        <v>1</v>
      </c>
    </row>
    <row r="735" spans="1:39" x14ac:dyDescent="0.3">
      <c r="A735" s="249">
        <v>515479</v>
      </c>
      <c r="B735" s="305" t="s">
        <v>2062</v>
      </c>
      <c r="C735" s="249">
        <v>1</v>
      </c>
      <c r="D735" s="249">
        <v>1</v>
      </c>
      <c r="E735" s="249">
        <v>1</v>
      </c>
      <c r="F735" s="249">
        <v>1</v>
      </c>
      <c r="G735" s="249">
        <v>1</v>
      </c>
      <c r="H735" s="249">
        <v>1</v>
      </c>
      <c r="I735" s="249">
        <v>1</v>
      </c>
      <c r="J735" s="249">
        <v>1</v>
      </c>
      <c r="K735" s="249">
        <v>1</v>
      </c>
      <c r="L735" s="249">
        <v>1</v>
      </c>
      <c r="M735" s="249">
        <v>1</v>
      </c>
      <c r="N735" s="249">
        <v>1</v>
      </c>
      <c r="O735" s="249">
        <v>1</v>
      </c>
      <c r="P735" s="249">
        <v>1</v>
      </c>
      <c r="Q735" s="249">
        <v>1</v>
      </c>
      <c r="R735" s="249">
        <v>1</v>
      </c>
      <c r="S735" s="249">
        <v>1</v>
      </c>
      <c r="T735" s="249">
        <v>1</v>
      </c>
      <c r="U735" s="249">
        <v>1</v>
      </c>
      <c r="V735" s="249">
        <v>1</v>
      </c>
      <c r="W735" s="249">
        <v>1</v>
      </c>
      <c r="X735" s="249">
        <v>1</v>
      </c>
      <c r="Y735" s="249">
        <v>1</v>
      </c>
      <c r="Z735" s="249">
        <v>1</v>
      </c>
      <c r="AA735" s="249">
        <v>1</v>
      </c>
      <c r="AB735" s="249">
        <v>1</v>
      </c>
      <c r="AC735" s="249">
        <v>1</v>
      </c>
      <c r="AD735" s="249">
        <v>1</v>
      </c>
      <c r="AE735" s="249">
        <v>1</v>
      </c>
      <c r="AF735" s="249">
        <v>1</v>
      </c>
      <c r="AG735" s="249">
        <v>1</v>
      </c>
      <c r="AH735" s="249">
        <v>1</v>
      </c>
      <c r="AI735" s="249">
        <v>1</v>
      </c>
      <c r="AJ735" s="249">
        <v>1</v>
      </c>
      <c r="AK735" s="249">
        <v>1</v>
      </c>
      <c r="AL735" s="249">
        <v>1</v>
      </c>
      <c r="AM735" s="249">
        <v>1</v>
      </c>
    </row>
    <row r="736" spans="1:39" x14ac:dyDescent="0.3">
      <c r="A736" s="249">
        <v>515586</v>
      </c>
      <c r="B736" s="305" t="s">
        <v>2062</v>
      </c>
      <c r="C736" s="249">
        <v>1</v>
      </c>
      <c r="D736" s="249">
        <v>1</v>
      </c>
      <c r="E736" s="249">
        <v>1</v>
      </c>
      <c r="F736" s="249">
        <v>1</v>
      </c>
      <c r="G736" s="249">
        <v>1</v>
      </c>
      <c r="H736" s="249">
        <v>1</v>
      </c>
      <c r="I736" s="249">
        <v>1</v>
      </c>
      <c r="J736" s="249">
        <v>1</v>
      </c>
      <c r="K736" s="249">
        <v>1</v>
      </c>
      <c r="L736" s="249">
        <v>1</v>
      </c>
      <c r="M736" s="249">
        <v>1</v>
      </c>
      <c r="N736" s="249">
        <v>1</v>
      </c>
      <c r="O736" s="249">
        <v>1</v>
      </c>
      <c r="P736" s="249">
        <v>1</v>
      </c>
      <c r="Q736" s="249">
        <v>1</v>
      </c>
      <c r="R736" s="249">
        <v>1</v>
      </c>
      <c r="S736" s="249">
        <v>1</v>
      </c>
      <c r="T736" s="249">
        <v>1</v>
      </c>
      <c r="U736" s="249">
        <v>1</v>
      </c>
      <c r="V736" s="249">
        <v>1</v>
      </c>
      <c r="W736" s="249">
        <v>1</v>
      </c>
      <c r="X736" s="249">
        <v>1</v>
      </c>
      <c r="Y736" s="249">
        <v>1</v>
      </c>
      <c r="Z736" s="249">
        <v>1</v>
      </c>
      <c r="AA736" s="249">
        <v>1</v>
      </c>
      <c r="AB736" s="249">
        <v>1</v>
      </c>
      <c r="AC736" s="249">
        <v>1</v>
      </c>
      <c r="AD736" s="249">
        <v>1</v>
      </c>
      <c r="AE736" s="249">
        <v>1</v>
      </c>
      <c r="AF736" s="249">
        <v>1</v>
      </c>
      <c r="AG736" s="249">
        <v>1</v>
      </c>
      <c r="AH736" s="249">
        <v>1</v>
      </c>
      <c r="AI736" s="249">
        <v>1</v>
      </c>
      <c r="AJ736" s="249">
        <v>1</v>
      </c>
      <c r="AK736" s="249">
        <v>1</v>
      </c>
      <c r="AL736" s="249">
        <v>1</v>
      </c>
      <c r="AM736" s="249">
        <v>1</v>
      </c>
    </row>
    <row r="737" spans="1:39" x14ac:dyDescent="0.3">
      <c r="A737" s="249">
        <v>515640</v>
      </c>
      <c r="B737" s="305" t="s">
        <v>2062</v>
      </c>
      <c r="C737" s="249">
        <v>1</v>
      </c>
      <c r="D737" s="249">
        <v>1</v>
      </c>
      <c r="E737" s="249">
        <v>1</v>
      </c>
      <c r="F737" s="249">
        <v>1</v>
      </c>
      <c r="G737" s="249">
        <v>1</v>
      </c>
      <c r="H737" s="249">
        <v>1</v>
      </c>
      <c r="I737" s="249">
        <v>1</v>
      </c>
      <c r="J737" s="249">
        <v>1</v>
      </c>
      <c r="K737" s="249">
        <v>1</v>
      </c>
      <c r="L737" s="249">
        <v>1</v>
      </c>
      <c r="M737" s="249">
        <v>1</v>
      </c>
      <c r="N737" s="249">
        <v>1</v>
      </c>
      <c r="O737" s="249">
        <v>1</v>
      </c>
      <c r="P737" s="249">
        <v>1</v>
      </c>
      <c r="Q737" s="249">
        <v>1</v>
      </c>
      <c r="R737" s="249">
        <v>1</v>
      </c>
      <c r="S737" s="249">
        <v>1</v>
      </c>
      <c r="T737" s="249">
        <v>1</v>
      </c>
      <c r="U737" s="249">
        <v>1</v>
      </c>
      <c r="V737" s="249">
        <v>1</v>
      </c>
      <c r="W737" s="249">
        <v>1</v>
      </c>
      <c r="X737" s="249">
        <v>1</v>
      </c>
      <c r="Y737" s="249">
        <v>1</v>
      </c>
      <c r="Z737" s="249">
        <v>1</v>
      </c>
      <c r="AA737" s="249">
        <v>1</v>
      </c>
      <c r="AB737" s="249">
        <v>1</v>
      </c>
      <c r="AC737" s="249">
        <v>1</v>
      </c>
      <c r="AD737" s="249">
        <v>1</v>
      </c>
      <c r="AE737" s="249">
        <v>1</v>
      </c>
      <c r="AF737" s="249">
        <v>1</v>
      </c>
      <c r="AG737" s="249">
        <v>1</v>
      </c>
      <c r="AH737" s="249">
        <v>1</v>
      </c>
      <c r="AI737" s="249">
        <v>1</v>
      </c>
      <c r="AJ737" s="249">
        <v>1</v>
      </c>
      <c r="AK737" s="249">
        <v>1</v>
      </c>
      <c r="AL737" s="249">
        <v>1</v>
      </c>
      <c r="AM737" s="249">
        <v>1</v>
      </c>
    </row>
    <row r="738" spans="1:39" x14ac:dyDescent="0.3">
      <c r="A738" s="249">
        <v>515646</v>
      </c>
      <c r="B738" s="305" t="s">
        <v>2062</v>
      </c>
      <c r="C738" s="249">
        <v>1</v>
      </c>
      <c r="D738" s="249">
        <v>1</v>
      </c>
      <c r="E738" s="249">
        <v>1</v>
      </c>
      <c r="F738" s="249">
        <v>1</v>
      </c>
      <c r="G738" s="249">
        <v>1</v>
      </c>
      <c r="H738" s="249">
        <v>1</v>
      </c>
      <c r="I738" s="249">
        <v>1</v>
      </c>
      <c r="J738" s="249">
        <v>1</v>
      </c>
      <c r="K738" s="249">
        <v>1</v>
      </c>
      <c r="L738" s="249">
        <v>1</v>
      </c>
      <c r="M738" s="249">
        <v>1</v>
      </c>
      <c r="N738" s="249">
        <v>1</v>
      </c>
      <c r="O738" s="249">
        <v>1</v>
      </c>
      <c r="P738" s="249">
        <v>1</v>
      </c>
      <c r="Q738" s="249">
        <v>1</v>
      </c>
      <c r="R738" s="249">
        <v>1</v>
      </c>
      <c r="S738" s="249">
        <v>1</v>
      </c>
      <c r="T738" s="249">
        <v>1</v>
      </c>
      <c r="U738" s="249">
        <v>1</v>
      </c>
      <c r="V738" s="249">
        <v>1</v>
      </c>
      <c r="W738" s="249">
        <v>1</v>
      </c>
      <c r="X738" s="249">
        <v>1</v>
      </c>
      <c r="Y738" s="249">
        <v>1</v>
      </c>
      <c r="Z738" s="249">
        <v>1</v>
      </c>
      <c r="AA738" s="249">
        <v>1</v>
      </c>
      <c r="AB738" s="249">
        <v>1</v>
      </c>
      <c r="AC738" s="249">
        <v>1</v>
      </c>
      <c r="AD738" s="249">
        <v>1</v>
      </c>
      <c r="AE738" s="249">
        <v>1</v>
      </c>
      <c r="AF738" s="249">
        <v>1</v>
      </c>
      <c r="AG738" s="249">
        <v>1</v>
      </c>
      <c r="AH738" s="249">
        <v>1</v>
      </c>
      <c r="AI738" s="249">
        <v>1</v>
      </c>
      <c r="AJ738" s="249">
        <v>1</v>
      </c>
      <c r="AK738" s="249">
        <v>1</v>
      </c>
      <c r="AL738" s="249">
        <v>1</v>
      </c>
      <c r="AM738" s="249">
        <v>1</v>
      </c>
    </row>
    <row r="739" spans="1:39" x14ac:dyDescent="0.3">
      <c r="A739" s="249">
        <v>515650</v>
      </c>
      <c r="B739" s="305" t="s">
        <v>2062</v>
      </c>
      <c r="C739" s="249">
        <v>1</v>
      </c>
      <c r="D739" s="249">
        <v>1</v>
      </c>
      <c r="E739" s="249">
        <v>1</v>
      </c>
      <c r="F739" s="249">
        <v>1</v>
      </c>
      <c r="G739" s="249">
        <v>1</v>
      </c>
      <c r="H739" s="249">
        <v>1</v>
      </c>
      <c r="I739" s="249">
        <v>1</v>
      </c>
      <c r="J739" s="249">
        <v>1</v>
      </c>
      <c r="K739" s="249">
        <v>1</v>
      </c>
      <c r="L739" s="249">
        <v>1</v>
      </c>
      <c r="M739" s="249">
        <v>1</v>
      </c>
      <c r="N739" s="249">
        <v>1</v>
      </c>
      <c r="O739" s="249">
        <v>1</v>
      </c>
      <c r="P739" s="249">
        <v>1</v>
      </c>
      <c r="Q739" s="249">
        <v>1</v>
      </c>
      <c r="R739" s="249">
        <v>1</v>
      </c>
      <c r="S739" s="249">
        <v>1</v>
      </c>
      <c r="T739" s="249">
        <v>1</v>
      </c>
      <c r="U739" s="249">
        <v>1</v>
      </c>
      <c r="V739" s="249">
        <v>1</v>
      </c>
      <c r="W739" s="249">
        <v>1</v>
      </c>
      <c r="X739" s="249">
        <v>1</v>
      </c>
      <c r="Y739" s="249">
        <v>1</v>
      </c>
      <c r="Z739" s="249">
        <v>1</v>
      </c>
      <c r="AA739" s="249">
        <v>1</v>
      </c>
      <c r="AB739" s="249">
        <v>1</v>
      </c>
      <c r="AC739" s="249">
        <v>1</v>
      </c>
      <c r="AD739" s="249">
        <v>1</v>
      </c>
      <c r="AE739" s="249">
        <v>1</v>
      </c>
      <c r="AF739" s="249">
        <v>1</v>
      </c>
      <c r="AG739" s="249">
        <v>1</v>
      </c>
      <c r="AH739" s="249">
        <v>1</v>
      </c>
      <c r="AI739" s="249">
        <v>1</v>
      </c>
      <c r="AJ739" s="249">
        <v>1</v>
      </c>
      <c r="AK739" s="249">
        <v>1</v>
      </c>
      <c r="AL739" s="249">
        <v>1</v>
      </c>
      <c r="AM739" s="249">
        <v>1</v>
      </c>
    </row>
    <row r="740" spans="1:39" x14ac:dyDescent="0.3">
      <c r="A740" s="249">
        <v>515686</v>
      </c>
      <c r="B740" s="305" t="s">
        <v>2062</v>
      </c>
      <c r="C740" s="249">
        <v>1</v>
      </c>
      <c r="D740" s="249">
        <v>1</v>
      </c>
      <c r="E740" s="249">
        <v>1</v>
      </c>
      <c r="F740" s="249">
        <v>1</v>
      </c>
      <c r="G740" s="249">
        <v>1</v>
      </c>
      <c r="H740" s="249">
        <v>1</v>
      </c>
      <c r="I740" s="249">
        <v>1</v>
      </c>
      <c r="J740" s="249">
        <v>1</v>
      </c>
      <c r="K740" s="249">
        <v>1</v>
      </c>
      <c r="L740" s="249">
        <v>1</v>
      </c>
      <c r="M740" s="249">
        <v>1</v>
      </c>
      <c r="N740" s="249">
        <v>1</v>
      </c>
      <c r="O740" s="249">
        <v>1</v>
      </c>
      <c r="P740" s="249">
        <v>1</v>
      </c>
      <c r="Q740" s="249">
        <v>1</v>
      </c>
      <c r="R740" s="249">
        <v>1</v>
      </c>
      <c r="S740" s="249">
        <v>1</v>
      </c>
      <c r="T740" s="249">
        <v>1</v>
      </c>
      <c r="U740" s="249">
        <v>1</v>
      </c>
      <c r="V740" s="249">
        <v>1</v>
      </c>
      <c r="W740" s="249">
        <v>1</v>
      </c>
      <c r="X740" s="249">
        <v>1</v>
      </c>
      <c r="Y740" s="249">
        <v>1</v>
      </c>
      <c r="Z740" s="249">
        <v>1</v>
      </c>
      <c r="AA740" s="249">
        <v>1</v>
      </c>
      <c r="AB740" s="249">
        <v>1</v>
      </c>
      <c r="AC740" s="249">
        <v>1</v>
      </c>
      <c r="AD740" s="249">
        <v>1</v>
      </c>
      <c r="AE740" s="249">
        <v>1</v>
      </c>
      <c r="AF740" s="249">
        <v>1</v>
      </c>
      <c r="AG740" s="249">
        <v>1</v>
      </c>
      <c r="AH740" s="249">
        <v>1</v>
      </c>
      <c r="AI740" s="249">
        <v>1</v>
      </c>
      <c r="AJ740" s="249">
        <v>1</v>
      </c>
      <c r="AK740" s="249">
        <v>1</v>
      </c>
      <c r="AL740" s="249">
        <v>1</v>
      </c>
      <c r="AM740" s="249">
        <v>1</v>
      </c>
    </row>
    <row r="741" spans="1:39" x14ac:dyDescent="0.3">
      <c r="A741" s="249">
        <v>515871</v>
      </c>
      <c r="B741" s="305" t="s">
        <v>2062</v>
      </c>
      <c r="C741" s="249">
        <v>1</v>
      </c>
      <c r="D741" s="249">
        <v>1</v>
      </c>
      <c r="E741" s="249">
        <v>1</v>
      </c>
      <c r="F741" s="249">
        <v>1</v>
      </c>
      <c r="G741" s="249">
        <v>1</v>
      </c>
      <c r="H741" s="249">
        <v>1</v>
      </c>
      <c r="I741" s="249">
        <v>1</v>
      </c>
      <c r="J741" s="249">
        <v>1</v>
      </c>
      <c r="K741" s="249">
        <v>1</v>
      </c>
      <c r="L741" s="249">
        <v>1</v>
      </c>
      <c r="M741" s="249">
        <v>1</v>
      </c>
      <c r="N741" s="249">
        <v>1</v>
      </c>
      <c r="O741" s="249">
        <v>1</v>
      </c>
      <c r="P741" s="249">
        <v>1</v>
      </c>
      <c r="Q741" s="249">
        <v>1</v>
      </c>
      <c r="R741" s="249">
        <v>1</v>
      </c>
      <c r="S741" s="249">
        <v>1</v>
      </c>
      <c r="T741" s="249">
        <v>1</v>
      </c>
      <c r="U741" s="249">
        <v>1</v>
      </c>
      <c r="V741" s="249">
        <v>1</v>
      </c>
      <c r="W741" s="249">
        <v>1</v>
      </c>
      <c r="X741" s="249">
        <v>1</v>
      </c>
      <c r="Y741" s="249">
        <v>1</v>
      </c>
      <c r="Z741" s="249">
        <v>1</v>
      </c>
      <c r="AA741" s="249">
        <v>1</v>
      </c>
      <c r="AB741" s="249">
        <v>1</v>
      </c>
      <c r="AC741" s="249">
        <v>1</v>
      </c>
      <c r="AD741" s="249">
        <v>1</v>
      </c>
      <c r="AE741" s="249">
        <v>1</v>
      </c>
      <c r="AF741" s="249">
        <v>1</v>
      </c>
      <c r="AG741" s="249">
        <v>1</v>
      </c>
      <c r="AH741" s="249">
        <v>1</v>
      </c>
      <c r="AI741" s="249">
        <v>1</v>
      </c>
      <c r="AJ741" s="249">
        <v>1</v>
      </c>
      <c r="AK741" s="249">
        <v>1</v>
      </c>
      <c r="AL741" s="249">
        <v>1</v>
      </c>
      <c r="AM741" s="249">
        <v>1</v>
      </c>
    </row>
    <row r="742" spans="1:39" x14ac:dyDescent="0.3">
      <c r="A742" s="249">
        <v>515985</v>
      </c>
      <c r="B742" s="305" t="s">
        <v>2062</v>
      </c>
      <c r="C742" s="249">
        <v>1</v>
      </c>
      <c r="D742" s="249">
        <v>1</v>
      </c>
      <c r="E742" s="249">
        <v>1</v>
      </c>
      <c r="F742" s="249">
        <v>1</v>
      </c>
      <c r="G742" s="249">
        <v>1</v>
      </c>
      <c r="H742" s="249">
        <v>1</v>
      </c>
      <c r="I742" s="249">
        <v>1</v>
      </c>
      <c r="J742" s="249">
        <v>1</v>
      </c>
      <c r="K742" s="249">
        <v>1</v>
      </c>
      <c r="L742" s="249">
        <v>1</v>
      </c>
      <c r="M742" s="249">
        <v>1</v>
      </c>
      <c r="N742" s="249">
        <v>1</v>
      </c>
      <c r="O742" s="249">
        <v>1</v>
      </c>
      <c r="P742" s="249">
        <v>1</v>
      </c>
      <c r="Q742" s="249">
        <v>1</v>
      </c>
      <c r="R742" s="249">
        <v>1</v>
      </c>
      <c r="S742" s="249">
        <v>1</v>
      </c>
      <c r="T742" s="249">
        <v>1</v>
      </c>
      <c r="U742" s="249">
        <v>1</v>
      </c>
      <c r="V742" s="249">
        <v>1</v>
      </c>
      <c r="W742" s="249">
        <v>1</v>
      </c>
      <c r="X742" s="249">
        <v>1</v>
      </c>
      <c r="Y742" s="249">
        <v>1</v>
      </c>
      <c r="Z742" s="249">
        <v>1</v>
      </c>
      <c r="AA742" s="249">
        <v>1</v>
      </c>
      <c r="AB742" s="249">
        <v>1</v>
      </c>
      <c r="AC742" s="249">
        <v>1</v>
      </c>
      <c r="AD742" s="249">
        <v>1</v>
      </c>
      <c r="AE742" s="249">
        <v>1</v>
      </c>
      <c r="AF742" s="249">
        <v>1</v>
      </c>
      <c r="AG742" s="249">
        <v>1</v>
      </c>
      <c r="AH742" s="249">
        <v>1</v>
      </c>
      <c r="AI742" s="249">
        <v>1</v>
      </c>
      <c r="AJ742" s="249">
        <v>1</v>
      </c>
      <c r="AK742" s="249">
        <v>1</v>
      </c>
      <c r="AL742" s="249">
        <v>1</v>
      </c>
      <c r="AM742" s="249">
        <v>1</v>
      </c>
    </row>
    <row r="743" spans="1:39" x14ac:dyDescent="0.3">
      <c r="A743" s="249">
        <v>516007</v>
      </c>
      <c r="B743" s="305" t="s">
        <v>2062</v>
      </c>
      <c r="C743" s="249">
        <v>1</v>
      </c>
      <c r="D743" s="249">
        <v>1</v>
      </c>
      <c r="E743" s="249">
        <v>1</v>
      </c>
      <c r="F743" s="249">
        <v>1</v>
      </c>
      <c r="G743" s="249">
        <v>1</v>
      </c>
      <c r="H743" s="249">
        <v>1</v>
      </c>
      <c r="I743" s="249">
        <v>1</v>
      </c>
      <c r="J743" s="249">
        <v>1</v>
      </c>
      <c r="K743" s="249">
        <v>1</v>
      </c>
      <c r="L743" s="249">
        <v>1</v>
      </c>
      <c r="M743" s="249">
        <v>1</v>
      </c>
      <c r="N743" s="249">
        <v>1</v>
      </c>
      <c r="O743" s="249">
        <v>1</v>
      </c>
      <c r="P743" s="249">
        <v>1</v>
      </c>
      <c r="Q743" s="249">
        <v>1</v>
      </c>
      <c r="R743" s="249">
        <v>1</v>
      </c>
      <c r="S743" s="249">
        <v>1</v>
      </c>
      <c r="T743" s="249">
        <v>1</v>
      </c>
      <c r="U743" s="249">
        <v>1</v>
      </c>
      <c r="V743" s="249">
        <v>1</v>
      </c>
      <c r="W743" s="249">
        <v>1</v>
      </c>
      <c r="X743" s="249">
        <v>1</v>
      </c>
      <c r="Y743" s="249">
        <v>1</v>
      </c>
      <c r="Z743" s="249">
        <v>1</v>
      </c>
      <c r="AA743" s="249">
        <v>1</v>
      </c>
      <c r="AB743" s="249">
        <v>1</v>
      </c>
      <c r="AC743" s="249">
        <v>1</v>
      </c>
      <c r="AD743" s="249">
        <v>1</v>
      </c>
      <c r="AE743" s="249">
        <v>1</v>
      </c>
      <c r="AF743" s="249">
        <v>1</v>
      </c>
      <c r="AG743" s="249">
        <v>1</v>
      </c>
      <c r="AH743" s="249">
        <v>1</v>
      </c>
      <c r="AI743" s="249">
        <v>1</v>
      </c>
      <c r="AJ743" s="249">
        <v>1</v>
      </c>
      <c r="AK743" s="249">
        <v>1</v>
      </c>
      <c r="AL743" s="249">
        <v>1</v>
      </c>
      <c r="AM743" s="249">
        <v>1</v>
      </c>
    </row>
    <row r="744" spans="1:39" x14ac:dyDescent="0.3">
      <c r="A744" s="249">
        <v>516069</v>
      </c>
      <c r="B744" s="305" t="s">
        <v>2062</v>
      </c>
      <c r="C744" s="249">
        <v>1</v>
      </c>
      <c r="D744" s="249">
        <v>1</v>
      </c>
      <c r="E744" s="249">
        <v>1</v>
      </c>
      <c r="F744" s="249">
        <v>1</v>
      </c>
      <c r="G744" s="249">
        <v>1</v>
      </c>
      <c r="H744" s="249">
        <v>1</v>
      </c>
      <c r="I744" s="249">
        <v>1</v>
      </c>
      <c r="J744" s="249">
        <v>1</v>
      </c>
      <c r="K744" s="249">
        <v>1</v>
      </c>
      <c r="L744" s="249">
        <v>1</v>
      </c>
      <c r="M744" s="249">
        <v>1</v>
      </c>
      <c r="N744" s="249">
        <v>1</v>
      </c>
      <c r="O744" s="249">
        <v>1</v>
      </c>
      <c r="P744" s="249">
        <v>1</v>
      </c>
      <c r="Q744" s="249">
        <v>1</v>
      </c>
      <c r="R744" s="249">
        <v>1</v>
      </c>
      <c r="S744" s="249">
        <v>1</v>
      </c>
      <c r="T744" s="249">
        <v>1</v>
      </c>
      <c r="U744" s="249">
        <v>1</v>
      </c>
      <c r="V744" s="249">
        <v>1</v>
      </c>
      <c r="W744" s="249">
        <v>1</v>
      </c>
      <c r="X744" s="249">
        <v>1</v>
      </c>
      <c r="Y744" s="249">
        <v>1</v>
      </c>
      <c r="Z744" s="249">
        <v>1</v>
      </c>
      <c r="AA744" s="249">
        <v>1</v>
      </c>
      <c r="AB744" s="249">
        <v>1</v>
      </c>
      <c r="AC744" s="249">
        <v>1</v>
      </c>
      <c r="AD744" s="249">
        <v>1</v>
      </c>
      <c r="AE744" s="249">
        <v>1</v>
      </c>
      <c r="AF744" s="249">
        <v>1</v>
      </c>
      <c r="AG744" s="249">
        <v>1</v>
      </c>
      <c r="AH744" s="249">
        <v>1</v>
      </c>
      <c r="AI744" s="249">
        <v>1</v>
      </c>
      <c r="AJ744" s="249">
        <v>1</v>
      </c>
      <c r="AK744" s="249">
        <v>1</v>
      </c>
      <c r="AL744" s="249">
        <v>1</v>
      </c>
      <c r="AM744" s="249">
        <v>1</v>
      </c>
    </row>
    <row r="745" spans="1:39" x14ac:dyDescent="0.3">
      <c r="A745" s="249">
        <v>516135</v>
      </c>
      <c r="B745" s="305" t="s">
        <v>2062</v>
      </c>
      <c r="C745" s="249">
        <v>1</v>
      </c>
      <c r="D745" s="249">
        <v>1</v>
      </c>
      <c r="E745" s="249">
        <v>1</v>
      </c>
      <c r="F745" s="249">
        <v>1</v>
      </c>
      <c r="G745" s="249">
        <v>1</v>
      </c>
      <c r="H745" s="249">
        <v>1</v>
      </c>
      <c r="I745" s="249">
        <v>1</v>
      </c>
      <c r="J745" s="249">
        <v>1</v>
      </c>
      <c r="K745" s="249">
        <v>1</v>
      </c>
      <c r="L745" s="249">
        <v>1</v>
      </c>
      <c r="M745" s="249">
        <v>1</v>
      </c>
      <c r="N745" s="249">
        <v>1</v>
      </c>
      <c r="O745" s="249">
        <v>1</v>
      </c>
      <c r="P745" s="249">
        <v>1</v>
      </c>
      <c r="Q745" s="249">
        <v>1</v>
      </c>
      <c r="R745" s="249">
        <v>1</v>
      </c>
      <c r="S745" s="249">
        <v>1</v>
      </c>
      <c r="T745" s="249">
        <v>1</v>
      </c>
      <c r="U745" s="249">
        <v>1</v>
      </c>
      <c r="V745" s="249">
        <v>1</v>
      </c>
      <c r="W745" s="249">
        <v>1</v>
      </c>
      <c r="X745" s="249">
        <v>1</v>
      </c>
      <c r="Y745" s="249">
        <v>1</v>
      </c>
      <c r="Z745" s="249">
        <v>1</v>
      </c>
      <c r="AA745" s="249">
        <v>1</v>
      </c>
      <c r="AB745" s="249">
        <v>1</v>
      </c>
      <c r="AC745" s="249">
        <v>1</v>
      </c>
      <c r="AD745" s="249">
        <v>1</v>
      </c>
      <c r="AE745" s="249">
        <v>1</v>
      </c>
      <c r="AF745" s="249">
        <v>1</v>
      </c>
      <c r="AG745" s="249">
        <v>1</v>
      </c>
      <c r="AH745" s="249">
        <v>1</v>
      </c>
      <c r="AI745" s="249">
        <v>1</v>
      </c>
      <c r="AJ745" s="249">
        <v>1</v>
      </c>
      <c r="AK745" s="249">
        <v>1</v>
      </c>
      <c r="AL745" s="249">
        <v>1</v>
      </c>
      <c r="AM745" s="249">
        <v>1</v>
      </c>
    </row>
    <row r="746" spans="1:39" x14ac:dyDescent="0.3">
      <c r="A746" s="249">
        <v>516153</v>
      </c>
      <c r="B746" s="305" t="s">
        <v>2062</v>
      </c>
      <c r="C746" s="249">
        <v>1</v>
      </c>
      <c r="D746" s="249">
        <v>1</v>
      </c>
      <c r="E746" s="249">
        <v>1</v>
      </c>
      <c r="F746" s="249">
        <v>1</v>
      </c>
      <c r="G746" s="249">
        <v>1</v>
      </c>
      <c r="H746" s="249">
        <v>1</v>
      </c>
      <c r="I746" s="249">
        <v>1</v>
      </c>
      <c r="J746" s="249">
        <v>1</v>
      </c>
      <c r="K746" s="249">
        <v>1</v>
      </c>
      <c r="L746" s="249">
        <v>1</v>
      </c>
      <c r="M746" s="249">
        <v>1</v>
      </c>
      <c r="N746" s="249">
        <v>1</v>
      </c>
      <c r="O746" s="249">
        <v>1</v>
      </c>
      <c r="P746" s="249">
        <v>1</v>
      </c>
      <c r="Q746" s="249">
        <v>1</v>
      </c>
      <c r="R746" s="249">
        <v>1</v>
      </c>
      <c r="S746" s="249">
        <v>1</v>
      </c>
      <c r="T746" s="249">
        <v>1</v>
      </c>
      <c r="U746" s="249">
        <v>1</v>
      </c>
      <c r="V746" s="249">
        <v>1</v>
      </c>
      <c r="W746" s="249">
        <v>1</v>
      </c>
      <c r="X746" s="249">
        <v>1</v>
      </c>
      <c r="Y746" s="249">
        <v>1</v>
      </c>
      <c r="Z746" s="249">
        <v>1</v>
      </c>
      <c r="AA746" s="249">
        <v>1</v>
      </c>
      <c r="AB746" s="249">
        <v>1</v>
      </c>
      <c r="AC746" s="249">
        <v>1</v>
      </c>
      <c r="AD746" s="249">
        <v>1</v>
      </c>
      <c r="AE746" s="249">
        <v>1</v>
      </c>
      <c r="AF746" s="249">
        <v>1</v>
      </c>
      <c r="AG746" s="249">
        <v>1</v>
      </c>
      <c r="AH746" s="249">
        <v>1</v>
      </c>
      <c r="AI746" s="249">
        <v>1</v>
      </c>
      <c r="AJ746" s="249">
        <v>1</v>
      </c>
      <c r="AK746" s="249">
        <v>1</v>
      </c>
      <c r="AL746" s="249">
        <v>1</v>
      </c>
      <c r="AM746" s="249">
        <v>1</v>
      </c>
    </row>
    <row r="747" spans="1:39" x14ac:dyDescent="0.3">
      <c r="A747" s="249">
        <v>516157</v>
      </c>
      <c r="B747" s="305" t="s">
        <v>2062</v>
      </c>
      <c r="C747" s="249">
        <v>1</v>
      </c>
      <c r="D747" s="249">
        <v>1</v>
      </c>
      <c r="E747" s="249">
        <v>1</v>
      </c>
      <c r="F747" s="249">
        <v>1</v>
      </c>
      <c r="G747" s="249">
        <v>1</v>
      </c>
      <c r="H747" s="249">
        <v>1</v>
      </c>
      <c r="I747" s="249">
        <v>1</v>
      </c>
      <c r="J747" s="249">
        <v>1</v>
      </c>
      <c r="K747" s="249">
        <v>1</v>
      </c>
      <c r="L747" s="249">
        <v>1</v>
      </c>
      <c r="M747" s="249">
        <v>1</v>
      </c>
      <c r="N747" s="249">
        <v>1</v>
      </c>
      <c r="O747" s="249">
        <v>1</v>
      </c>
      <c r="P747" s="249">
        <v>1</v>
      </c>
      <c r="Q747" s="249">
        <v>1</v>
      </c>
      <c r="R747" s="249">
        <v>1</v>
      </c>
      <c r="S747" s="249">
        <v>1</v>
      </c>
      <c r="T747" s="249">
        <v>1</v>
      </c>
      <c r="U747" s="249">
        <v>1</v>
      </c>
      <c r="V747" s="249">
        <v>1</v>
      </c>
      <c r="W747" s="249">
        <v>1</v>
      </c>
      <c r="X747" s="249">
        <v>1</v>
      </c>
      <c r="Y747" s="249">
        <v>1</v>
      </c>
      <c r="Z747" s="249">
        <v>1</v>
      </c>
      <c r="AA747" s="249">
        <v>1</v>
      </c>
      <c r="AB747" s="249">
        <v>1</v>
      </c>
      <c r="AC747" s="249">
        <v>1</v>
      </c>
      <c r="AD747" s="249">
        <v>1</v>
      </c>
      <c r="AE747" s="249">
        <v>1</v>
      </c>
      <c r="AF747" s="249">
        <v>1</v>
      </c>
      <c r="AG747" s="249">
        <v>1</v>
      </c>
      <c r="AH747" s="249">
        <v>1</v>
      </c>
      <c r="AI747" s="249">
        <v>1</v>
      </c>
      <c r="AJ747" s="249">
        <v>1</v>
      </c>
      <c r="AK747" s="249">
        <v>1</v>
      </c>
      <c r="AL747" s="249">
        <v>1</v>
      </c>
      <c r="AM747" s="249">
        <v>1</v>
      </c>
    </row>
    <row r="748" spans="1:39" x14ac:dyDescent="0.3">
      <c r="A748" s="249">
        <v>516164</v>
      </c>
      <c r="B748" s="305" t="s">
        <v>2062</v>
      </c>
      <c r="C748" s="249">
        <v>1</v>
      </c>
      <c r="D748" s="249">
        <v>1</v>
      </c>
      <c r="E748" s="249">
        <v>1</v>
      </c>
      <c r="F748" s="249">
        <v>1</v>
      </c>
      <c r="G748" s="249">
        <v>1</v>
      </c>
      <c r="H748" s="249">
        <v>1</v>
      </c>
      <c r="I748" s="249">
        <v>1</v>
      </c>
      <c r="J748" s="249">
        <v>1</v>
      </c>
      <c r="K748" s="249">
        <v>1</v>
      </c>
      <c r="L748" s="249">
        <v>1</v>
      </c>
      <c r="M748" s="249">
        <v>1</v>
      </c>
      <c r="N748" s="249">
        <v>1</v>
      </c>
      <c r="O748" s="249">
        <v>1</v>
      </c>
      <c r="P748" s="249">
        <v>1</v>
      </c>
      <c r="Q748" s="249">
        <v>1</v>
      </c>
      <c r="R748" s="249">
        <v>1</v>
      </c>
      <c r="S748" s="249">
        <v>1</v>
      </c>
      <c r="T748" s="249">
        <v>1</v>
      </c>
      <c r="U748" s="249">
        <v>1</v>
      </c>
      <c r="V748" s="249">
        <v>1</v>
      </c>
      <c r="W748" s="249">
        <v>1</v>
      </c>
      <c r="X748" s="249">
        <v>1</v>
      </c>
      <c r="Y748" s="249">
        <v>1</v>
      </c>
      <c r="Z748" s="249">
        <v>1</v>
      </c>
      <c r="AA748" s="249">
        <v>1</v>
      </c>
      <c r="AB748" s="249">
        <v>1</v>
      </c>
      <c r="AC748" s="249">
        <v>1</v>
      </c>
      <c r="AD748" s="249">
        <v>1</v>
      </c>
      <c r="AE748" s="249">
        <v>1</v>
      </c>
      <c r="AF748" s="249">
        <v>1</v>
      </c>
      <c r="AG748" s="249">
        <v>1</v>
      </c>
      <c r="AH748" s="249">
        <v>1</v>
      </c>
      <c r="AI748" s="249">
        <v>1</v>
      </c>
      <c r="AJ748" s="249">
        <v>1</v>
      </c>
      <c r="AK748" s="249">
        <v>1</v>
      </c>
      <c r="AL748" s="249">
        <v>1</v>
      </c>
      <c r="AM748" s="249">
        <v>1</v>
      </c>
    </row>
    <row r="749" spans="1:39" x14ac:dyDescent="0.3">
      <c r="A749" s="249">
        <v>516180</v>
      </c>
      <c r="B749" s="305" t="s">
        <v>2062</v>
      </c>
      <c r="C749" s="249">
        <v>1</v>
      </c>
      <c r="D749" s="249">
        <v>1</v>
      </c>
      <c r="E749" s="249">
        <v>1</v>
      </c>
      <c r="F749" s="249">
        <v>1</v>
      </c>
      <c r="G749" s="249">
        <v>1</v>
      </c>
      <c r="H749" s="249">
        <v>1</v>
      </c>
      <c r="I749" s="249">
        <v>1</v>
      </c>
      <c r="J749" s="249">
        <v>1</v>
      </c>
      <c r="K749" s="249">
        <v>1</v>
      </c>
      <c r="L749" s="249">
        <v>1</v>
      </c>
      <c r="M749" s="249">
        <v>1</v>
      </c>
      <c r="N749" s="249">
        <v>1</v>
      </c>
      <c r="O749" s="249">
        <v>1</v>
      </c>
      <c r="P749" s="249">
        <v>1</v>
      </c>
      <c r="Q749" s="249">
        <v>1</v>
      </c>
      <c r="R749" s="249">
        <v>1</v>
      </c>
      <c r="S749" s="249">
        <v>1</v>
      </c>
      <c r="T749" s="249">
        <v>1</v>
      </c>
      <c r="U749" s="249">
        <v>1</v>
      </c>
      <c r="V749" s="249">
        <v>1</v>
      </c>
      <c r="W749" s="249">
        <v>1</v>
      </c>
      <c r="X749" s="249">
        <v>1</v>
      </c>
      <c r="Y749" s="249">
        <v>1</v>
      </c>
      <c r="Z749" s="249">
        <v>1</v>
      </c>
      <c r="AA749" s="249">
        <v>1</v>
      </c>
      <c r="AB749" s="249">
        <v>1</v>
      </c>
      <c r="AC749" s="249">
        <v>1</v>
      </c>
      <c r="AD749" s="249">
        <v>1</v>
      </c>
      <c r="AE749" s="249">
        <v>1</v>
      </c>
      <c r="AF749" s="249">
        <v>1</v>
      </c>
      <c r="AG749" s="249">
        <v>1</v>
      </c>
      <c r="AH749" s="249">
        <v>1</v>
      </c>
      <c r="AI749" s="249">
        <v>1</v>
      </c>
      <c r="AJ749" s="249">
        <v>1</v>
      </c>
      <c r="AK749" s="249">
        <v>1</v>
      </c>
      <c r="AL749" s="249">
        <v>1</v>
      </c>
      <c r="AM749" s="249">
        <v>1</v>
      </c>
    </row>
    <row r="750" spans="1:39" x14ac:dyDescent="0.3">
      <c r="A750" s="249">
        <v>516216</v>
      </c>
      <c r="B750" s="305" t="s">
        <v>2062</v>
      </c>
      <c r="C750" s="249">
        <v>1</v>
      </c>
      <c r="D750" s="249">
        <v>1</v>
      </c>
      <c r="E750" s="249">
        <v>1</v>
      </c>
      <c r="F750" s="249">
        <v>1</v>
      </c>
      <c r="G750" s="249">
        <v>1</v>
      </c>
      <c r="H750" s="249">
        <v>1</v>
      </c>
      <c r="I750" s="249">
        <v>1</v>
      </c>
      <c r="J750" s="249">
        <v>1</v>
      </c>
      <c r="K750" s="249">
        <v>1</v>
      </c>
      <c r="L750" s="249">
        <v>1</v>
      </c>
      <c r="M750" s="249">
        <v>1</v>
      </c>
      <c r="N750" s="249">
        <v>1</v>
      </c>
      <c r="O750" s="249">
        <v>1</v>
      </c>
      <c r="P750" s="249">
        <v>1</v>
      </c>
      <c r="Q750" s="249">
        <v>1</v>
      </c>
      <c r="R750" s="249">
        <v>1</v>
      </c>
      <c r="S750" s="249">
        <v>1</v>
      </c>
      <c r="T750" s="249">
        <v>1</v>
      </c>
      <c r="U750" s="249">
        <v>1</v>
      </c>
      <c r="V750" s="249">
        <v>1</v>
      </c>
      <c r="W750" s="249">
        <v>1</v>
      </c>
      <c r="X750" s="249">
        <v>1</v>
      </c>
      <c r="Y750" s="249">
        <v>1</v>
      </c>
      <c r="Z750" s="249">
        <v>1</v>
      </c>
      <c r="AA750" s="249">
        <v>1</v>
      </c>
      <c r="AB750" s="249">
        <v>1</v>
      </c>
      <c r="AC750" s="249">
        <v>1</v>
      </c>
      <c r="AD750" s="249">
        <v>1</v>
      </c>
      <c r="AE750" s="249">
        <v>1</v>
      </c>
      <c r="AF750" s="249">
        <v>1</v>
      </c>
      <c r="AG750" s="249">
        <v>1</v>
      </c>
      <c r="AH750" s="249">
        <v>1</v>
      </c>
      <c r="AI750" s="249">
        <v>1</v>
      </c>
      <c r="AJ750" s="249">
        <v>1</v>
      </c>
      <c r="AK750" s="249">
        <v>1</v>
      </c>
      <c r="AL750" s="249">
        <v>1</v>
      </c>
      <c r="AM750" s="249">
        <v>1</v>
      </c>
    </row>
    <row r="751" spans="1:39" x14ac:dyDescent="0.3">
      <c r="A751" s="249">
        <v>516270</v>
      </c>
      <c r="B751" s="305" t="s">
        <v>2062</v>
      </c>
      <c r="C751" s="249">
        <v>1</v>
      </c>
      <c r="D751" s="249">
        <v>1</v>
      </c>
      <c r="E751" s="249">
        <v>1</v>
      </c>
      <c r="F751" s="249">
        <v>1</v>
      </c>
      <c r="G751" s="249">
        <v>1</v>
      </c>
      <c r="H751" s="249">
        <v>1</v>
      </c>
      <c r="I751" s="249">
        <v>1</v>
      </c>
      <c r="J751" s="249">
        <v>1</v>
      </c>
      <c r="K751" s="249">
        <v>1</v>
      </c>
      <c r="L751" s="249">
        <v>1</v>
      </c>
      <c r="M751" s="249">
        <v>1</v>
      </c>
      <c r="N751" s="249">
        <v>1</v>
      </c>
      <c r="O751" s="249">
        <v>1</v>
      </c>
      <c r="P751" s="249">
        <v>1</v>
      </c>
      <c r="Q751" s="249">
        <v>1</v>
      </c>
      <c r="R751" s="249">
        <v>1</v>
      </c>
      <c r="S751" s="249">
        <v>1</v>
      </c>
      <c r="T751" s="249">
        <v>1</v>
      </c>
      <c r="U751" s="249">
        <v>1</v>
      </c>
      <c r="V751" s="249">
        <v>1</v>
      </c>
      <c r="W751" s="249">
        <v>1</v>
      </c>
      <c r="X751" s="249">
        <v>1</v>
      </c>
      <c r="Y751" s="249">
        <v>1</v>
      </c>
      <c r="Z751" s="249">
        <v>1</v>
      </c>
      <c r="AA751" s="249">
        <v>1</v>
      </c>
      <c r="AB751" s="249">
        <v>1</v>
      </c>
      <c r="AC751" s="249">
        <v>1</v>
      </c>
      <c r="AD751" s="249">
        <v>1</v>
      </c>
      <c r="AE751" s="249">
        <v>1</v>
      </c>
      <c r="AF751" s="249">
        <v>1</v>
      </c>
      <c r="AG751" s="249">
        <v>1</v>
      </c>
      <c r="AH751" s="249">
        <v>1</v>
      </c>
      <c r="AI751" s="249">
        <v>1</v>
      </c>
      <c r="AJ751" s="249">
        <v>1</v>
      </c>
      <c r="AK751" s="249">
        <v>1</v>
      </c>
      <c r="AL751" s="249">
        <v>1</v>
      </c>
      <c r="AM751" s="249">
        <v>1</v>
      </c>
    </row>
    <row r="752" spans="1:39" x14ac:dyDescent="0.3">
      <c r="A752" s="249">
        <v>516295</v>
      </c>
      <c r="B752" s="305" t="s">
        <v>2062</v>
      </c>
      <c r="C752" s="249">
        <v>1</v>
      </c>
      <c r="D752" s="249">
        <v>1</v>
      </c>
      <c r="E752" s="249">
        <v>1</v>
      </c>
      <c r="F752" s="249">
        <v>1</v>
      </c>
      <c r="G752" s="249">
        <v>1</v>
      </c>
      <c r="H752" s="249">
        <v>1</v>
      </c>
      <c r="I752" s="249">
        <v>1</v>
      </c>
      <c r="J752" s="249">
        <v>1</v>
      </c>
      <c r="K752" s="249">
        <v>1</v>
      </c>
      <c r="L752" s="249">
        <v>1</v>
      </c>
      <c r="M752" s="249">
        <v>1</v>
      </c>
      <c r="N752" s="249">
        <v>1</v>
      </c>
      <c r="O752" s="249">
        <v>1</v>
      </c>
      <c r="P752" s="249">
        <v>1</v>
      </c>
      <c r="Q752" s="249">
        <v>1</v>
      </c>
      <c r="R752" s="249">
        <v>1</v>
      </c>
      <c r="S752" s="249">
        <v>1</v>
      </c>
      <c r="T752" s="249">
        <v>1</v>
      </c>
      <c r="U752" s="249">
        <v>1</v>
      </c>
      <c r="V752" s="249">
        <v>1</v>
      </c>
      <c r="W752" s="249">
        <v>1</v>
      </c>
      <c r="X752" s="249">
        <v>1</v>
      </c>
      <c r="Y752" s="249">
        <v>1</v>
      </c>
      <c r="Z752" s="249">
        <v>1</v>
      </c>
      <c r="AA752" s="249">
        <v>1</v>
      </c>
      <c r="AB752" s="249">
        <v>1</v>
      </c>
      <c r="AC752" s="249">
        <v>1</v>
      </c>
      <c r="AD752" s="249">
        <v>1</v>
      </c>
      <c r="AE752" s="249">
        <v>1</v>
      </c>
      <c r="AF752" s="249">
        <v>1</v>
      </c>
      <c r="AG752" s="249">
        <v>1</v>
      </c>
      <c r="AH752" s="249">
        <v>1</v>
      </c>
      <c r="AI752" s="249">
        <v>1</v>
      </c>
      <c r="AJ752" s="249">
        <v>1</v>
      </c>
      <c r="AK752" s="249">
        <v>1</v>
      </c>
      <c r="AL752" s="249">
        <v>1</v>
      </c>
      <c r="AM752" s="249">
        <v>1</v>
      </c>
    </row>
    <row r="753" spans="1:39" x14ac:dyDescent="0.3">
      <c r="A753" s="249">
        <v>516490</v>
      </c>
      <c r="B753" s="305" t="s">
        <v>2062</v>
      </c>
      <c r="C753" s="249">
        <v>1</v>
      </c>
      <c r="D753" s="249">
        <v>1</v>
      </c>
      <c r="E753" s="249">
        <v>1</v>
      </c>
      <c r="F753" s="249">
        <v>1</v>
      </c>
      <c r="G753" s="249">
        <v>1</v>
      </c>
      <c r="H753" s="249">
        <v>1</v>
      </c>
      <c r="I753" s="249">
        <v>1</v>
      </c>
      <c r="J753" s="249">
        <v>1</v>
      </c>
      <c r="K753" s="249">
        <v>1</v>
      </c>
      <c r="L753" s="249">
        <v>1</v>
      </c>
      <c r="M753" s="249">
        <v>1</v>
      </c>
      <c r="N753" s="249">
        <v>1</v>
      </c>
      <c r="O753" s="249">
        <v>1</v>
      </c>
      <c r="P753" s="249">
        <v>1</v>
      </c>
      <c r="Q753" s="249">
        <v>1</v>
      </c>
      <c r="R753" s="249">
        <v>1</v>
      </c>
      <c r="S753" s="249">
        <v>1</v>
      </c>
      <c r="T753" s="249">
        <v>1</v>
      </c>
      <c r="U753" s="249">
        <v>1</v>
      </c>
      <c r="V753" s="249">
        <v>1</v>
      </c>
      <c r="W753" s="249">
        <v>1</v>
      </c>
      <c r="X753" s="249">
        <v>1</v>
      </c>
      <c r="Y753" s="249">
        <v>1</v>
      </c>
      <c r="Z753" s="249">
        <v>1</v>
      </c>
      <c r="AA753" s="249">
        <v>1</v>
      </c>
      <c r="AB753" s="249">
        <v>1</v>
      </c>
      <c r="AC753" s="249">
        <v>1</v>
      </c>
      <c r="AD753" s="249">
        <v>1</v>
      </c>
      <c r="AE753" s="249">
        <v>1</v>
      </c>
      <c r="AF753" s="249">
        <v>1</v>
      </c>
      <c r="AG753" s="249">
        <v>1</v>
      </c>
      <c r="AH753" s="249">
        <v>1</v>
      </c>
      <c r="AI753" s="249">
        <v>1</v>
      </c>
      <c r="AJ753" s="249">
        <v>1</v>
      </c>
      <c r="AK753" s="249">
        <v>1</v>
      </c>
      <c r="AL753" s="249">
        <v>1</v>
      </c>
      <c r="AM753" s="249">
        <v>1</v>
      </c>
    </row>
    <row r="754" spans="1:39" x14ac:dyDescent="0.3">
      <c r="A754" s="249">
        <v>516567</v>
      </c>
      <c r="B754" s="305" t="s">
        <v>2062</v>
      </c>
      <c r="C754" s="249">
        <v>1</v>
      </c>
      <c r="D754" s="249">
        <v>1</v>
      </c>
      <c r="E754" s="249">
        <v>1</v>
      </c>
      <c r="F754" s="249">
        <v>1</v>
      </c>
      <c r="G754" s="249">
        <v>1</v>
      </c>
      <c r="H754" s="249">
        <v>1</v>
      </c>
      <c r="I754" s="249">
        <v>1</v>
      </c>
      <c r="J754" s="249">
        <v>1</v>
      </c>
      <c r="K754" s="249">
        <v>1</v>
      </c>
      <c r="L754" s="249">
        <v>1</v>
      </c>
      <c r="M754" s="249">
        <v>1</v>
      </c>
      <c r="N754" s="249">
        <v>1</v>
      </c>
      <c r="O754" s="249">
        <v>1</v>
      </c>
      <c r="P754" s="249">
        <v>1</v>
      </c>
      <c r="Q754" s="249">
        <v>1</v>
      </c>
      <c r="R754" s="249">
        <v>1</v>
      </c>
      <c r="S754" s="249">
        <v>1</v>
      </c>
      <c r="T754" s="249">
        <v>1</v>
      </c>
      <c r="U754" s="249">
        <v>1</v>
      </c>
      <c r="V754" s="249">
        <v>1</v>
      </c>
      <c r="W754" s="249">
        <v>1</v>
      </c>
      <c r="X754" s="249">
        <v>1</v>
      </c>
      <c r="Y754" s="249">
        <v>1</v>
      </c>
      <c r="Z754" s="249">
        <v>1</v>
      </c>
      <c r="AA754" s="249">
        <v>1</v>
      </c>
      <c r="AB754" s="249">
        <v>1</v>
      </c>
      <c r="AC754" s="249">
        <v>1</v>
      </c>
      <c r="AD754" s="249">
        <v>1</v>
      </c>
      <c r="AE754" s="249">
        <v>1</v>
      </c>
      <c r="AF754" s="249">
        <v>1</v>
      </c>
      <c r="AG754" s="249">
        <v>1</v>
      </c>
      <c r="AH754" s="249">
        <v>1</v>
      </c>
      <c r="AI754" s="249">
        <v>1</v>
      </c>
      <c r="AJ754" s="249">
        <v>1</v>
      </c>
      <c r="AK754" s="249">
        <v>1</v>
      </c>
      <c r="AL754" s="249">
        <v>1</v>
      </c>
      <c r="AM754" s="249">
        <v>1</v>
      </c>
    </row>
    <row r="755" spans="1:39" x14ac:dyDescent="0.3">
      <c r="A755" s="249">
        <v>516574</v>
      </c>
      <c r="B755" s="305" t="s">
        <v>2062</v>
      </c>
      <c r="C755" s="249">
        <v>1</v>
      </c>
      <c r="D755" s="249">
        <v>1</v>
      </c>
      <c r="E755" s="249">
        <v>1</v>
      </c>
      <c r="F755" s="249">
        <v>1</v>
      </c>
      <c r="G755" s="249">
        <v>1</v>
      </c>
      <c r="H755" s="249">
        <v>1</v>
      </c>
      <c r="I755" s="249">
        <v>1</v>
      </c>
      <c r="J755" s="249">
        <v>1</v>
      </c>
      <c r="K755" s="249">
        <v>1</v>
      </c>
      <c r="L755" s="249">
        <v>1</v>
      </c>
      <c r="M755" s="249">
        <v>1</v>
      </c>
      <c r="N755" s="249">
        <v>1</v>
      </c>
      <c r="O755" s="249">
        <v>1</v>
      </c>
      <c r="P755" s="249">
        <v>1</v>
      </c>
      <c r="Q755" s="249">
        <v>1</v>
      </c>
      <c r="R755" s="249">
        <v>1</v>
      </c>
      <c r="S755" s="249">
        <v>1</v>
      </c>
      <c r="T755" s="249">
        <v>1</v>
      </c>
      <c r="U755" s="249">
        <v>1</v>
      </c>
      <c r="V755" s="249">
        <v>1</v>
      </c>
      <c r="W755" s="249">
        <v>1</v>
      </c>
      <c r="X755" s="249">
        <v>1</v>
      </c>
      <c r="Y755" s="249">
        <v>1</v>
      </c>
      <c r="Z755" s="249">
        <v>1</v>
      </c>
      <c r="AA755" s="249">
        <v>1</v>
      </c>
      <c r="AB755" s="249">
        <v>1</v>
      </c>
      <c r="AC755" s="249">
        <v>1</v>
      </c>
      <c r="AD755" s="249">
        <v>1</v>
      </c>
      <c r="AE755" s="249">
        <v>1</v>
      </c>
      <c r="AF755" s="249">
        <v>1</v>
      </c>
      <c r="AG755" s="249">
        <v>1</v>
      </c>
      <c r="AH755" s="249">
        <v>1</v>
      </c>
      <c r="AI755" s="249">
        <v>1</v>
      </c>
      <c r="AJ755" s="249">
        <v>1</v>
      </c>
      <c r="AK755" s="249">
        <v>1</v>
      </c>
      <c r="AL755" s="249">
        <v>1</v>
      </c>
      <c r="AM755" s="249">
        <v>1</v>
      </c>
    </row>
    <row r="756" spans="1:39" x14ac:dyDescent="0.3">
      <c r="A756" s="249">
        <v>516743</v>
      </c>
      <c r="B756" s="305" t="s">
        <v>2062</v>
      </c>
      <c r="C756" s="249">
        <v>1</v>
      </c>
      <c r="D756" s="249">
        <v>1</v>
      </c>
      <c r="E756" s="249">
        <v>1</v>
      </c>
      <c r="F756" s="249">
        <v>1</v>
      </c>
      <c r="G756" s="249">
        <v>1</v>
      </c>
      <c r="H756" s="249">
        <v>1</v>
      </c>
      <c r="I756" s="249">
        <v>1</v>
      </c>
      <c r="J756" s="249">
        <v>1</v>
      </c>
      <c r="K756" s="249">
        <v>1</v>
      </c>
      <c r="L756" s="249">
        <v>1</v>
      </c>
      <c r="M756" s="249">
        <v>1</v>
      </c>
      <c r="N756" s="249">
        <v>1</v>
      </c>
      <c r="O756" s="249">
        <v>1</v>
      </c>
      <c r="P756" s="249">
        <v>1</v>
      </c>
      <c r="Q756" s="249">
        <v>1</v>
      </c>
      <c r="R756" s="249">
        <v>1</v>
      </c>
      <c r="S756" s="249">
        <v>1</v>
      </c>
      <c r="T756" s="249">
        <v>1</v>
      </c>
      <c r="U756" s="249">
        <v>1</v>
      </c>
      <c r="V756" s="249">
        <v>1</v>
      </c>
      <c r="W756" s="249">
        <v>1</v>
      </c>
      <c r="X756" s="249">
        <v>1</v>
      </c>
      <c r="Y756" s="249">
        <v>1</v>
      </c>
      <c r="Z756" s="249">
        <v>1</v>
      </c>
      <c r="AA756" s="249">
        <v>1</v>
      </c>
      <c r="AB756" s="249">
        <v>1</v>
      </c>
      <c r="AC756" s="249">
        <v>1</v>
      </c>
      <c r="AD756" s="249">
        <v>1</v>
      </c>
      <c r="AE756" s="249">
        <v>1</v>
      </c>
      <c r="AF756" s="249">
        <v>1</v>
      </c>
      <c r="AG756" s="249">
        <v>1</v>
      </c>
      <c r="AH756" s="249">
        <v>1</v>
      </c>
      <c r="AI756" s="249">
        <v>1</v>
      </c>
      <c r="AJ756" s="249">
        <v>1</v>
      </c>
      <c r="AK756" s="249">
        <v>1</v>
      </c>
      <c r="AL756" s="249">
        <v>1</v>
      </c>
      <c r="AM756" s="249">
        <v>1</v>
      </c>
    </row>
    <row r="757" spans="1:39" x14ac:dyDescent="0.3">
      <c r="A757" s="249">
        <v>516820</v>
      </c>
      <c r="B757" s="305" t="s">
        <v>2062</v>
      </c>
      <c r="C757" s="249">
        <v>1</v>
      </c>
      <c r="D757" s="249">
        <v>1</v>
      </c>
      <c r="E757" s="249">
        <v>1</v>
      </c>
      <c r="F757" s="249">
        <v>1</v>
      </c>
      <c r="G757" s="249">
        <v>1</v>
      </c>
      <c r="H757" s="249">
        <v>1</v>
      </c>
      <c r="I757" s="249">
        <v>1</v>
      </c>
      <c r="J757" s="249">
        <v>1</v>
      </c>
      <c r="K757" s="249">
        <v>1</v>
      </c>
      <c r="L757" s="249">
        <v>1</v>
      </c>
      <c r="M757" s="249">
        <v>1</v>
      </c>
      <c r="N757" s="249">
        <v>1</v>
      </c>
      <c r="O757" s="249">
        <v>1</v>
      </c>
      <c r="P757" s="249">
        <v>1</v>
      </c>
      <c r="Q757" s="249">
        <v>1</v>
      </c>
      <c r="R757" s="249">
        <v>1</v>
      </c>
      <c r="S757" s="249">
        <v>1</v>
      </c>
      <c r="T757" s="249">
        <v>1</v>
      </c>
      <c r="U757" s="249">
        <v>1</v>
      </c>
      <c r="V757" s="249">
        <v>1</v>
      </c>
      <c r="W757" s="249">
        <v>1</v>
      </c>
      <c r="X757" s="249">
        <v>1</v>
      </c>
      <c r="Y757" s="249">
        <v>1</v>
      </c>
      <c r="Z757" s="249">
        <v>1</v>
      </c>
      <c r="AA757" s="249">
        <v>1</v>
      </c>
      <c r="AB757" s="249">
        <v>1</v>
      </c>
      <c r="AC757" s="249">
        <v>1</v>
      </c>
      <c r="AD757" s="249">
        <v>1</v>
      </c>
      <c r="AE757" s="249">
        <v>1</v>
      </c>
      <c r="AF757" s="249">
        <v>1</v>
      </c>
      <c r="AG757" s="249">
        <v>1</v>
      </c>
      <c r="AH757" s="249">
        <v>1</v>
      </c>
      <c r="AI757" s="249">
        <v>1</v>
      </c>
      <c r="AJ757" s="249">
        <v>1</v>
      </c>
      <c r="AK757" s="249">
        <v>1</v>
      </c>
      <c r="AL757" s="249">
        <v>1</v>
      </c>
      <c r="AM757" s="249">
        <v>1</v>
      </c>
    </row>
    <row r="758" spans="1:39" x14ac:dyDescent="0.3">
      <c r="A758" s="249">
        <v>516889</v>
      </c>
      <c r="B758" s="305" t="s">
        <v>2062</v>
      </c>
      <c r="C758" s="249">
        <v>1</v>
      </c>
      <c r="D758" s="249">
        <v>1</v>
      </c>
      <c r="E758" s="249">
        <v>1</v>
      </c>
      <c r="F758" s="249">
        <v>1</v>
      </c>
      <c r="G758" s="249">
        <v>1</v>
      </c>
      <c r="H758" s="249">
        <v>1</v>
      </c>
      <c r="I758" s="249">
        <v>1</v>
      </c>
      <c r="J758" s="249">
        <v>1</v>
      </c>
      <c r="K758" s="249">
        <v>1</v>
      </c>
      <c r="L758" s="249">
        <v>1</v>
      </c>
      <c r="M758" s="249">
        <v>1</v>
      </c>
      <c r="N758" s="249">
        <v>1</v>
      </c>
      <c r="O758" s="249">
        <v>1</v>
      </c>
      <c r="P758" s="249">
        <v>1</v>
      </c>
      <c r="Q758" s="249">
        <v>1</v>
      </c>
      <c r="R758" s="249">
        <v>1</v>
      </c>
      <c r="S758" s="249">
        <v>1</v>
      </c>
      <c r="T758" s="249">
        <v>1</v>
      </c>
      <c r="U758" s="249">
        <v>1</v>
      </c>
      <c r="V758" s="249">
        <v>1</v>
      </c>
      <c r="W758" s="249">
        <v>1</v>
      </c>
      <c r="X758" s="249">
        <v>1</v>
      </c>
      <c r="Y758" s="249">
        <v>1</v>
      </c>
      <c r="Z758" s="249">
        <v>1</v>
      </c>
      <c r="AA758" s="249">
        <v>1</v>
      </c>
      <c r="AB758" s="249">
        <v>1</v>
      </c>
      <c r="AC758" s="249">
        <v>1</v>
      </c>
      <c r="AD758" s="249">
        <v>1</v>
      </c>
      <c r="AE758" s="249">
        <v>1</v>
      </c>
      <c r="AF758" s="249">
        <v>1</v>
      </c>
      <c r="AG758" s="249">
        <v>1</v>
      </c>
      <c r="AH758" s="249">
        <v>1</v>
      </c>
      <c r="AI758" s="249">
        <v>1</v>
      </c>
      <c r="AJ758" s="249">
        <v>1</v>
      </c>
      <c r="AK758" s="249">
        <v>1</v>
      </c>
      <c r="AL758" s="249">
        <v>1</v>
      </c>
      <c r="AM758" s="249">
        <v>1</v>
      </c>
    </row>
    <row r="759" spans="1:39" x14ac:dyDescent="0.3">
      <c r="A759" s="249">
        <v>516903</v>
      </c>
      <c r="B759" s="305" t="s">
        <v>2062</v>
      </c>
      <c r="C759" s="249">
        <v>1</v>
      </c>
      <c r="D759" s="249">
        <v>1</v>
      </c>
      <c r="E759" s="249">
        <v>1</v>
      </c>
      <c r="F759" s="249">
        <v>1</v>
      </c>
      <c r="G759" s="249">
        <v>1</v>
      </c>
      <c r="H759" s="249">
        <v>1</v>
      </c>
      <c r="I759" s="249">
        <v>1</v>
      </c>
      <c r="J759" s="249">
        <v>1</v>
      </c>
      <c r="K759" s="249">
        <v>1</v>
      </c>
      <c r="L759" s="249">
        <v>1</v>
      </c>
      <c r="M759" s="249">
        <v>1</v>
      </c>
      <c r="N759" s="249">
        <v>1</v>
      </c>
      <c r="O759" s="249">
        <v>1</v>
      </c>
      <c r="P759" s="249">
        <v>1</v>
      </c>
      <c r="Q759" s="249">
        <v>1</v>
      </c>
      <c r="R759" s="249">
        <v>1</v>
      </c>
      <c r="S759" s="249">
        <v>1</v>
      </c>
      <c r="T759" s="249">
        <v>1</v>
      </c>
      <c r="U759" s="249">
        <v>1</v>
      </c>
      <c r="V759" s="249">
        <v>1</v>
      </c>
      <c r="W759" s="249">
        <v>1</v>
      </c>
      <c r="X759" s="249">
        <v>1</v>
      </c>
      <c r="Y759" s="249">
        <v>1</v>
      </c>
      <c r="Z759" s="249">
        <v>1</v>
      </c>
      <c r="AA759" s="249">
        <v>1</v>
      </c>
      <c r="AB759" s="249">
        <v>1</v>
      </c>
      <c r="AC759" s="249">
        <v>1</v>
      </c>
      <c r="AD759" s="249">
        <v>1</v>
      </c>
      <c r="AE759" s="249">
        <v>1</v>
      </c>
      <c r="AF759" s="249">
        <v>1</v>
      </c>
      <c r="AG759" s="249">
        <v>1</v>
      </c>
      <c r="AH759" s="249">
        <v>1</v>
      </c>
      <c r="AI759" s="249">
        <v>1</v>
      </c>
      <c r="AJ759" s="249">
        <v>1</v>
      </c>
      <c r="AK759" s="249">
        <v>1</v>
      </c>
      <c r="AL759" s="249">
        <v>1</v>
      </c>
      <c r="AM759" s="249">
        <v>1</v>
      </c>
    </row>
    <row r="760" spans="1:39" x14ac:dyDescent="0.3">
      <c r="A760" s="249">
        <v>516910</v>
      </c>
      <c r="B760" s="305" t="s">
        <v>2062</v>
      </c>
      <c r="C760" s="249">
        <v>1</v>
      </c>
      <c r="D760" s="249">
        <v>1</v>
      </c>
      <c r="E760" s="249">
        <v>1</v>
      </c>
      <c r="F760" s="249">
        <v>1</v>
      </c>
      <c r="G760" s="249">
        <v>1</v>
      </c>
      <c r="H760" s="249">
        <v>1</v>
      </c>
      <c r="I760" s="249">
        <v>1</v>
      </c>
      <c r="J760" s="249">
        <v>1</v>
      </c>
      <c r="K760" s="249">
        <v>1</v>
      </c>
      <c r="L760" s="249">
        <v>1</v>
      </c>
      <c r="M760" s="249">
        <v>1</v>
      </c>
      <c r="N760" s="249">
        <v>1</v>
      </c>
      <c r="O760" s="249">
        <v>1</v>
      </c>
      <c r="P760" s="249">
        <v>1</v>
      </c>
      <c r="Q760" s="249">
        <v>1</v>
      </c>
      <c r="R760" s="249">
        <v>1</v>
      </c>
      <c r="S760" s="249">
        <v>1</v>
      </c>
      <c r="T760" s="249">
        <v>1</v>
      </c>
      <c r="U760" s="249">
        <v>1</v>
      </c>
      <c r="V760" s="249">
        <v>1</v>
      </c>
      <c r="W760" s="249">
        <v>1</v>
      </c>
      <c r="X760" s="249">
        <v>1</v>
      </c>
      <c r="Y760" s="249">
        <v>1</v>
      </c>
      <c r="Z760" s="249">
        <v>1</v>
      </c>
      <c r="AA760" s="249">
        <v>1</v>
      </c>
      <c r="AB760" s="249">
        <v>1</v>
      </c>
      <c r="AC760" s="249">
        <v>1</v>
      </c>
      <c r="AD760" s="249">
        <v>1</v>
      </c>
      <c r="AE760" s="249">
        <v>1</v>
      </c>
      <c r="AF760" s="249">
        <v>1</v>
      </c>
      <c r="AG760" s="249">
        <v>1</v>
      </c>
      <c r="AH760" s="249">
        <v>1</v>
      </c>
      <c r="AI760" s="249">
        <v>1</v>
      </c>
      <c r="AJ760" s="249">
        <v>1</v>
      </c>
      <c r="AK760" s="249">
        <v>1</v>
      </c>
      <c r="AL760" s="249">
        <v>1</v>
      </c>
      <c r="AM760" s="249">
        <v>1</v>
      </c>
    </row>
    <row r="761" spans="1:39" x14ac:dyDescent="0.3">
      <c r="A761" s="249">
        <v>516970</v>
      </c>
      <c r="B761" s="305" t="s">
        <v>2062</v>
      </c>
      <c r="C761" s="249">
        <v>1</v>
      </c>
      <c r="D761" s="249">
        <v>1</v>
      </c>
      <c r="E761" s="249">
        <v>1</v>
      </c>
      <c r="F761" s="249">
        <v>1</v>
      </c>
      <c r="G761" s="249">
        <v>1</v>
      </c>
      <c r="H761" s="249">
        <v>1</v>
      </c>
      <c r="I761" s="249">
        <v>1</v>
      </c>
      <c r="J761" s="249">
        <v>1</v>
      </c>
      <c r="K761" s="249">
        <v>1</v>
      </c>
      <c r="L761" s="249">
        <v>1</v>
      </c>
      <c r="M761" s="249">
        <v>1</v>
      </c>
      <c r="N761" s="249">
        <v>1</v>
      </c>
      <c r="O761" s="249">
        <v>1</v>
      </c>
      <c r="P761" s="249">
        <v>1</v>
      </c>
      <c r="Q761" s="249">
        <v>1</v>
      </c>
      <c r="R761" s="249">
        <v>1</v>
      </c>
      <c r="S761" s="249">
        <v>1</v>
      </c>
      <c r="T761" s="249">
        <v>1</v>
      </c>
      <c r="U761" s="249">
        <v>1</v>
      </c>
      <c r="V761" s="249">
        <v>1</v>
      </c>
      <c r="W761" s="249">
        <v>1</v>
      </c>
      <c r="X761" s="249">
        <v>1</v>
      </c>
      <c r="Y761" s="249">
        <v>1</v>
      </c>
      <c r="Z761" s="249">
        <v>1</v>
      </c>
      <c r="AA761" s="249">
        <v>1</v>
      </c>
      <c r="AB761" s="249">
        <v>1</v>
      </c>
      <c r="AC761" s="249">
        <v>1</v>
      </c>
      <c r="AD761" s="249">
        <v>1</v>
      </c>
      <c r="AE761" s="249">
        <v>1</v>
      </c>
      <c r="AF761" s="249">
        <v>1</v>
      </c>
      <c r="AG761" s="249">
        <v>1</v>
      </c>
      <c r="AH761" s="249">
        <v>1</v>
      </c>
      <c r="AI761" s="249">
        <v>1</v>
      </c>
      <c r="AJ761" s="249">
        <v>1</v>
      </c>
      <c r="AK761" s="249">
        <v>1</v>
      </c>
      <c r="AL761" s="249">
        <v>1</v>
      </c>
      <c r="AM761" s="249">
        <v>1</v>
      </c>
    </row>
    <row r="762" spans="1:39" x14ac:dyDescent="0.3">
      <c r="A762" s="249">
        <v>516974</v>
      </c>
      <c r="B762" s="305" t="s">
        <v>2062</v>
      </c>
      <c r="C762" s="249">
        <v>1</v>
      </c>
      <c r="D762" s="249">
        <v>1</v>
      </c>
      <c r="E762" s="249">
        <v>1</v>
      </c>
      <c r="F762" s="249">
        <v>1</v>
      </c>
      <c r="G762" s="249">
        <v>1</v>
      </c>
      <c r="H762" s="249">
        <v>1</v>
      </c>
      <c r="I762" s="249">
        <v>1</v>
      </c>
      <c r="J762" s="249">
        <v>1</v>
      </c>
      <c r="K762" s="249">
        <v>1</v>
      </c>
      <c r="L762" s="249">
        <v>1</v>
      </c>
      <c r="M762" s="249">
        <v>1</v>
      </c>
      <c r="N762" s="249">
        <v>1</v>
      </c>
      <c r="O762" s="249">
        <v>1</v>
      </c>
      <c r="P762" s="249">
        <v>1</v>
      </c>
      <c r="Q762" s="249">
        <v>1</v>
      </c>
      <c r="R762" s="249">
        <v>1</v>
      </c>
      <c r="S762" s="249">
        <v>1</v>
      </c>
      <c r="T762" s="249">
        <v>1</v>
      </c>
      <c r="U762" s="249">
        <v>1</v>
      </c>
      <c r="V762" s="249">
        <v>1</v>
      </c>
      <c r="W762" s="249">
        <v>1</v>
      </c>
      <c r="X762" s="249">
        <v>1</v>
      </c>
      <c r="Y762" s="249">
        <v>1</v>
      </c>
      <c r="Z762" s="249">
        <v>1</v>
      </c>
      <c r="AA762" s="249">
        <v>1</v>
      </c>
      <c r="AB762" s="249">
        <v>1</v>
      </c>
      <c r="AC762" s="249">
        <v>1</v>
      </c>
      <c r="AD762" s="249">
        <v>1</v>
      </c>
      <c r="AE762" s="249">
        <v>1</v>
      </c>
      <c r="AF762" s="249">
        <v>1</v>
      </c>
      <c r="AG762" s="249">
        <v>1</v>
      </c>
      <c r="AH762" s="249">
        <v>1</v>
      </c>
      <c r="AI762" s="249">
        <v>1</v>
      </c>
      <c r="AJ762" s="249">
        <v>1</v>
      </c>
      <c r="AK762" s="249">
        <v>1</v>
      </c>
      <c r="AL762" s="249">
        <v>1</v>
      </c>
      <c r="AM762" s="249">
        <v>1</v>
      </c>
    </row>
    <row r="763" spans="1:39" x14ac:dyDescent="0.3">
      <c r="A763" s="249">
        <v>517010</v>
      </c>
      <c r="B763" s="305" t="s">
        <v>2062</v>
      </c>
      <c r="C763" s="249">
        <v>1</v>
      </c>
      <c r="D763" s="249">
        <v>1</v>
      </c>
      <c r="E763" s="249">
        <v>1</v>
      </c>
      <c r="F763" s="249">
        <v>1</v>
      </c>
      <c r="G763" s="249">
        <v>1</v>
      </c>
      <c r="H763" s="249">
        <v>1</v>
      </c>
      <c r="I763" s="249">
        <v>1</v>
      </c>
      <c r="J763" s="249">
        <v>1</v>
      </c>
      <c r="K763" s="249">
        <v>1</v>
      </c>
      <c r="L763" s="249">
        <v>1</v>
      </c>
      <c r="M763" s="249">
        <v>1</v>
      </c>
      <c r="N763" s="249">
        <v>1</v>
      </c>
      <c r="O763" s="249">
        <v>1</v>
      </c>
      <c r="P763" s="249">
        <v>1</v>
      </c>
      <c r="Q763" s="249">
        <v>1</v>
      </c>
      <c r="R763" s="249">
        <v>1</v>
      </c>
      <c r="S763" s="249">
        <v>1</v>
      </c>
      <c r="T763" s="249">
        <v>1</v>
      </c>
      <c r="U763" s="249">
        <v>1</v>
      </c>
      <c r="V763" s="249">
        <v>1</v>
      </c>
      <c r="W763" s="249">
        <v>1</v>
      </c>
      <c r="X763" s="249">
        <v>1</v>
      </c>
      <c r="Y763" s="249">
        <v>1</v>
      </c>
      <c r="Z763" s="249">
        <v>1</v>
      </c>
      <c r="AA763" s="249">
        <v>1</v>
      </c>
      <c r="AB763" s="249">
        <v>1</v>
      </c>
      <c r="AC763" s="249">
        <v>1</v>
      </c>
      <c r="AD763" s="249">
        <v>1</v>
      </c>
      <c r="AE763" s="249">
        <v>1</v>
      </c>
      <c r="AF763" s="249">
        <v>1</v>
      </c>
      <c r="AG763" s="249">
        <v>1</v>
      </c>
      <c r="AH763" s="249">
        <v>1</v>
      </c>
      <c r="AI763" s="249">
        <v>1</v>
      </c>
      <c r="AJ763" s="249">
        <v>1</v>
      </c>
      <c r="AK763" s="249">
        <v>1</v>
      </c>
      <c r="AL763" s="249">
        <v>1</v>
      </c>
      <c r="AM763" s="249">
        <v>1</v>
      </c>
    </row>
    <row r="764" spans="1:39" x14ac:dyDescent="0.3">
      <c r="A764" s="249">
        <v>517033</v>
      </c>
      <c r="B764" s="305" t="s">
        <v>2062</v>
      </c>
      <c r="C764" s="249">
        <v>1</v>
      </c>
      <c r="D764" s="249">
        <v>1</v>
      </c>
      <c r="E764" s="249">
        <v>1</v>
      </c>
      <c r="F764" s="249">
        <v>1</v>
      </c>
      <c r="G764" s="249">
        <v>1</v>
      </c>
      <c r="H764" s="249">
        <v>1</v>
      </c>
      <c r="I764" s="249">
        <v>1</v>
      </c>
      <c r="J764" s="249">
        <v>1</v>
      </c>
      <c r="K764" s="249">
        <v>1</v>
      </c>
      <c r="L764" s="249">
        <v>1</v>
      </c>
      <c r="M764" s="249">
        <v>1</v>
      </c>
      <c r="N764" s="249">
        <v>1</v>
      </c>
      <c r="O764" s="249">
        <v>1</v>
      </c>
      <c r="P764" s="249">
        <v>1</v>
      </c>
      <c r="Q764" s="249">
        <v>1</v>
      </c>
      <c r="R764" s="249">
        <v>1</v>
      </c>
      <c r="S764" s="249">
        <v>1</v>
      </c>
      <c r="T764" s="249">
        <v>1</v>
      </c>
      <c r="U764" s="249">
        <v>1</v>
      </c>
      <c r="V764" s="249">
        <v>1</v>
      </c>
      <c r="W764" s="249">
        <v>1</v>
      </c>
      <c r="X764" s="249">
        <v>1</v>
      </c>
      <c r="Y764" s="249">
        <v>1</v>
      </c>
      <c r="Z764" s="249">
        <v>1</v>
      </c>
      <c r="AA764" s="249">
        <v>1</v>
      </c>
      <c r="AB764" s="249">
        <v>1</v>
      </c>
      <c r="AC764" s="249">
        <v>1</v>
      </c>
      <c r="AD764" s="249">
        <v>1</v>
      </c>
      <c r="AE764" s="249">
        <v>1</v>
      </c>
      <c r="AF764" s="249">
        <v>1</v>
      </c>
      <c r="AG764" s="249">
        <v>1</v>
      </c>
      <c r="AH764" s="249">
        <v>1</v>
      </c>
      <c r="AI764" s="249">
        <v>1</v>
      </c>
      <c r="AJ764" s="249">
        <v>1</v>
      </c>
      <c r="AK764" s="249">
        <v>1</v>
      </c>
      <c r="AL764" s="249">
        <v>1</v>
      </c>
      <c r="AM764" s="249">
        <v>1</v>
      </c>
    </row>
    <row r="765" spans="1:39" x14ac:dyDescent="0.3">
      <c r="A765" s="249">
        <v>517057</v>
      </c>
      <c r="B765" s="305" t="s">
        <v>2062</v>
      </c>
      <c r="C765" s="249">
        <v>1</v>
      </c>
      <c r="D765" s="249">
        <v>1</v>
      </c>
      <c r="E765" s="249">
        <v>1</v>
      </c>
      <c r="F765" s="249">
        <v>1</v>
      </c>
      <c r="G765" s="249">
        <v>1</v>
      </c>
      <c r="H765" s="249">
        <v>1</v>
      </c>
      <c r="I765" s="249">
        <v>1</v>
      </c>
      <c r="J765" s="249">
        <v>1</v>
      </c>
      <c r="K765" s="249">
        <v>1</v>
      </c>
      <c r="L765" s="249">
        <v>1</v>
      </c>
      <c r="M765" s="249">
        <v>1</v>
      </c>
      <c r="N765" s="249">
        <v>1</v>
      </c>
      <c r="O765" s="249">
        <v>1</v>
      </c>
      <c r="P765" s="249">
        <v>1</v>
      </c>
      <c r="Q765" s="249">
        <v>1</v>
      </c>
      <c r="R765" s="249">
        <v>1</v>
      </c>
      <c r="S765" s="249">
        <v>1</v>
      </c>
      <c r="T765" s="249">
        <v>1</v>
      </c>
      <c r="U765" s="249">
        <v>1</v>
      </c>
      <c r="V765" s="249">
        <v>1</v>
      </c>
      <c r="W765" s="249">
        <v>1</v>
      </c>
      <c r="X765" s="249">
        <v>1</v>
      </c>
      <c r="Y765" s="249">
        <v>1</v>
      </c>
      <c r="Z765" s="249">
        <v>1</v>
      </c>
      <c r="AA765" s="249">
        <v>1</v>
      </c>
      <c r="AB765" s="249">
        <v>1</v>
      </c>
      <c r="AC765" s="249">
        <v>1</v>
      </c>
      <c r="AD765" s="249">
        <v>1</v>
      </c>
      <c r="AE765" s="249">
        <v>1</v>
      </c>
      <c r="AF765" s="249">
        <v>1</v>
      </c>
      <c r="AG765" s="249">
        <v>1</v>
      </c>
      <c r="AH765" s="249">
        <v>1</v>
      </c>
      <c r="AI765" s="249">
        <v>1</v>
      </c>
      <c r="AJ765" s="249">
        <v>1</v>
      </c>
      <c r="AK765" s="249">
        <v>1</v>
      </c>
      <c r="AL765" s="249">
        <v>1</v>
      </c>
      <c r="AM765" s="249">
        <v>1</v>
      </c>
    </row>
    <row r="766" spans="1:39" x14ac:dyDescent="0.3">
      <c r="A766" s="249">
        <v>517062</v>
      </c>
      <c r="B766" s="305" t="s">
        <v>2062</v>
      </c>
      <c r="C766" s="249">
        <v>1</v>
      </c>
      <c r="D766" s="249">
        <v>1</v>
      </c>
      <c r="E766" s="249">
        <v>1</v>
      </c>
      <c r="F766" s="249">
        <v>1</v>
      </c>
      <c r="G766" s="249">
        <v>1</v>
      </c>
      <c r="H766" s="249">
        <v>1</v>
      </c>
      <c r="I766" s="249">
        <v>1</v>
      </c>
      <c r="J766" s="249">
        <v>1</v>
      </c>
      <c r="K766" s="249">
        <v>1</v>
      </c>
      <c r="L766" s="249">
        <v>1</v>
      </c>
      <c r="M766" s="249">
        <v>1</v>
      </c>
      <c r="N766" s="249">
        <v>1</v>
      </c>
      <c r="O766" s="249">
        <v>1</v>
      </c>
      <c r="P766" s="249">
        <v>1</v>
      </c>
      <c r="Q766" s="249">
        <v>1</v>
      </c>
      <c r="R766" s="249">
        <v>1</v>
      </c>
      <c r="S766" s="249">
        <v>1</v>
      </c>
      <c r="T766" s="249">
        <v>1</v>
      </c>
      <c r="U766" s="249">
        <v>1</v>
      </c>
      <c r="V766" s="249">
        <v>1</v>
      </c>
      <c r="W766" s="249">
        <v>1</v>
      </c>
      <c r="X766" s="249">
        <v>1</v>
      </c>
      <c r="Y766" s="249">
        <v>1</v>
      </c>
      <c r="Z766" s="249">
        <v>1</v>
      </c>
      <c r="AA766" s="249">
        <v>1</v>
      </c>
      <c r="AB766" s="249">
        <v>1</v>
      </c>
      <c r="AC766" s="249">
        <v>1</v>
      </c>
      <c r="AD766" s="249">
        <v>1</v>
      </c>
      <c r="AE766" s="249">
        <v>1</v>
      </c>
      <c r="AF766" s="249">
        <v>1</v>
      </c>
      <c r="AG766" s="249">
        <v>1</v>
      </c>
      <c r="AH766" s="249">
        <v>1</v>
      </c>
      <c r="AI766" s="249">
        <v>1</v>
      </c>
      <c r="AJ766" s="249">
        <v>1</v>
      </c>
      <c r="AK766" s="249">
        <v>1</v>
      </c>
      <c r="AL766" s="249">
        <v>1</v>
      </c>
      <c r="AM766" s="249">
        <v>1</v>
      </c>
    </row>
    <row r="767" spans="1:39" x14ac:dyDescent="0.3">
      <c r="A767" s="249">
        <v>517107</v>
      </c>
      <c r="B767" s="305" t="s">
        <v>2062</v>
      </c>
      <c r="C767" s="249">
        <v>1</v>
      </c>
      <c r="D767" s="249">
        <v>1</v>
      </c>
      <c r="E767" s="249">
        <v>1</v>
      </c>
      <c r="F767" s="249">
        <v>1</v>
      </c>
      <c r="G767" s="249">
        <v>1</v>
      </c>
      <c r="H767" s="249">
        <v>1</v>
      </c>
      <c r="I767" s="249">
        <v>1</v>
      </c>
      <c r="J767" s="249">
        <v>1</v>
      </c>
      <c r="K767" s="249">
        <v>1</v>
      </c>
      <c r="L767" s="249">
        <v>1</v>
      </c>
      <c r="M767" s="249">
        <v>1</v>
      </c>
      <c r="N767" s="249">
        <v>1</v>
      </c>
      <c r="O767" s="249">
        <v>1</v>
      </c>
      <c r="P767" s="249">
        <v>1</v>
      </c>
      <c r="Q767" s="249">
        <v>1</v>
      </c>
      <c r="R767" s="249">
        <v>1</v>
      </c>
      <c r="S767" s="249">
        <v>1</v>
      </c>
      <c r="T767" s="249">
        <v>1</v>
      </c>
      <c r="U767" s="249">
        <v>1</v>
      </c>
      <c r="V767" s="249">
        <v>1</v>
      </c>
      <c r="W767" s="249">
        <v>1</v>
      </c>
      <c r="X767" s="249">
        <v>1</v>
      </c>
      <c r="Y767" s="249">
        <v>1</v>
      </c>
      <c r="Z767" s="249">
        <v>1</v>
      </c>
      <c r="AA767" s="249">
        <v>1</v>
      </c>
      <c r="AB767" s="249">
        <v>1</v>
      </c>
      <c r="AC767" s="249">
        <v>1</v>
      </c>
      <c r="AD767" s="249">
        <v>1</v>
      </c>
      <c r="AE767" s="249">
        <v>1</v>
      </c>
      <c r="AF767" s="249">
        <v>1</v>
      </c>
      <c r="AG767" s="249">
        <v>1</v>
      </c>
      <c r="AH767" s="249">
        <v>1</v>
      </c>
      <c r="AI767" s="249">
        <v>1</v>
      </c>
      <c r="AJ767" s="249">
        <v>1</v>
      </c>
      <c r="AK767" s="249">
        <v>1</v>
      </c>
      <c r="AL767" s="249">
        <v>1</v>
      </c>
      <c r="AM767" s="249">
        <v>1</v>
      </c>
    </row>
    <row r="768" spans="1:39" x14ac:dyDescent="0.3">
      <c r="A768" s="249">
        <v>517126</v>
      </c>
      <c r="B768" s="305" t="s">
        <v>2062</v>
      </c>
      <c r="C768" s="249">
        <v>1</v>
      </c>
      <c r="D768" s="249">
        <v>1</v>
      </c>
      <c r="E768" s="249">
        <v>1</v>
      </c>
      <c r="F768" s="249">
        <v>1</v>
      </c>
      <c r="G768" s="249">
        <v>1</v>
      </c>
      <c r="H768" s="249">
        <v>1</v>
      </c>
      <c r="I768" s="249">
        <v>1</v>
      </c>
      <c r="J768" s="249">
        <v>1</v>
      </c>
      <c r="K768" s="249">
        <v>1</v>
      </c>
      <c r="L768" s="249">
        <v>1</v>
      </c>
      <c r="M768" s="249">
        <v>1</v>
      </c>
      <c r="N768" s="249">
        <v>1</v>
      </c>
      <c r="O768" s="249">
        <v>1</v>
      </c>
      <c r="P768" s="249">
        <v>1</v>
      </c>
      <c r="Q768" s="249">
        <v>1</v>
      </c>
      <c r="R768" s="249">
        <v>1</v>
      </c>
      <c r="S768" s="249">
        <v>1</v>
      </c>
      <c r="T768" s="249">
        <v>1</v>
      </c>
      <c r="U768" s="249">
        <v>1</v>
      </c>
      <c r="V768" s="249">
        <v>1</v>
      </c>
      <c r="W768" s="249">
        <v>1</v>
      </c>
      <c r="X768" s="249">
        <v>1</v>
      </c>
      <c r="Y768" s="249">
        <v>1</v>
      </c>
      <c r="Z768" s="249">
        <v>1</v>
      </c>
      <c r="AA768" s="249">
        <v>1</v>
      </c>
      <c r="AB768" s="249">
        <v>1</v>
      </c>
      <c r="AC768" s="249">
        <v>1</v>
      </c>
      <c r="AD768" s="249">
        <v>1</v>
      </c>
      <c r="AE768" s="249">
        <v>1</v>
      </c>
      <c r="AF768" s="249">
        <v>1</v>
      </c>
      <c r="AG768" s="249">
        <v>1</v>
      </c>
      <c r="AH768" s="249">
        <v>1</v>
      </c>
      <c r="AI768" s="249">
        <v>1</v>
      </c>
      <c r="AJ768" s="249">
        <v>1</v>
      </c>
      <c r="AK768" s="249">
        <v>1</v>
      </c>
      <c r="AL768" s="249">
        <v>1</v>
      </c>
      <c r="AM768" s="249">
        <v>1</v>
      </c>
    </row>
    <row r="769" spans="1:39" x14ac:dyDescent="0.3">
      <c r="A769" s="249">
        <v>517171</v>
      </c>
      <c r="B769" s="305" t="s">
        <v>2062</v>
      </c>
      <c r="C769" s="249">
        <v>1</v>
      </c>
      <c r="D769" s="249">
        <v>1</v>
      </c>
      <c r="E769" s="249">
        <v>1</v>
      </c>
      <c r="F769" s="249">
        <v>1</v>
      </c>
      <c r="G769" s="249">
        <v>1</v>
      </c>
      <c r="H769" s="249">
        <v>1</v>
      </c>
      <c r="I769" s="249">
        <v>1</v>
      </c>
      <c r="J769" s="249">
        <v>1</v>
      </c>
      <c r="K769" s="249">
        <v>1</v>
      </c>
      <c r="L769" s="249">
        <v>1</v>
      </c>
      <c r="M769" s="249">
        <v>1</v>
      </c>
      <c r="N769" s="249">
        <v>1</v>
      </c>
      <c r="O769" s="249">
        <v>1</v>
      </c>
      <c r="P769" s="249">
        <v>1</v>
      </c>
      <c r="Q769" s="249">
        <v>1</v>
      </c>
      <c r="R769" s="249">
        <v>1</v>
      </c>
      <c r="S769" s="249">
        <v>1</v>
      </c>
      <c r="T769" s="249">
        <v>1</v>
      </c>
      <c r="U769" s="249">
        <v>1</v>
      </c>
      <c r="V769" s="249">
        <v>1</v>
      </c>
      <c r="W769" s="249">
        <v>1</v>
      </c>
      <c r="X769" s="249">
        <v>1</v>
      </c>
      <c r="Y769" s="249">
        <v>1</v>
      </c>
      <c r="Z769" s="249">
        <v>1</v>
      </c>
      <c r="AA769" s="249">
        <v>1</v>
      </c>
      <c r="AB769" s="249">
        <v>1</v>
      </c>
      <c r="AC769" s="249">
        <v>1</v>
      </c>
      <c r="AD769" s="249">
        <v>1</v>
      </c>
      <c r="AE769" s="249">
        <v>1</v>
      </c>
      <c r="AF769" s="249">
        <v>1</v>
      </c>
      <c r="AG769" s="249">
        <v>1</v>
      </c>
      <c r="AH769" s="249">
        <v>1</v>
      </c>
      <c r="AI769" s="249">
        <v>1</v>
      </c>
      <c r="AJ769" s="249">
        <v>1</v>
      </c>
      <c r="AK769" s="249">
        <v>1</v>
      </c>
      <c r="AL769" s="249">
        <v>1</v>
      </c>
      <c r="AM769" s="249">
        <v>1</v>
      </c>
    </row>
    <row r="770" spans="1:39" x14ac:dyDescent="0.3">
      <c r="A770" s="249">
        <v>517288</v>
      </c>
      <c r="B770" s="305" t="s">
        <v>2062</v>
      </c>
      <c r="C770" s="249">
        <v>1</v>
      </c>
      <c r="D770" s="249">
        <v>1</v>
      </c>
      <c r="E770" s="249">
        <v>1</v>
      </c>
      <c r="F770" s="249">
        <v>1</v>
      </c>
      <c r="G770" s="249">
        <v>1</v>
      </c>
      <c r="H770" s="249">
        <v>1</v>
      </c>
      <c r="I770" s="249">
        <v>1</v>
      </c>
      <c r="J770" s="249">
        <v>1</v>
      </c>
      <c r="K770" s="249">
        <v>1</v>
      </c>
      <c r="L770" s="249">
        <v>1</v>
      </c>
      <c r="M770" s="249">
        <v>1</v>
      </c>
      <c r="N770" s="249">
        <v>1</v>
      </c>
      <c r="O770" s="249">
        <v>1</v>
      </c>
      <c r="P770" s="249">
        <v>1</v>
      </c>
      <c r="Q770" s="249">
        <v>1</v>
      </c>
      <c r="R770" s="249">
        <v>1</v>
      </c>
      <c r="S770" s="249">
        <v>1</v>
      </c>
      <c r="T770" s="249">
        <v>1</v>
      </c>
      <c r="U770" s="249">
        <v>1</v>
      </c>
      <c r="V770" s="249">
        <v>1</v>
      </c>
      <c r="W770" s="249">
        <v>1</v>
      </c>
      <c r="X770" s="249">
        <v>1</v>
      </c>
      <c r="Y770" s="249">
        <v>1</v>
      </c>
      <c r="Z770" s="249">
        <v>1</v>
      </c>
      <c r="AA770" s="249">
        <v>1</v>
      </c>
      <c r="AB770" s="249">
        <v>1</v>
      </c>
      <c r="AC770" s="249">
        <v>1</v>
      </c>
      <c r="AD770" s="249">
        <v>1</v>
      </c>
      <c r="AE770" s="249">
        <v>1</v>
      </c>
      <c r="AF770" s="249">
        <v>1</v>
      </c>
      <c r="AG770" s="249">
        <v>1</v>
      </c>
      <c r="AH770" s="249">
        <v>1</v>
      </c>
      <c r="AI770" s="249">
        <v>1</v>
      </c>
      <c r="AJ770" s="249">
        <v>1</v>
      </c>
      <c r="AK770" s="249">
        <v>1</v>
      </c>
      <c r="AL770" s="249">
        <v>1</v>
      </c>
      <c r="AM770" s="249">
        <v>1</v>
      </c>
    </row>
    <row r="771" spans="1:39" x14ac:dyDescent="0.3">
      <c r="A771" s="249">
        <v>517294</v>
      </c>
      <c r="B771" s="305" t="s">
        <v>2062</v>
      </c>
      <c r="C771" s="249">
        <v>1</v>
      </c>
      <c r="D771" s="249">
        <v>1</v>
      </c>
      <c r="E771" s="249">
        <v>1</v>
      </c>
      <c r="F771" s="249">
        <v>1</v>
      </c>
      <c r="G771" s="249">
        <v>1</v>
      </c>
      <c r="H771" s="249">
        <v>1</v>
      </c>
      <c r="I771" s="249">
        <v>1</v>
      </c>
      <c r="J771" s="249">
        <v>1</v>
      </c>
      <c r="K771" s="249">
        <v>1</v>
      </c>
      <c r="L771" s="249">
        <v>1</v>
      </c>
      <c r="M771" s="249">
        <v>1</v>
      </c>
      <c r="N771" s="249">
        <v>1</v>
      </c>
      <c r="O771" s="249">
        <v>1</v>
      </c>
      <c r="P771" s="249">
        <v>1</v>
      </c>
      <c r="Q771" s="249">
        <v>1</v>
      </c>
      <c r="R771" s="249">
        <v>1</v>
      </c>
      <c r="S771" s="249">
        <v>1</v>
      </c>
      <c r="T771" s="249">
        <v>1</v>
      </c>
      <c r="U771" s="249">
        <v>1</v>
      </c>
      <c r="V771" s="249">
        <v>1</v>
      </c>
      <c r="W771" s="249">
        <v>1</v>
      </c>
      <c r="X771" s="249">
        <v>1</v>
      </c>
      <c r="Y771" s="249">
        <v>1</v>
      </c>
      <c r="Z771" s="249">
        <v>1</v>
      </c>
      <c r="AA771" s="249">
        <v>1</v>
      </c>
      <c r="AB771" s="249">
        <v>1</v>
      </c>
      <c r="AC771" s="249">
        <v>1</v>
      </c>
      <c r="AD771" s="249">
        <v>1</v>
      </c>
      <c r="AE771" s="249">
        <v>1</v>
      </c>
      <c r="AF771" s="249">
        <v>1</v>
      </c>
      <c r="AG771" s="249">
        <v>1</v>
      </c>
      <c r="AH771" s="249">
        <v>1</v>
      </c>
      <c r="AI771" s="249">
        <v>1</v>
      </c>
      <c r="AJ771" s="249">
        <v>1</v>
      </c>
      <c r="AK771" s="249">
        <v>1</v>
      </c>
      <c r="AL771" s="249">
        <v>1</v>
      </c>
      <c r="AM771" s="249">
        <v>1</v>
      </c>
    </row>
    <row r="772" spans="1:39" x14ac:dyDescent="0.3">
      <c r="A772" s="249">
        <v>517330</v>
      </c>
      <c r="B772" s="305" t="s">
        <v>2062</v>
      </c>
      <c r="C772" s="249">
        <v>1</v>
      </c>
      <c r="D772" s="249">
        <v>1</v>
      </c>
      <c r="E772" s="249">
        <v>1</v>
      </c>
      <c r="F772" s="249">
        <v>1</v>
      </c>
      <c r="G772" s="249">
        <v>1</v>
      </c>
      <c r="H772" s="249">
        <v>1</v>
      </c>
      <c r="I772" s="249">
        <v>1</v>
      </c>
      <c r="J772" s="249">
        <v>1</v>
      </c>
      <c r="K772" s="249">
        <v>1</v>
      </c>
      <c r="L772" s="249">
        <v>1</v>
      </c>
      <c r="M772" s="249">
        <v>1</v>
      </c>
      <c r="N772" s="249">
        <v>1</v>
      </c>
      <c r="O772" s="249">
        <v>1</v>
      </c>
      <c r="P772" s="249">
        <v>1</v>
      </c>
      <c r="Q772" s="249">
        <v>1</v>
      </c>
      <c r="R772" s="249">
        <v>1</v>
      </c>
      <c r="S772" s="249">
        <v>1</v>
      </c>
      <c r="T772" s="249">
        <v>1</v>
      </c>
      <c r="U772" s="249">
        <v>1</v>
      </c>
      <c r="V772" s="249">
        <v>1</v>
      </c>
      <c r="W772" s="249">
        <v>1</v>
      </c>
      <c r="X772" s="249">
        <v>1</v>
      </c>
      <c r="Y772" s="249">
        <v>1</v>
      </c>
      <c r="Z772" s="249">
        <v>1</v>
      </c>
      <c r="AA772" s="249">
        <v>1</v>
      </c>
      <c r="AB772" s="249">
        <v>1</v>
      </c>
      <c r="AC772" s="249">
        <v>1</v>
      </c>
      <c r="AD772" s="249">
        <v>1</v>
      </c>
      <c r="AE772" s="249">
        <v>1</v>
      </c>
      <c r="AF772" s="249">
        <v>1</v>
      </c>
      <c r="AG772" s="249">
        <v>1</v>
      </c>
      <c r="AH772" s="249">
        <v>1</v>
      </c>
      <c r="AI772" s="249">
        <v>1</v>
      </c>
      <c r="AJ772" s="249">
        <v>1</v>
      </c>
      <c r="AK772" s="249">
        <v>1</v>
      </c>
      <c r="AL772" s="249">
        <v>1</v>
      </c>
      <c r="AM772" s="249">
        <v>1</v>
      </c>
    </row>
    <row r="773" spans="1:39" x14ac:dyDescent="0.3">
      <c r="A773" s="249">
        <v>517344</v>
      </c>
      <c r="B773" s="305" t="s">
        <v>2062</v>
      </c>
      <c r="C773" s="249">
        <v>1</v>
      </c>
      <c r="D773" s="249">
        <v>1</v>
      </c>
      <c r="E773" s="249">
        <v>1</v>
      </c>
      <c r="F773" s="249">
        <v>1</v>
      </c>
      <c r="G773" s="249">
        <v>1</v>
      </c>
      <c r="H773" s="249">
        <v>1</v>
      </c>
      <c r="I773" s="249">
        <v>1</v>
      </c>
      <c r="J773" s="249">
        <v>1</v>
      </c>
      <c r="K773" s="249">
        <v>1</v>
      </c>
      <c r="L773" s="249">
        <v>1</v>
      </c>
      <c r="M773" s="249">
        <v>1</v>
      </c>
      <c r="N773" s="249">
        <v>1</v>
      </c>
      <c r="O773" s="249">
        <v>1</v>
      </c>
      <c r="P773" s="249">
        <v>1</v>
      </c>
      <c r="Q773" s="249">
        <v>1</v>
      </c>
      <c r="R773" s="249">
        <v>1</v>
      </c>
      <c r="S773" s="249">
        <v>1</v>
      </c>
      <c r="T773" s="249">
        <v>1</v>
      </c>
      <c r="U773" s="249">
        <v>1</v>
      </c>
      <c r="V773" s="249">
        <v>1</v>
      </c>
      <c r="W773" s="249">
        <v>1</v>
      </c>
      <c r="X773" s="249">
        <v>1</v>
      </c>
      <c r="Y773" s="249">
        <v>1</v>
      </c>
      <c r="Z773" s="249">
        <v>1</v>
      </c>
      <c r="AA773" s="249">
        <v>1</v>
      </c>
      <c r="AB773" s="249">
        <v>1</v>
      </c>
      <c r="AC773" s="249">
        <v>1</v>
      </c>
      <c r="AD773" s="249">
        <v>1</v>
      </c>
      <c r="AE773" s="249">
        <v>1</v>
      </c>
      <c r="AF773" s="249">
        <v>1</v>
      </c>
      <c r="AG773" s="249">
        <v>1</v>
      </c>
      <c r="AH773" s="249">
        <v>1</v>
      </c>
      <c r="AI773" s="249">
        <v>1</v>
      </c>
      <c r="AJ773" s="249">
        <v>1</v>
      </c>
      <c r="AK773" s="249">
        <v>1</v>
      </c>
      <c r="AL773" s="249">
        <v>1</v>
      </c>
      <c r="AM773" s="249">
        <v>1</v>
      </c>
    </row>
    <row r="774" spans="1:39" x14ac:dyDescent="0.3">
      <c r="A774" s="249">
        <v>517463</v>
      </c>
      <c r="B774" s="305" t="s">
        <v>2062</v>
      </c>
      <c r="C774" s="249">
        <v>1</v>
      </c>
      <c r="D774" s="249">
        <v>1</v>
      </c>
      <c r="E774" s="249">
        <v>1</v>
      </c>
      <c r="F774" s="249">
        <v>1</v>
      </c>
      <c r="G774" s="249">
        <v>1</v>
      </c>
      <c r="H774" s="249">
        <v>1</v>
      </c>
      <c r="I774" s="249">
        <v>1</v>
      </c>
      <c r="J774" s="249">
        <v>1</v>
      </c>
      <c r="K774" s="249">
        <v>1</v>
      </c>
      <c r="L774" s="249">
        <v>1</v>
      </c>
      <c r="M774" s="249">
        <v>1</v>
      </c>
      <c r="N774" s="249">
        <v>1</v>
      </c>
      <c r="O774" s="249">
        <v>1</v>
      </c>
      <c r="P774" s="249">
        <v>1</v>
      </c>
      <c r="Q774" s="249">
        <v>1</v>
      </c>
      <c r="R774" s="249">
        <v>1</v>
      </c>
      <c r="S774" s="249">
        <v>1</v>
      </c>
      <c r="T774" s="249">
        <v>1</v>
      </c>
      <c r="U774" s="249">
        <v>1</v>
      </c>
      <c r="V774" s="249">
        <v>1</v>
      </c>
      <c r="W774" s="249">
        <v>1</v>
      </c>
      <c r="X774" s="249">
        <v>1</v>
      </c>
      <c r="Y774" s="249">
        <v>1</v>
      </c>
      <c r="Z774" s="249">
        <v>1</v>
      </c>
      <c r="AA774" s="249">
        <v>1</v>
      </c>
      <c r="AB774" s="249">
        <v>1</v>
      </c>
      <c r="AC774" s="249">
        <v>1</v>
      </c>
      <c r="AD774" s="249">
        <v>1</v>
      </c>
      <c r="AE774" s="249">
        <v>1</v>
      </c>
      <c r="AF774" s="249">
        <v>1</v>
      </c>
      <c r="AG774" s="249">
        <v>1</v>
      </c>
      <c r="AH774" s="249">
        <v>1</v>
      </c>
      <c r="AI774" s="249">
        <v>1</v>
      </c>
      <c r="AJ774" s="249">
        <v>1</v>
      </c>
      <c r="AK774" s="249">
        <v>1</v>
      </c>
      <c r="AL774" s="249">
        <v>1</v>
      </c>
      <c r="AM774" s="249">
        <v>1</v>
      </c>
    </row>
    <row r="775" spans="1:39" x14ac:dyDescent="0.3">
      <c r="A775" s="249">
        <v>517547</v>
      </c>
      <c r="B775" s="305" t="s">
        <v>2062</v>
      </c>
      <c r="C775" s="249">
        <v>1</v>
      </c>
      <c r="D775" s="249">
        <v>1</v>
      </c>
      <c r="E775" s="249">
        <v>1</v>
      </c>
      <c r="F775" s="249">
        <v>1</v>
      </c>
      <c r="G775" s="249">
        <v>1</v>
      </c>
      <c r="H775" s="249">
        <v>1</v>
      </c>
      <c r="I775" s="249">
        <v>1</v>
      </c>
      <c r="J775" s="249">
        <v>1</v>
      </c>
      <c r="K775" s="249">
        <v>1</v>
      </c>
      <c r="L775" s="249">
        <v>1</v>
      </c>
      <c r="M775" s="249">
        <v>1</v>
      </c>
      <c r="N775" s="249">
        <v>1</v>
      </c>
      <c r="O775" s="249">
        <v>1</v>
      </c>
      <c r="P775" s="249">
        <v>1</v>
      </c>
      <c r="Q775" s="249">
        <v>1</v>
      </c>
      <c r="R775" s="249">
        <v>1</v>
      </c>
      <c r="S775" s="249">
        <v>1</v>
      </c>
      <c r="T775" s="249">
        <v>1</v>
      </c>
      <c r="U775" s="249">
        <v>1</v>
      </c>
      <c r="V775" s="249">
        <v>1</v>
      </c>
      <c r="W775" s="249">
        <v>1</v>
      </c>
      <c r="X775" s="249">
        <v>1</v>
      </c>
      <c r="Y775" s="249">
        <v>1</v>
      </c>
      <c r="Z775" s="249">
        <v>1</v>
      </c>
      <c r="AA775" s="249">
        <v>1</v>
      </c>
      <c r="AB775" s="249">
        <v>1</v>
      </c>
      <c r="AC775" s="249">
        <v>1</v>
      </c>
      <c r="AD775" s="249">
        <v>1</v>
      </c>
      <c r="AE775" s="249">
        <v>1</v>
      </c>
      <c r="AF775" s="249">
        <v>1</v>
      </c>
      <c r="AG775" s="249">
        <v>1</v>
      </c>
      <c r="AH775" s="249">
        <v>1</v>
      </c>
      <c r="AI775" s="249">
        <v>1</v>
      </c>
      <c r="AJ775" s="249">
        <v>1</v>
      </c>
      <c r="AK775" s="249">
        <v>1</v>
      </c>
      <c r="AL775" s="249">
        <v>1</v>
      </c>
      <c r="AM775" s="249">
        <v>1</v>
      </c>
    </row>
    <row r="776" spans="1:39" x14ac:dyDescent="0.3">
      <c r="A776" s="249">
        <v>517581</v>
      </c>
      <c r="B776" s="305" t="s">
        <v>2062</v>
      </c>
      <c r="C776" s="249">
        <v>1</v>
      </c>
      <c r="D776" s="249">
        <v>1</v>
      </c>
      <c r="E776" s="249">
        <v>1</v>
      </c>
      <c r="F776" s="249">
        <v>1</v>
      </c>
      <c r="G776" s="249">
        <v>1</v>
      </c>
      <c r="H776" s="249">
        <v>1</v>
      </c>
      <c r="I776" s="249">
        <v>1</v>
      </c>
      <c r="J776" s="249">
        <v>1</v>
      </c>
      <c r="K776" s="249">
        <v>1</v>
      </c>
      <c r="L776" s="249">
        <v>1</v>
      </c>
      <c r="M776" s="249">
        <v>1</v>
      </c>
      <c r="N776" s="249">
        <v>1</v>
      </c>
      <c r="O776" s="249">
        <v>1</v>
      </c>
      <c r="P776" s="249">
        <v>1</v>
      </c>
      <c r="Q776" s="249">
        <v>1</v>
      </c>
      <c r="R776" s="249">
        <v>1</v>
      </c>
      <c r="S776" s="249">
        <v>1</v>
      </c>
      <c r="T776" s="249">
        <v>1</v>
      </c>
      <c r="U776" s="249">
        <v>1</v>
      </c>
      <c r="V776" s="249">
        <v>1</v>
      </c>
      <c r="W776" s="249">
        <v>1</v>
      </c>
      <c r="X776" s="249">
        <v>1</v>
      </c>
      <c r="Y776" s="249">
        <v>1</v>
      </c>
      <c r="Z776" s="249">
        <v>1</v>
      </c>
      <c r="AA776" s="249">
        <v>1</v>
      </c>
      <c r="AB776" s="249">
        <v>1</v>
      </c>
      <c r="AC776" s="249">
        <v>1</v>
      </c>
      <c r="AD776" s="249">
        <v>1</v>
      </c>
      <c r="AE776" s="249">
        <v>1</v>
      </c>
      <c r="AF776" s="249">
        <v>1</v>
      </c>
      <c r="AG776" s="249">
        <v>1</v>
      </c>
      <c r="AH776" s="249">
        <v>1</v>
      </c>
      <c r="AI776" s="249">
        <v>1</v>
      </c>
      <c r="AJ776" s="249">
        <v>1</v>
      </c>
      <c r="AK776" s="249">
        <v>1</v>
      </c>
      <c r="AL776" s="249">
        <v>1</v>
      </c>
      <c r="AM776" s="249">
        <v>1</v>
      </c>
    </row>
    <row r="777" spans="1:39" x14ac:dyDescent="0.3">
      <c r="A777" s="249">
        <v>517616</v>
      </c>
      <c r="B777" s="305" t="s">
        <v>2062</v>
      </c>
      <c r="C777" s="249">
        <v>1</v>
      </c>
      <c r="D777" s="249">
        <v>1</v>
      </c>
      <c r="E777" s="249">
        <v>1</v>
      </c>
      <c r="F777" s="249">
        <v>1</v>
      </c>
      <c r="G777" s="249">
        <v>1</v>
      </c>
      <c r="H777" s="249">
        <v>1</v>
      </c>
      <c r="I777" s="249">
        <v>1</v>
      </c>
      <c r="J777" s="249">
        <v>1</v>
      </c>
      <c r="K777" s="249">
        <v>1</v>
      </c>
      <c r="L777" s="249">
        <v>1</v>
      </c>
      <c r="M777" s="249">
        <v>1</v>
      </c>
      <c r="N777" s="249">
        <v>1</v>
      </c>
      <c r="O777" s="249">
        <v>1</v>
      </c>
      <c r="P777" s="249">
        <v>1</v>
      </c>
      <c r="Q777" s="249">
        <v>1</v>
      </c>
      <c r="R777" s="249">
        <v>1</v>
      </c>
      <c r="S777" s="249">
        <v>1</v>
      </c>
      <c r="T777" s="249">
        <v>1</v>
      </c>
      <c r="U777" s="249">
        <v>1</v>
      </c>
      <c r="V777" s="249">
        <v>1</v>
      </c>
      <c r="W777" s="249">
        <v>1</v>
      </c>
      <c r="X777" s="249">
        <v>1</v>
      </c>
      <c r="Y777" s="249">
        <v>1</v>
      </c>
      <c r="Z777" s="249">
        <v>1</v>
      </c>
      <c r="AA777" s="249">
        <v>1</v>
      </c>
      <c r="AB777" s="249">
        <v>1</v>
      </c>
      <c r="AC777" s="249">
        <v>1</v>
      </c>
      <c r="AD777" s="249">
        <v>1</v>
      </c>
      <c r="AE777" s="249">
        <v>1</v>
      </c>
      <c r="AF777" s="249">
        <v>1</v>
      </c>
      <c r="AG777" s="249">
        <v>1</v>
      </c>
      <c r="AH777" s="249">
        <v>1</v>
      </c>
      <c r="AI777" s="249">
        <v>1</v>
      </c>
      <c r="AJ777" s="249">
        <v>1</v>
      </c>
      <c r="AK777" s="249">
        <v>1</v>
      </c>
      <c r="AL777" s="249">
        <v>1</v>
      </c>
      <c r="AM777" s="249">
        <v>1</v>
      </c>
    </row>
    <row r="778" spans="1:39" x14ac:dyDescent="0.3">
      <c r="A778" s="249">
        <v>517620</v>
      </c>
      <c r="B778" s="305" t="s">
        <v>2062</v>
      </c>
      <c r="C778" s="249">
        <v>1</v>
      </c>
      <c r="D778" s="249">
        <v>1</v>
      </c>
      <c r="E778" s="249">
        <v>1</v>
      </c>
      <c r="F778" s="249">
        <v>1</v>
      </c>
      <c r="G778" s="249">
        <v>1</v>
      </c>
      <c r="H778" s="249">
        <v>1</v>
      </c>
      <c r="I778" s="249">
        <v>1</v>
      </c>
      <c r="J778" s="249">
        <v>1</v>
      </c>
      <c r="K778" s="249">
        <v>1</v>
      </c>
      <c r="L778" s="249">
        <v>1</v>
      </c>
      <c r="M778" s="249">
        <v>1</v>
      </c>
      <c r="N778" s="249">
        <v>1</v>
      </c>
      <c r="O778" s="249">
        <v>1</v>
      </c>
      <c r="P778" s="249">
        <v>1</v>
      </c>
      <c r="Q778" s="249">
        <v>1</v>
      </c>
      <c r="R778" s="249">
        <v>1</v>
      </c>
      <c r="S778" s="249">
        <v>1</v>
      </c>
      <c r="T778" s="249">
        <v>1</v>
      </c>
      <c r="U778" s="249">
        <v>1</v>
      </c>
      <c r="V778" s="249">
        <v>1</v>
      </c>
      <c r="W778" s="249">
        <v>1</v>
      </c>
      <c r="X778" s="249">
        <v>1</v>
      </c>
      <c r="Y778" s="249">
        <v>1</v>
      </c>
      <c r="Z778" s="249">
        <v>1</v>
      </c>
      <c r="AA778" s="249">
        <v>1</v>
      </c>
      <c r="AB778" s="249">
        <v>1</v>
      </c>
      <c r="AC778" s="249">
        <v>1</v>
      </c>
      <c r="AD778" s="249">
        <v>1</v>
      </c>
      <c r="AE778" s="249">
        <v>1</v>
      </c>
      <c r="AF778" s="249">
        <v>1</v>
      </c>
      <c r="AG778" s="249">
        <v>1</v>
      </c>
      <c r="AH778" s="249">
        <v>1</v>
      </c>
      <c r="AI778" s="249">
        <v>1</v>
      </c>
      <c r="AJ778" s="249">
        <v>1</v>
      </c>
      <c r="AK778" s="249">
        <v>1</v>
      </c>
      <c r="AL778" s="249">
        <v>1</v>
      </c>
      <c r="AM778" s="249">
        <v>1</v>
      </c>
    </row>
    <row r="779" spans="1:39" x14ac:dyDescent="0.3">
      <c r="A779" s="249">
        <v>517626</v>
      </c>
      <c r="B779" s="305" t="s">
        <v>2062</v>
      </c>
      <c r="C779" s="249">
        <v>1</v>
      </c>
      <c r="D779" s="249">
        <v>1</v>
      </c>
      <c r="E779" s="249">
        <v>1</v>
      </c>
      <c r="F779" s="249">
        <v>1</v>
      </c>
      <c r="G779" s="249">
        <v>1</v>
      </c>
      <c r="H779" s="249">
        <v>1</v>
      </c>
      <c r="I779" s="249">
        <v>1</v>
      </c>
      <c r="J779" s="249">
        <v>1</v>
      </c>
      <c r="K779" s="249">
        <v>1</v>
      </c>
      <c r="L779" s="249">
        <v>1</v>
      </c>
      <c r="M779" s="249">
        <v>1</v>
      </c>
      <c r="N779" s="249">
        <v>1</v>
      </c>
      <c r="O779" s="249">
        <v>1</v>
      </c>
      <c r="P779" s="249">
        <v>1</v>
      </c>
      <c r="Q779" s="249">
        <v>1</v>
      </c>
      <c r="R779" s="249">
        <v>1</v>
      </c>
      <c r="S779" s="249">
        <v>1</v>
      </c>
      <c r="T779" s="249">
        <v>1</v>
      </c>
      <c r="U779" s="249">
        <v>1</v>
      </c>
      <c r="V779" s="249">
        <v>1</v>
      </c>
      <c r="W779" s="249">
        <v>1</v>
      </c>
      <c r="X779" s="249">
        <v>1</v>
      </c>
      <c r="Y779" s="249">
        <v>1</v>
      </c>
      <c r="Z779" s="249">
        <v>1</v>
      </c>
      <c r="AA779" s="249">
        <v>1</v>
      </c>
      <c r="AB779" s="249">
        <v>1</v>
      </c>
      <c r="AC779" s="249">
        <v>1</v>
      </c>
      <c r="AD779" s="249">
        <v>1</v>
      </c>
      <c r="AE779" s="249">
        <v>1</v>
      </c>
      <c r="AF779" s="249">
        <v>1</v>
      </c>
      <c r="AG779" s="249">
        <v>1</v>
      </c>
      <c r="AH779" s="249">
        <v>1</v>
      </c>
      <c r="AI779" s="249">
        <v>1</v>
      </c>
      <c r="AJ779" s="249">
        <v>1</v>
      </c>
      <c r="AK779" s="249">
        <v>1</v>
      </c>
      <c r="AL779" s="249">
        <v>1</v>
      </c>
      <c r="AM779" s="249">
        <v>1</v>
      </c>
    </row>
    <row r="780" spans="1:39" x14ac:dyDescent="0.3">
      <c r="A780" s="249">
        <v>517670</v>
      </c>
      <c r="B780" s="305" t="s">
        <v>2062</v>
      </c>
      <c r="C780" s="249">
        <v>1</v>
      </c>
      <c r="D780" s="249">
        <v>1</v>
      </c>
      <c r="E780" s="249">
        <v>1</v>
      </c>
      <c r="F780" s="249">
        <v>1</v>
      </c>
      <c r="G780" s="249">
        <v>1</v>
      </c>
      <c r="H780" s="249">
        <v>1</v>
      </c>
      <c r="I780" s="249">
        <v>1</v>
      </c>
      <c r="J780" s="249">
        <v>1</v>
      </c>
      <c r="K780" s="249">
        <v>1</v>
      </c>
      <c r="L780" s="249">
        <v>1</v>
      </c>
      <c r="M780" s="249">
        <v>1</v>
      </c>
      <c r="N780" s="249">
        <v>1</v>
      </c>
      <c r="O780" s="249">
        <v>1</v>
      </c>
      <c r="P780" s="249">
        <v>1</v>
      </c>
      <c r="Q780" s="249">
        <v>1</v>
      </c>
      <c r="R780" s="249">
        <v>1</v>
      </c>
      <c r="S780" s="249">
        <v>1</v>
      </c>
      <c r="T780" s="249">
        <v>1</v>
      </c>
      <c r="U780" s="249">
        <v>1</v>
      </c>
      <c r="V780" s="249">
        <v>1</v>
      </c>
      <c r="W780" s="249">
        <v>1</v>
      </c>
      <c r="X780" s="249">
        <v>1</v>
      </c>
      <c r="Y780" s="249">
        <v>1</v>
      </c>
      <c r="Z780" s="249">
        <v>1</v>
      </c>
      <c r="AA780" s="249">
        <v>1</v>
      </c>
      <c r="AB780" s="249">
        <v>1</v>
      </c>
      <c r="AC780" s="249">
        <v>1</v>
      </c>
      <c r="AD780" s="249">
        <v>1</v>
      </c>
      <c r="AE780" s="249">
        <v>1</v>
      </c>
      <c r="AF780" s="249">
        <v>1</v>
      </c>
      <c r="AG780" s="249">
        <v>1</v>
      </c>
      <c r="AH780" s="249">
        <v>1</v>
      </c>
      <c r="AI780" s="249">
        <v>1</v>
      </c>
      <c r="AJ780" s="249">
        <v>1</v>
      </c>
      <c r="AK780" s="249">
        <v>1</v>
      </c>
      <c r="AL780" s="249">
        <v>1</v>
      </c>
      <c r="AM780" s="249">
        <v>1</v>
      </c>
    </row>
    <row r="781" spans="1:39" x14ac:dyDescent="0.3">
      <c r="A781" s="249">
        <v>517679</v>
      </c>
      <c r="B781" s="305" t="s">
        <v>2062</v>
      </c>
      <c r="C781" s="249">
        <v>1</v>
      </c>
      <c r="D781" s="249">
        <v>1</v>
      </c>
      <c r="E781" s="249">
        <v>1</v>
      </c>
      <c r="F781" s="249">
        <v>1</v>
      </c>
      <c r="G781" s="249">
        <v>1</v>
      </c>
      <c r="H781" s="249">
        <v>1</v>
      </c>
      <c r="I781" s="249">
        <v>1</v>
      </c>
      <c r="J781" s="249">
        <v>1</v>
      </c>
      <c r="K781" s="249">
        <v>1</v>
      </c>
      <c r="L781" s="249">
        <v>1</v>
      </c>
      <c r="M781" s="249">
        <v>1</v>
      </c>
      <c r="N781" s="249">
        <v>1</v>
      </c>
      <c r="O781" s="249">
        <v>1</v>
      </c>
      <c r="P781" s="249">
        <v>1</v>
      </c>
      <c r="Q781" s="249">
        <v>1</v>
      </c>
      <c r="R781" s="249">
        <v>1</v>
      </c>
      <c r="S781" s="249">
        <v>1</v>
      </c>
      <c r="T781" s="249">
        <v>1</v>
      </c>
      <c r="U781" s="249">
        <v>1</v>
      </c>
      <c r="V781" s="249">
        <v>1</v>
      </c>
      <c r="W781" s="249">
        <v>1</v>
      </c>
      <c r="X781" s="249">
        <v>1</v>
      </c>
      <c r="Y781" s="249">
        <v>1</v>
      </c>
      <c r="Z781" s="249">
        <v>1</v>
      </c>
      <c r="AA781" s="249">
        <v>1</v>
      </c>
      <c r="AB781" s="249">
        <v>1</v>
      </c>
      <c r="AC781" s="249">
        <v>1</v>
      </c>
      <c r="AD781" s="249">
        <v>1</v>
      </c>
      <c r="AE781" s="249">
        <v>1</v>
      </c>
      <c r="AF781" s="249">
        <v>1</v>
      </c>
      <c r="AG781" s="249">
        <v>1</v>
      </c>
      <c r="AH781" s="249">
        <v>1</v>
      </c>
      <c r="AI781" s="249">
        <v>1</v>
      </c>
      <c r="AJ781" s="249">
        <v>1</v>
      </c>
      <c r="AK781" s="249">
        <v>1</v>
      </c>
      <c r="AL781" s="249">
        <v>1</v>
      </c>
      <c r="AM781" s="249">
        <v>1</v>
      </c>
    </row>
    <row r="782" spans="1:39" x14ac:dyDescent="0.3">
      <c r="A782" s="249">
        <v>517697</v>
      </c>
      <c r="B782" s="305" t="s">
        <v>2062</v>
      </c>
      <c r="C782" s="249">
        <v>1</v>
      </c>
      <c r="D782" s="249">
        <v>1</v>
      </c>
      <c r="E782" s="249">
        <v>1</v>
      </c>
      <c r="F782" s="249">
        <v>1</v>
      </c>
      <c r="G782" s="249">
        <v>1</v>
      </c>
      <c r="H782" s="249">
        <v>1</v>
      </c>
      <c r="I782" s="249">
        <v>1</v>
      </c>
      <c r="J782" s="249">
        <v>1</v>
      </c>
      <c r="K782" s="249">
        <v>1</v>
      </c>
      <c r="L782" s="249">
        <v>1</v>
      </c>
      <c r="M782" s="249">
        <v>1</v>
      </c>
      <c r="N782" s="249">
        <v>1</v>
      </c>
      <c r="O782" s="249">
        <v>1</v>
      </c>
      <c r="P782" s="249">
        <v>1</v>
      </c>
      <c r="Q782" s="249">
        <v>1</v>
      </c>
      <c r="R782" s="249">
        <v>1</v>
      </c>
      <c r="S782" s="249">
        <v>1</v>
      </c>
      <c r="T782" s="249">
        <v>1</v>
      </c>
      <c r="U782" s="249">
        <v>1</v>
      </c>
      <c r="V782" s="249">
        <v>1</v>
      </c>
      <c r="W782" s="249">
        <v>1</v>
      </c>
      <c r="X782" s="249">
        <v>1</v>
      </c>
      <c r="Y782" s="249">
        <v>1</v>
      </c>
      <c r="Z782" s="249">
        <v>1</v>
      </c>
      <c r="AA782" s="249">
        <v>1</v>
      </c>
      <c r="AB782" s="249">
        <v>1</v>
      </c>
      <c r="AC782" s="249">
        <v>1</v>
      </c>
      <c r="AD782" s="249">
        <v>1</v>
      </c>
      <c r="AE782" s="249">
        <v>1</v>
      </c>
      <c r="AF782" s="249">
        <v>1</v>
      </c>
      <c r="AG782" s="249">
        <v>1</v>
      </c>
      <c r="AH782" s="249">
        <v>1</v>
      </c>
      <c r="AI782" s="249">
        <v>1</v>
      </c>
      <c r="AJ782" s="249">
        <v>1</v>
      </c>
      <c r="AK782" s="249">
        <v>1</v>
      </c>
      <c r="AL782" s="249">
        <v>1</v>
      </c>
      <c r="AM782" s="249">
        <v>1</v>
      </c>
    </row>
    <row r="783" spans="1:39" x14ac:dyDescent="0.3">
      <c r="A783" s="249">
        <v>517746</v>
      </c>
      <c r="B783" s="305" t="s">
        <v>2062</v>
      </c>
      <c r="C783" s="249">
        <v>1</v>
      </c>
      <c r="D783" s="249">
        <v>1</v>
      </c>
      <c r="E783" s="249">
        <v>1</v>
      </c>
      <c r="F783" s="249">
        <v>1</v>
      </c>
      <c r="G783" s="249">
        <v>1</v>
      </c>
      <c r="H783" s="249">
        <v>1</v>
      </c>
      <c r="I783" s="249">
        <v>1</v>
      </c>
      <c r="J783" s="249">
        <v>1</v>
      </c>
      <c r="K783" s="249">
        <v>1</v>
      </c>
      <c r="L783" s="249">
        <v>1</v>
      </c>
      <c r="M783" s="249">
        <v>1</v>
      </c>
      <c r="N783" s="249">
        <v>1</v>
      </c>
      <c r="O783" s="249">
        <v>1</v>
      </c>
      <c r="P783" s="249">
        <v>1</v>
      </c>
      <c r="Q783" s="249">
        <v>1</v>
      </c>
      <c r="R783" s="249">
        <v>1</v>
      </c>
      <c r="S783" s="249">
        <v>1</v>
      </c>
      <c r="T783" s="249">
        <v>1</v>
      </c>
      <c r="U783" s="249">
        <v>1</v>
      </c>
      <c r="V783" s="249">
        <v>1</v>
      </c>
      <c r="W783" s="249">
        <v>1</v>
      </c>
      <c r="X783" s="249">
        <v>1</v>
      </c>
      <c r="Y783" s="249">
        <v>1</v>
      </c>
      <c r="Z783" s="249">
        <v>1</v>
      </c>
      <c r="AA783" s="249">
        <v>1</v>
      </c>
      <c r="AB783" s="249">
        <v>1</v>
      </c>
      <c r="AC783" s="249">
        <v>1</v>
      </c>
      <c r="AD783" s="249">
        <v>1</v>
      </c>
      <c r="AE783" s="249">
        <v>1</v>
      </c>
      <c r="AF783" s="249">
        <v>1</v>
      </c>
      <c r="AG783" s="249">
        <v>1</v>
      </c>
      <c r="AH783" s="249">
        <v>1</v>
      </c>
      <c r="AI783" s="249">
        <v>1</v>
      </c>
      <c r="AJ783" s="249">
        <v>1</v>
      </c>
      <c r="AK783" s="249">
        <v>1</v>
      </c>
      <c r="AL783" s="249">
        <v>1</v>
      </c>
      <c r="AM783" s="249">
        <v>1</v>
      </c>
    </row>
    <row r="784" spans="1:39" x14ac:dyDescent="0.3">
      <c r="A784" s="249">
        <v>517755</v>
      </c>
      <c r="B784" s="305" t="s">
        <v>2062</v>
      </c>
      <c r="C784" s="249">
        <v>1</v>
      </c>
      <c r="D784" s="249">
        <v>1</v>
      </c>
      <c r="E784" s="249">
        <v>1</v>
      </c>
      <c r="F784" s="249">
        <v>1</v>
      </c>
      <c r="G784" s="249">
        <v>1</v>
      </c>
      <c r="H784" s="249">
        <v>1</v>
      </c>
      <c r="I784" s="249">
        <v>1</v>
      </c>
      <c r="J784" s="249">
        <v>1</v>
      </c>
      <c r="K784" s="249">
        <v>1</v>
      </c>
      <c r="L784" s="249">
        <v>1</v>
      </c>
      <c r="M784" s="249">
        <v>1</v>
      </c>
      <c r="N784" s="249">
        <v>1</v>
      </c>
      <c r="O784" s="249">
        <v>1</v>
      </c>
      <c r="P784" s="249">
        <v>1</v>
      </c>
      <c r="Q784" s="249">
        <v>1</v>
      </c>
      <c r="R784" s="249">
        <v>1</v>
      </c>
      <c r="S784" s="249">
        <v>1</v>
      </c>
      <c r="T784" s="249">
        <v>1</v>
      </c>
      <c r="U784" s="249">
        <v>1</v>
      </c>
      <c r="V784" s="249">
        <v>1</v>
      </c>
      <c r="W784" s="249">
        <v>1</v>
      </c>
      <c r="X784" s="249">
        <v>1</v>
      </c>
      <c r="Y784" s="249">
        <v>1</v>
      </c>
      <c r="Z784" s="249">
        <v>1</v>
      </c>
      <c r="AA784" s="249">
        <v>1</v>
      </c>
      <c r="AB784" s="249">
        <v>1</v>
      </c>
      <c r="AC784" s="249">
        <v>1</v>
      </c>
      <c r="AD784" s="249">
        <v>1</v>
      </c>
      <c r="AE784" s="249">
        <v>1</v>
      </c>
      <c r="AF784" s="249">
        <v>1</v>
      </c>
      <c r="AG784" s="249">
        <v>1</v>
      </c>
      <c r="AH784" s="249">
        <v>1</v>
      </c>
      <c r="AI784" s="249">
        <v>1</v>
      </c>
      <c r="AJ784" s="249">
        <v>1</v>
      </c>
      <c r="AK784" s="249">
        <v>1</v>
      </c>
      <c r="AL784" s="249">
        <v>1</v>
      </c>
      <c r="AM784" s="249">
        <v>1</v>
      </c>
    </row>
    <row r="785" spans="1:39" x14ac:dyDescent="0.3">
      <c r="A785" s="249">
        <v>517834</v>
      </c>
      <c r="B785" s="305" t="s">
        <v>2062</v>
      </c>
      <c r="C785" s="249">
        <v>1</v>
      </c>
      <c r="D785" s="249">
        <v>1</v>
      </c>
      <c r="E785" s="249">
        <v>1</v>
      </c>
      <c r="F785" s="249">
        <v>1</v>
      </c>
      <c r="G785" s="249">
        <v>1</v>
      </c>
      <c r="H785" s="249">
        <v>1</v>
      </c>
      <c r="I785" s="249">
        <v>1</v>
      </c>
      <c r="J785" s="249">
        <v>1</v>
      </c>
      <c r="K785" s="249">
        <v>1</v>
      </c>
      <c r="L785" s="249">
        <v>1</v>
      </c>
      <c r="M785" s="249">
        <v>1</v>
      </c>
      <c r="N785" s="249">
        <v>1</v>
      </c>
      <c r="O785" s="249">
        <v>1</v>
      </c>
      <c r="P785" s="249">
        <v>1</v>
      </c>
      <c r="Q785" s="249">
        <v>1</v>
      </c>
      <c r="R785" s="249">
        <v>1</v>
      </c>
      <c r="S785" s="249">
        <v>1</v>
      </c>
      <c r="T785" s="249">
        <v>1</v>
      </c>
      <c r="U785" s="249">
        <v>1</v>
      </c>
      <c r="V785" s="249">
        <v>1</v>
      </c>
      <c r="W785" s="249">
        <v>1</v>
      </c>
      <c r="X785" s="249">
        <v>1</v>
      </c>
      <c r="Y785" s="249">
        <v>1</v>
      </c>
      <c r="Z785" s="249">
        <v>1</v>
      </c>
      <c r="AA785" s="249">
        <v>1</v>
      </c>
      <c r="AB785" s="249">
        <v>1</v>
      </c>
      <c r="AC785" s="249">
        <v>1</v>
      </c>
      <c r="AD785" s="249">
        <v>1</v>
      </c>
      <c r="AE785" s="249">
        <v>1</v>
      </c>
      <c r="AF785" s="249">
        <v>1</v>
      </c>
      <c r="AG785" s="249">
        <v>1</v>
      </c>
      <c r="AH785" s="249">
        <v>1</v>
      </c>
      <c r="AI785" s="249">
        <v>1</v>
      </c>
      <c r="AJ785" s="249">
        <v>1</v>
      </c>
      <c r="AK785" s="249">
        <v>1</v>
      </c>
      <c r="AL785" s="249">
        <v>1</v>
      </c>
      <c r="AM785" s="249">
        <v>1</v>
      </c>
    </row>
    <row r="786" spans="1:39" x14ac:dyDescent="0.3">
      <c r="A786" s="249">
        <v>517881</v>
      </c>
      <c r="B786" s="305" t="s">
        <v>2062</v>
      </c>
      <c r="C786" s="249">
        <v>1</v>
      </c>
      <c r="D786" s="249">
        <v>1</v>
      </c>
      <c r="E786" s="249">
        <v>1</v>
      </c>
      <c r="F786" s="249">
        <v>1</v>
      </c>
      <c r="G786" s="249">
        <v>1</v>
      </c>
      <c r="H786" s="249">
        <v>1</v>
      </c>
      <c r="I786" s="249">
        <v>1</v>
      </c>
      <c r="J786" s="249">
        <v>1</v>
      </c>
      <c r="K786" s="249">
        <v>1</v>
      </c>
      <c r="L786" s="249">
        <v>1</v>
      </c>
      <c r="M786" s="249">
        <v>1</v>
      </c>
      <c r="N786" s="249">
        <v>1</v>
      </c>
      <c r="O786" s="249">
        <v>1</v>
      </c>
      <c r="P786" s="249">
        <v>1</v>
      </c>
      <c r="Q786" s="249">
        <v>1</v>
      </c>
      <c r="R786" s="249">
        <v>1</v>
      </c>
      <c r="S786" s="249">
        <v>1</v>
      </c>
      <c r="T786" s="249">
        <v>1</v>
      </c>
      <c r="U786" s="249">
        <v>1</v>
      </c>
      <c r="V786" s="249">
        <v>1</v>
      </c>
      <c r="W786" s="249">
        <v>1</v>
      </c>
      <c r="X786" s="249">
        <v>1</v>
      </c>
      <c r="Y786" s="249">
        <v>1</v>
      </c>
      <c r="Z786" s="249">
        <v>1</v>
      </c>
      <c r="AA786" s="249">
        <v>1</v>
      </c>
      <c r="AB786" s="249">
        <v>1</v>
      </c>
      <c r="AC786" s="249">
        <v>1</v>
      </c>
      <c r="AD786" s="249">
        <v>1</v>
      </c>
      <c r="AE786" s="249">
        <v>1</v>
      </c>
      <c r="AF786" s="249">
        <v>1</v>
      </c>
      <c r="AG786" s="249">
        <v>1</v>
      </c>
      <c r="AH786" s="249">
        <v>1</v>
      </c>
      <c r="AI786" s="249">
        <v>1</v>
      </c>
      <c r="AJ786" s="249">
        <v>1</v>
      </c>
      <c r="AK786" s="249">
        <v>1</v>
      </c>
      <c r="AL786" s="249">
        <v>1</v>
      </c>
      <c r="AM786" s="249">
        <v>1</v>
      </c>
    </row>
    <row r="787" spans="1:39" x14ac:dyDescent="0.3">
      <c r="A787" s="249">
        <v>517909</v>
      </c>
      <c r="B787" s="305" t="s">
        <v>2062</v>
      </c>
      <c r="C787" s="249">
        <v>1</v>
      </c>
      <c r="D787" s="249">
        <v>1</v>
      </c>
      <c r="E787" s="249">
        <v>1</v>
      </c>
      <c r="F787" s="249">
        <v>1</v>
      </c>
      <c r="G787" s="249">
        <v>1</v>
      </c>
      <c r="H787" s="249">
        <v>1</v>
      </c>
      <c r="I787" s="249">
        <v>1</v>
      </c>
      <c r="J787" s="249">
        <v>1</v>
      </c>
      <c r="K787" s="249">
        <v>1</v>
      </c>
      <c r="L787" s="249">
        <v>1</v>
      </c>
      <c r="M787" s="249">
        <v>1</v>
      </c>
      <c r="N787" s="249">
        <v>1</v>
      </c>
      <c r="O787" s="249">
        <v>1</v>
      </c>
      <c r="P787" s="249">
        <v>1</v>
      </c>
      <c r="Q787" s="249">
        <v>1</v>
      </c>
      <c r="R787" s="249">
        <v>1</v>
      </c>
      <c r="S787" s="249">
        <v>1</v>
      </c>
      <c r="T787" s="249">
        <v>1</v>
      </c>
      <c r="U787" s="249">
        <v>1</v>
      </c>
      <c r="V787" s="249">
        <v>1</v>
      </c>
      <c r="W787" s="249">
        <v>1</v>
      </c>
      <c r="X787" s="249">
        <v>1</v>
      </c>
      <c r="Y787" s="249">
        <v>1</v>
      </c>
      <c r="Z787" s="249">
        <v>1</v>
      </c>
      <c r="AA787" s="249">
        <v>1</v>
      </c>
      <c r="AB787" s="249">
        <v>1</v>
      </c>
      <c r="AC787" s="249">
        <v>1</v>
      </c>
      <c r="AD787" s="249">
        <v>1</v>
      </c>
      <c r="AE787" s="249">
        <v>1</v>
      </c>
      <c r="AF787" s="249">
        <v>1</v>
      </c>
      <c r="AG787" s="249">
        <v>1</v>
      </c>
      <c r="AH787" s="249">
        <v>1</v>
      </c>
      <c r="AI787" s="249">
        <v>1</v>
      </c>
      <c r="AJ787" s="249">
        <v>1</v>
      </c>
      <c r="AK787" s="249">
        <v>1</v>
      </c>
      <c r="AL787" s="249">
        <v>1</v>
      </c>
      <c r="AM787" s="249">
        <v>1</v>
      </c>
    </row>
    <row r="788" spans="1:39" x14ac:dyDescent="0.3">
      <c r="A788" s="249">
        <v>517930</v>
      </c>
      <c r="B788" s="305" t="s">
        <v>2062</v>
      </c>
      <c r="C788" s="249">
        <v>1</v>
      </c>
      <c r="D788" s="249">
        <v>1</v>
      </c>
      <c r="E788" s="249">
        <v>1</v>
      </c>
      <c r="F788" s="249">
        <v>1</v>
      </c>
      <c r="G788" s="249">
        <v>1</v>
      </c>
      <c r="H788" s="249">
        <v>1</v>
      </c>
      <c r="I788" s="249">
        <v>1</v>
      </c>
      <c r="J788" s="249">
        <v>1</v>
      </c>
      <c r="K788" s="249">
        <v>1</v>
      </c>
      <c r="L788" s="249">
        <v>1</v>
      </c>
      <c r="M788" s="249">
        <v>1</v>
      </c>
      <c r="N788" s="249">
        <v>1</v>
      </c>
      <c r="O788" s="249">
        <v>1</v>
      </c>
      <c r="P788" s="249">
        <v>1</v>
      </c>
      <c r="Q788" s="249">
        <v>1</v>
      </c>
      <c r="R788" s="249">
        <v>1</v>
      </c>
      <c r="S788" s="249">
        <v>1</v>
      </c>
      <c r="T788" s="249">
        <v>1</v>
      </c>
      <c r="U788" s="249">
        <v>1</v>
      </c>
      <c r="V788" s="249">
        <v>1</v>
      </c>
      <c r="W788" s="249">
        <v>1</v>
      </c>
      <c r="X788" s="249">
        <v>1</v>
      </c>
      <c r="Y788" s="249">
        <v>1</v>
      </c>
      <c r="Z788" s="249">
        <v>1</v>
      </c>
      <c r="AA788" s="249">
        <v>1</v>
      </c>
      <c r="AB788" s="249">
        <v>1</v>
      </c>
      <c r="AC788" s="249">
        <v>1</v>
      </c>
      <c r="AD788" s="249">
        <v>1</v>
      </c>
      <c r="AE788" s="249">
        <v>1</v>
      </c>
      <c r="AF788" s="249">
        <v>1</v>
      </c>
      <c r="AG788" s="249">
        <v>1</v>
      </c>
      <c r="AH788" s="249">
        <v>1</v>
      </c>
      <c r="AI788" s="249">
        <v>1</v>
      </c>
      <c r="AJ788" s="249">
        <v>1</v>
      </c>
      <c r="AK788" s="249">
        <v>1</v>
      </c>
      <c r="AL788" s="249">
        <v>1</v>
      </c>
      <c r="AM788" s="249">
        <v>1</v>
      </c>
    </row>
    <row r="789" spans="1:39" x14ac:dyDescent="0.3">
      <c r="A789" s="249">
        <v>517955</v>
      </c>
      <c r="B789" s="305" t="s">
        <v>2062</v>
      </c>
      <c r="C789" s="249">
        <v>1</v>
      </c>
      <c r="D789" s="249">
        <v>1</v>
      </c>
      <c r="E789" s="249">
        <v>1</v>
      </c>
      <c r="F789" s="249">
        <v>1</v>
      </c>
      <c r="G789" s="249">
        <v>1</v>
      </c>
      <c r="H789" s="249">
        <v>1</v>
      </c>
      <c r="I789" s="249">
        <v>1</v>
      </c>
      <c r="J789" s="249">
        <v>1</v>
      </c>
      <c r="K789" s="249">
        <v>1</v>
      </c>
      <c r="L789" s="249">
        <v>1</v>
      </c>
      <c r="M789" s="249">
        <v>1</v>
      </c>
      <c r="N789" s="249">
        <v>1</v>
      </c>
      <c r="O789" s="249">
        <v>1</v>
      </c>
      <c r="P789" s="249">
        <v>1</v>
      </c>
      <c r="Q789" s="249">
        <v>1</v>
      </c>
      <c r="R789" s="249">
        <v>1</v>
      </c>
      <c r="S789" s="249">
        <v>1</v>
      </c>
      <c r="T789" s="249">
        <v>1</v>
      </c>
      <c r="U789" s="249">
        <v>1</v>
      </c>
      <c r="V789" s="249">
        <v>1</v>
      </c>
      <c r="W789" s="249">
        <v>1</v>
      </c>
      <c r="X789" s="249">
        <v>1</v>
      </c>
      <c r="Y789" s="249">
        <v>1</v>
      </c>
      <c r="Z789" s="249">
        <v>1</v>
      </c>
      <c r="AA789" s="249">
        <v>1</v>
      </c>
      <c r="AB789" s="249">
        <v>1</v>
      </c>
      <c r="AC789" s="249">
        <v>1</v>
      </c>
      <c r="AD789" s="249">
        <v>1</v>
      </c>
      <c r="AE789" s="249">
        <v>1</v>
      </c>
      <c r="AF789" s="249">
        <v>1</v>
      </c>
      <c r="AG789" s="249">
        <v>1</v>
      </c>
      <c r="AH789" s="249">
        <v>1</v>
      </c>
      <c r="AI789" s="249">
        <v>1</v>
      </c>
      <c r="AJ789" s="249">
        <v>1</v>
      </c>
      <c r="AK789" s="249">
        <v>1</v>
      </c>
      <c r="AL789" s="249">
        <v>1</v>
      </c>
      <c r="AM789" s="249">
        <v>1</v>
      </c>
    </row>
    <row r="790" spans="1:39" x14ac:dyDescent="0.3">
      <c r="A790" s="249">
        <v>517960</v>
      </c>
      <c r="B790" s="305" t="s">
        <v>2062</v>
      </c>
      <c r="C790" s="249">
        <v>1</v>
      </c>
      <c r="D790" s="249">
        <v>1</v>
      </c>
      <c r="E790" s="249">
        <v>1</v>
      </c>
      <c r="F790" s="249">
        <v>1</v>
      </c>
      <c r="G790" s="249">
        <v>1</v>
      </c>
      <c r="H790" s="249">
        <v>1</v>
      </c>
      <c r="I790" s="249">
        <v>1</v>
      </c>
      <c r="J790" s="249">
        <v>1</v>
      </c>
      <c r="K790" s="249">
        <v>1</v>
      </c>
      <c r="L790" s="249">
        <v>1</v>
      </c>
      <c r="M790" s="249">
        <v>1</v>
      </c>
      <c r="N790" s="249">
        <v>1</v>
      </c>
      <c r="O790" s="249">
        <v>1</v>
      </c>
      <c r="P790" s="249">
        <v>1</v>
      </c>
      <c r="Q790" s="249">
        <v>1</v>
      </c>
      <c r="R790" s="249">
        <v>1</v>
      </c>
      <c r="S790" s="249">
        <v>1</v>
      </c>
      <c r="T790" s="249">
        <v>1</v>
      </c>
      <c r="U790" s="249">
        <v>1</v>
      </c>
      <c r="V790" s="249">
        <v>1</v>
      </c>
      <c r="W790" s="249">
        <v>1</v>
      </c>
      <c r="X790" s="249">
        <v>1</v>
      </c>
      <c r="Y790" s="249">
        <v>1</v>
      </c>
      <c r="Z790" s="249">
        <v>1</v>
      </c>
      <c r="AA790" s="249">
        <v>1</v>
      </c>
      <c r="AB790" s="249">
        <v>1</v>
      </c>
      <c r="AC790" s="249">
        <v>1</v>
      </c>
      <c r="AD790" s="249">
        <v>1</v>
      </c>
      <c r="AE790" s="249">
        <v>1</v>
      </c>
      <c r="AF790" s="249">
        <v>1</v>
      </c>
      <c r="AG790" s="249">
        <v>1</v>
      </c>
      <c r="AH790" s="249">
        <v>1</v>
      </c>
      <c r="AI790" s="249">
        <v>1</v>
      </c>
      <c r="AJ790" s="249">
        <v>1</v>
      </c>
      <c r="AK790" s="249">
        <v>1</v>
      </c>
      <c r="AL790" s="249">
        <v>1</v>
      </c>
      <c r="AM790" s="249">
        <v>1</v>
      </c>
    </row>
    <row r="791" spans="1:39" x14ac:dyDescent="0.3">
      <c r="A791" s="249">
        <v>517969</v>
      </c>
      <c r="B791" s="305" t="s">
        <v>2062</v>
      </c>
      <c r="C791" s="249">
        <v>1</v>
      </c>
      <c r="D791" s="249">
        <v>1</v>
      </c>
      <c r="E791" s="249">
        <v>1</v>
      </c>
      <c r="F791" s="249">
        <v>1</v>
      </c>
      <c r="G791" s="249">
        <v>1</v>
      </c>
      <c r="H791" s="249">
        <v>1</v>
      </c>
      <c r="I791" s="249">
        <v>1</v>
      </c>
      <c r="J791" s="249">
        <v>1</v>
      </c>
      <c r="K791" s="249">
        <v>1</v>
      </c>
      <c r="L791" s="249">
        <v>1</v>
      </c>
      <c r="M791" s="249">
        <v>1</v>
      </c>
      <c r="N791" s="249">
        <v>1</v>
      </c>
      <c r="O791" s="249">
        <v>1</v>
      </c>
      <c r="P791" s="249">
        <v>1</v>
      </c>
      <c r="Q791" s="249">
        <v>1</v>
      </c>
      <c r="R791" s="249">
        <v>1</v>
      </c>
      <c r="S791" s="249">
        <v>1</v>
      </c>
      <c r="T791" s="249">
        <v>1</v>
      </c>
      <c r="U791" s="249">
        <v>1</v>
      </c>
      <c r="V791" s="249">
        <v>1</v>
      </c>
      <c r="W791" s="249">
        <v>1</v>
      </c>
      <c r="X791" s="249">
        <v>1</v>
      </c>
      <c r="Y791" s="249">
        <v>1</v>
      </c>
      <c r="Z791" s="249">
        <v>1</v>
      </c>
      <c r="AA791" s="249">
        <v>1</v>
      </c>
      <c r="AB791" s="249">
        <v>1</v>
      </c>
      <c r="AC791" s="249">
        <v>1</v>
      </c>
      <c r="AD791" s="249">
        <v>1</v>
      </c>
      <c r="AE791" s="249">
        <v>1</v>
      </c>
      <c r="AF791" s="249">
        <v>1</v>
      </c>
      <c r="AG791" s="249">
        <v>1</v>
      </c>
      <c r="AH791" s="249">
        <v>1</v>
      </c>
      <c r="AI791" s="249">
        <v>1</v>
      </c>
      <c r="AJ791" s="249">
        <v>1</v>
      </c>
      <c r="AK791" s="249">
        <v>1</v>
      </c>
      <c r="AL791" s="249">
        <v>1</v>
      </c>
      <c r="AM791" s="249">
        <v>1</v>
      </c>
    </row>
    <row r="792" spans="1:39" x14ac:dyDescent="0.3">
      <c r="A792" s="249">
        <v>518006</v>
      </c>
      <c r="B792" s="305" t="s">
        <v>2062</v>
      </c>
      <c r="C792" s="249">
        <v>1</v>
      </c>
      <c r="D792" s="249">
        <v>1</v>
      </c>
      <c r="E792" s="249">
        <v>1</v>
      </c>
      <c r="F792" s="249">
        <v>1</v>
      </c>
      <c r="G792" s="249">
        <v>1</v>
      </c>
      <c r="H792" s="249">
        <v>1</v>
      </c>
      <c r="I792" s="249">
        <v>1</v>
      </c>
      <c r="J792" s="249">
        <v>1</v>
      </c>
      <c r="K792" s="249">
        <v>1</v>
      </c>
      <c r="L792" s="249">
        <v>1</v>
      </c>
      <c r="M792" s="249">
        <v>1</v>
      </c>
      <c r="N792" s="249">
        <v>1</v>
      </c>
      <c r="O792" s="249">
        <v>1</v>
      </c>
      <c r="P792" s="249">
        <v>1</v>
      </c>
      <c r="Q792" s="249">
        <v>1</v>
      </c>
      <c r="R792" s="249">
        <v>1</v>
      </c>
      <c r="S792" s="249">
        <v>1</v>
      </c>
      <c r="T792" s="249">
        <v>1</v>
      </c>
      <c r="U792" s="249">
        <v>1</v>
      </c>
      <c r="V792" s="249">
        <v>1</v>
      </c>
      <c r="W792" s="249">
        <v>1</v>
      </c>
      <c r="X792" s="249">
        <v>1</v>
      </c>
      <c r="Y792" s="249">
        <v>1</v>
      </c>
      <c r="Z792" s="249">
        <v>1</v>
      </c>
      <c r="AA792" s="249">
        <v>1</v>
      </c>
      <c r="AB792" s="249">
        <v>1</v>
      </c>
      <c r="AC792" s="249">
        <v>1</v>
      </c>
      <c r="AD792" s="249">
        <v>1</v>
      </c>
      <c r="AE792" s="249">
        <v>1</v>
      </c>
      <c r="AF792" s="249">
        <v>1</v>
      </c>
      <c r="AG792" s="249">
        <v>1</v>
      </c>
      <c r="AH792" s="249">
        <v>1</v>
      </c>
      <c r="AI792" s="249">
        <v>1</v>
      </c>
      <c r="AJ792" s="249">
        <v>1</v>
      </c>
      <c r="AK792" s="249">
        <v>1</v>
      </c>
      <c r="AL792" s="249">
        <v>1</v>
      </c>
      <c r="AM792" s="249">
        <v>1</v>
      </c>
    </row>
    <row r="793" spans="1:39" x14ac:dyDescent="0.3">
      <c r="A793" s="249">
        <v>518019</v>
      </c>
      <c r="B793" s="305" t="s">
        <v>2062</v>
      </c>
      <c r="C793" s="249">
        <v>1</v>
      </c>
      <c r="D793" s="249">
        <v>1</v>
      </c>
      <c r="E793" s="249">
        <v>1</v>
      </c>
      <c r="F793" s="249">
        <v>1</v>
      </c>
      <c r="G793" s="249">
        <v>1</v>
      </c>
      <c r="H793" s="249">
        <v>1</v>
      </c>
      <c r="I793" s="249">
        <v>1</v>
      </c>
      <c r="J793" s="249">
        <v>1</v>
      </c>
      <c r="K793" s="249">
        <v>1</v>
      </c>
      <c r="L793" s="249">
        <v>1</v>
      </c>
      <c r="M793" s="249">
        <v>1</v>
      </c>
      <c r="N793" s="249">
        <v>1</v>
      </c>
      <c r="O793" s="249">
        <v>1</v>
      </c>
      <c r="P793" s="249">
        <v>1</v>
      </c>
      <c r="Q793" s="249">
        <v>1</v>
      </c>
      <c r="R793" s="249">
        <v>1</v>
      </c>
      <c r="S793" s="249">
        <v>1</v>
      </c>
      <c r="T793" s="249">
        <v>1</v>
      </c>
      <c r="U793" s="249">
        <v>1</v>
      </c>
      <c r="V793" s="249">
        <v>1</v>
      </c>
      <c r="W793" s="249">
        <v>1</v>
      </c>
      <c r="X793" s="249">
        <v>1</v>
      </c>
      <c r="Y793" s="249">
        <v>1</v>
      </c>
      <c r="Z793" s="249">
        <v>1</v>
      </c>
      <c r="AA793" s="249">
        <v>1</v>
      </c>
      <c r="AB793" s="249">
        <v>1</v>
      </c>
      <c r="AC793" s="249">
        <v>1</v>
      </c>
      <c r="AD793" s="249">
        <v>1</v>
      </c>
      <c r="AE793" s="249">
        <v>1</v>
      </c>
      <c r="AF793" s="249">
        <v>1</v>
      </c>
      <c r="AG793" s="249">
        <v>1</v>
      </c>
      <c r="AH793" s="249">
        <v>1</v>
      </c>
      <c r="AI793" s="249">
        <v>1</v>
      </c>
      <c r="AJ793" s="249">
        <v>1</v>
      </c>
      <c r="AK793" s="249">
        <v>1</v>
      </c>
      <c r="AL793" s="249">
        <v>1</v>
      </c>
      <c r="AM793" s="249">
        <v>1</v>
      </c>
    </row>
    <row r="794" spans="1:39" x14ac:dyDescent="0.3">
      <c r="A794" s="249">
        <v>518066</v>
      </c>
      <c r="B794" s="305" t="s">
        <v>2062</v>
      </c>
      <c r="C794" s="249">
        <v>1</v>
      </c>
      <c r="D794" s="249">
        <v>1</v>
      </c>
      <c r="E794" s="249">
        <v>1</v>
      </c>
      <c r="F794" s="249">
        <v>1</v>
      </c>
      <c r="G794" s="249">
        <v>1</v>
      </c>
      <c r="H794" s="249">
        <v>1</v>
      </c>
      <c r="I794" s="249">
        <v>1</v>
      </c>
      <c r="J794" s="249">
        <v>1</v>
      </c>
      <c r="K794" s="249">
        <v>1</v>
      </c>
      <c r="L794" s="249">
        <v>1</v>
      </c>
      <c r="M794" s="249">
        <v>1</v>
      </c>
      <c r="N794" s="249">
        <v>1</v>
      </c>
      <c r="O794" s="249">
        <v>1</v>
      </c>
      <c r="P794" s="249">
        <v>1</v>
      </c>
      <c r="Q794" s="249">
        <v>1</v>
      </c>
      <c r="R794" s="249">
        <v>1</v>
      </c>
      <c r="S794" s="249">
        <v>1</v>
      </c>
      <c r="T794" s="249">
        <v>1</v>
      </c>
      <c r="U794" s="249">
        <v>1</v>
      </c>
      <c r="V794" s="249">
        <v>1</v>
      </c>
      <c r="W794" s="249">
        <v>1</v>
      </c>
      <c r="X794" s="249">
        <v>1</v>
      </c>
      <c r="Y794" s="249">
        <v>1</v>
      </c>
      <c r="Z794" s="249">
        <v>1</v>
      </c>
      <c r="AA794" s="249">
        <v>1</v>
      </c>
      <c r="AB794" s="249">
        <v>1</v>
      </c>
      <c r="AC794" s="249">
        <v>1</v>
      </c>
      <c r="AD794" s="249">
        <v>1</v>
      </c>
      <c r="AE794" s="249">
        <v>1</v>
      </c>
      <c r="AF794" s="249">
        <v>1</v>
      </c>
      <c r="AG794" s="249">
        <v>1</v>
      </c>
      <c r="AH794" s="249">
        <v>1</v>
      </c>
      <c r="AI794" s="249">
        <v>1</v>
      </c>
      <c r="AJ794" s="249">
        <v>1</v>
      </c>
      <c r="AK794" s="249">
        <v>1</v>
      </c>
      <c r="AL794" s="249">
        <v>1</v>
      </c>
      <c r="AM794" s="249">
        <v>1</v>
      </c>
    </row>
    <row r="795" spans="1:39" x14ac:dyDescent="0.3">
      <c r="A795" s="249">
        <v>518127</v>
      </c>
      <c r="B795" s="305" t="s">
        <v>2062</v>
      </c>
      <c r="C795" s="249">
        <v>1</v>
      </c>
      <c r="D795" s="249">
        <v>1</v>
      </c>
      <c r="E795" s="249">
        <v>1</v>
      </c>
      <c r="F795" s="249">
        <v>1</v>
      </c>
      <c r="G795" s="249">
        <v>1</v>
      </c>
      <c r="H795" s="249">
        <v>1</v>
      </c>
      <c r="I795" s="249">
        <v>1</v>
      </c>
      <c r="J795" s="249">
        <v>1</v>
      </c>
      <c r="K795" s="249">
        <v>1</v>
      </c>
      <c r="L795" s="249">
        <v>1</v>
      </c>
      <c r="M795" s="249">
        <v>1</v>
      </c>
      <c r="N795" s="249">
        <v>1</v>
      </c>
      <c r="O795" s="249">
        <v>1</v>
      </c>
      <c r="P795" s="249">
        <v>1</v>
      </c>
      <c r="Q795" s="249">
        <v>1</v>
      </c>
      <c r="R795" s="249">
        <v>1</v>
      </c>
      <c r="S795" s="249">
        <v>1</v>
      </c>
      <c r="T795" s="249">
        <v>1</v>
      </c>
      <c r="U795" s="249">
        <v>1</v>
      </c>
      <c r="V795" s="249">
        <v>1</v>
      </c>
      <c r="W795" s="249">
        <v>1</v>
      </c>
      <c r="X795" s="249">
        <v>1</v>
      </c>
      <c r="Y795" s="249">
        <v>1</v>
      </c>
      <c r="Z795" s="249">
        <v>1</v>
      </c>
      <c r="AA795" s="249">
        <v>1</v>
      </c>
      <c r="AB795" s="249">
        <v>1</v>
      </c>
      <c r="AC795" s="249">
        <v>1</v>
      </c>
      <c r="AD795" s="249">
        <v>1</v>
      </c>
      <c r="AE795" s="249">
        <v>1</v>
      </c>
      <c r="AF795" s="249">
        <v>1</v>
      </c>
      <c r="AG795" s="249">
        <v>1</v>
      </c>
      <c r="AH795" s="249">
        <v>1</v>
      </c>
      <c r="AI795" s="249">
        <v>1</v>
      </c>
      <c r="AJ795" s="249">
        <v>1</v>
      </c>
      <c r="AK795" s="249">
        <v>1</v>
      </c>
      <c r="AL795" s="249">
        <v>1</v>
      </c>
      <c r="AM795" s="249">
        <v>1</v>
      </c>
    </row>
    <row r="796" spans="1:39" x14ac:dyDescent="0.3">
      <c r="A796" s="249">
        <v>518146</v>
      </c>
      <c r="B796" s="305" t="s">
        <v>2062</v>
      </c>
      <c r="C796" s="249">
        <v>1</v>
      </c>
      <c r="D796" s="249">
        <v>1</v>
      </c>
      <c r="E796" s="249">
        <v>1</v>
      </c>
      <c r="F796" s="249">
        <v>1</v>
      </c>
      <c r="G796" s="249">
        <v>1</v>
      </c>
      <c r="H796" s="249">
        <v>1</v>
      </c>
      <c r="I796" s="249">
        <v>1</v>
      </c>
      <c r="J796" s="249">
        <v>1</v>
      </c>
      <c r="K796" s="249">
        <v>1</v>
      </c>
      <c r="L796" s="249">
        <v>1</v>
      </c>
      <c r="M796" s="249">
        <v>1</v>
      </c>
      <c r="N796" s="249">
        <v>1</v>
      </c>
      <c r="O796" s="249">
        <v>1</v>
      </c>
      <c r="P796" s="249">
        <v>1</v>
      </c>
      <c r="Q796" s="249">
        <v>1</v>
      </c>
      <c r="R796" s="249">
        <v>1</v>
      </c>
      <c r="S796" s="249">
        <v>1</v>
      </c>
      <c r="T796" s="249">
        <v>1</v>
      </c>
      <c r="U796" s="249">
        <v>1</v>
      </c>
      <c r="V796" s="249">
        <v>1</v>
      </c>
      <c r="W796" s="249">
        <v>1</v>
      </c>
      <c r="X796" s="249">
        <v>1</v>
      </c>
      <c r="Y796" s="249">
        <v>1</v>
      </c>
      <c r="Z796" s="249">
        <v>1</v>
      </c>
      <c r="AA796" s="249">
        <v>1</v>
      </c>
      <c r="AB796" s="249">
        <v>1</v>
      </c>
      <c r="AC796" s="249">
        <v>1</v>
      </c>
      <c r="AD796" s="249">
        <v>1</v>
      </c>
      <c r="AE796" s="249">
        <v>1</v>
      </c>
      <c r="AF796" s="249">
        <v>1</v>
      </c>
      <c r="AG796" s="249">
        <v>1</v>
      </c>
      <c r="AH796" s="249">
        <v>1</v>
      </c>
      <c r="AI796" s="249">
        <v>1</v>
      </c>
      <c r="AJ796" s="249">
        <v>1</v>
      </c>
      <c r="AK796" s="249">
        <v>1</v>
      </c>
      <c r="AL796" s="249">
        <v>1</v>
      </c>
      <c r="AM796" s="249">
        <v>1</v>
      </c>
    </row>
    <row r="797" spans="1:39" x14ac:dyDescent="0.3">
      <c r="A797" s="249">
        <v>518188</v>
      </c>
      <c r="B797" s="305" t="s">
        <v>2062</v>
      </c>
      <c r="C797" s="249">
        <v>1</v>
      </c>
      <c r="D797" s="249">
        <v>1</v>
      </c>
      <c r="E797" s="249">
        <v>1</v>
      </c>
      <c r="F797" s="249">
        <v>1</v>
      </c>
      <c r="G797" s="249">
        <v>1</v>
      </c>
      <c r="H797" s="249">
        <v>1</v>
      </c>
      <c r="I797" s="249">
        <v>1</v>
      </c>
      <c r="J797" s="249">
        <v>1</v>
      </c>
      <c r="K797" s="249">
        <v>1</v>
      </c>
      <c r="L797" s="249">
        <v>1</v>
      </c>
      <c r="M797" s="249">
        <v>1</v>
      </c>
      <c r="N797" s="249">
        <v>1</v>
      </c>
      <c r="O797" s="249">
        <v>1</v>
      </c>
      <c r="P797" s="249">
        <v>1</v>
      </c>
      <c r="Q797" s="249">
        <v>1</v>
      </c>
      <c r="R797" s="249">
        <v>1</v>
      </c>
      <c r="S797" s="249">
        <v>1</v>
      </c>
      <c r="T797" s="249">
        <v>1</v>
      </c>
      <c r="U797" s="249">
        <v>1</v>
      </c>
      <c r="V797" s="249">
        <v>1</v>
      </c>
      <c r="W797" s="249">
        <v>1</v>
      </c>
      <c r="X797" s="249">
        <v>1</v>
      </c>
      <c r="Y797" s="249">
        <v>1</v>
      </c>
      <c r="Z797" s="249">
        <v>1</v>
      </c>
      <c r="AA797" s="249">
        <v>1</v>
      </c>
      <c r="AB797" s="249">
        <v>1</v>
      </c>
      <c r="AC797" s="249">
        <v>1</v>
      </c>
      <c r="AD797" s="249">
        <v>1</v>
      </c>
      <c r="AE797" s="249">
        <v>1</v>
      </c>
      <c r="AF797" s="249">
        <v>1</v>
      </c>
      <c r="AG797" s="249">
        <v>1</v>
      </c>
      <c r="AH797" s="249">
        <v>1</v>
      </c>
      <c r="AI797" s="249">
        <v>1</v>
      </c>
      <c r="AJ797" s="249">
        <v>1</v>
      </c>
      <c r="AK797" s="249">
        <v>1</v>
      </c>
      <c r="AL797" s="249">
        <v>1</v>
      </c>
      <c r="AM797" s="249">
        <v>1</v>
      </c>
    </row>
    <row r="798" spans="1:39" x14ac:dyDescent="0.3">
      <c r="A798" s="249">
        <v>518206</v>
      </c>
      <c r="B798" s="305" t="s">
        <v>2062</v>
      </c>
      <c r="C798" s="249">
        <v>1</v>
      </c>
      <c r="D798" s="249">
        <v>1</v>
      </c>
      <c r="E798" s="249">
        <v>1</v>
      </c>
      <c r="F798" s="249">
        <v>1</v>
      </c>
      <c r="G798" s="249">
        <v>1</v>
      </c>
      <c r="H798" s="249">
        <v>1</v>
      </c>
      <c r="I798" s="249">
        <v>1</v>
      </c>
      <c r="J798" s="249">
        <v>1</v>
      </c>
      <c r="K798" s="249">
        <v>1</v>
      </c>
      <c r="L798" s="249">
        <v>1</v>
      </c>
      <c r="M798" s="249">
        <v>1</v>
      </c>
      <c r="N798" s="249">
        <v>1</v>
      </c>
      <c r="O798" s="249">
        <v>1</v>
      </c>
      <c r="P798" s="249">
        <v>1</v>
      </c>
      <c r="Q798" s="249">
        <v>1</v>
      </c>
      <c r="R798" s="249">
        <v>1</v>
      </c>
      <c r="S798" s="249">
        <v>1</v>
      </c>
      <c r="T798" s="249">
        <v>1</v>
      </c>
      <c r="U798" s="249">
        <v>1</v>
      </c>
      <c r="V798" s="249">
        <v>1</v>
      </c>
      <c r="W798" s="249">
        <v>1</v>
      </c>
      <c r="X798" s="249">
        <v>1</v>
      </c>
      <c r="Y798" s="249">
        <v>1</v>
      </c>
      <c r="Z798" s="249">
        <v>1</v>
      </c>
      <c r="AA798" s="249">
        <v>1</v>
      </c>
      <c r="AB798" s="249">
        <v>1</v>
      </c>
      <c r="AC798" s="249">
        <v>1</v>
      </c>
      <c r="AD798" s="249">
        <v>1</v>
      </c>
      <c r="AE798" s="249">
        <v>1</v>
      </c>
      <c r="AF798" s="249">
        <v>1</v>
      </c>
      <c r="AG798" s="249">
        <v>1</v>
      </c>
      <c r="AH798" s="249">
        <v>1</v>
      </c>
      <c r="AI798" s="249">
        <v>1</v>
      </c>
      <c r="AJ798" s="249">
        <v>1</v>
      </c>
      <c r="AK798" s="249">
        <v>1</v>
      </c>
      <c r="AL798" s="249">
        <v>1</v>
      </c>
      <c r="AM798" s="249">
        <v>1</v>
      </c>
    </row>
    <row r="799" spans="1:39" x14ac:dyDescent="0.3">
      <c r="A799" s="249">
        <v>518218</v>
      </c>
      <c r="B799" s="305" t="s">
        <v>2062</v>
      </c>
      <c r="C799" s="249">
        <v>1</v>
      </c>
      <c r="D799" s="249">
        <v>1</v>
      </c>
      <c r="E799" s="249">
        <v>1</v>
      </c>
      <c r="F799" s="249">
        <v>1</v>
      </c>
      <c r="G799" s="249">
        <v>1</v>
      </c>
      <c r="H799" s="249">
        <v>1</v>
      </c>
      <c r="I799" s="249">
        <v>1</v>
      </c>
      <c r="J799" s="249">
        <v>1</v>
      </c>
      <c r="K799" s="249">
        <v>1</v>
      </c>
      <c r="L799" s="249">
        <v>1</v>
      </c>
      <c r="M799" s="249">
        <v>1</v>
      </c>
      <c r="N799" s="249">
        <v>1</v>
      </c>
      <c r="O799" s="249">
        <v>1</v>
      </c>
      <c r="P799" s="249">
        <v>1</v>
      </c>
      <c r="Q799" s="249">
        <v>1</v>
      </c>
      <c r="R799" s="249">
        <v>1</v>
      </c>
      <c r="S799" s="249">
        <v>1</v>
      </c>
      <c r="T799" s="249">
        <v>1</v>
      </c>
      <c r="U799" s="249">
        <v>1</v>
      </c>
      <c r="V799" s="249">
        <v>1</v>
      </c>
      <c r="W799" s="249">
        <v>1</v>
      </c>
      <c r="X799" s="249">
        <v>1</v>
      </c>
      <c r="Y799" s="249">
        <v>1</v>
      </c>
      <c r="Z799" s="249">
        <v>1</v>
      </c>
      <c r="AA799" s="249">
        <v>1</v>
      </c>
      <c r="AB799" s="249">
        <v>1</v>
      </c>
      <c r="AC799" s="249">
        <v>1</v>
      </c>
      <c r="AD799" s="249">
        <v>1</v>
      </c>
      <c r="AE799" s="249">
        <v>1</v>
      </c>
      <c r="AF799" s="249">
        <v>1</v>
      </c>
      <c r="AG799" s="249">
        <v>1</v>
      </c>
      <c r="AH799" s="249">
        <v>1</v>
      </c>
      <c r="AI799" s="249">
        <v>1</v>
      </c>
      <c r="AJ799" s="249">
        <v>1</v>
      </c>
      <c r="AK799" s="249">
        <v>1</v>
      </c>
      <c r="AL799" s="249">
        <v>1</v>
      </c>
      <c r="AM799" s="249">
        <v>1</v>
      </c>
    </row>
    <row r="800" spans="1:39" x14ac:dyDescent="0.3">
      <c r="A800" s="249">
        <v>518236</v>
      </c>
      <c r="B800" s="305" t="s">
        <v>2062</v>
      </c>
      <c r="C800" s="249">
        <v>1</v>
      </c>
      <c r="D800" s="249">
        <v>1</v>
      </c>
      <c r="E800" s="249">
        <v>1</v>
      </c>
      <c r="F800" s="249">
        <v>1</v>
      </c>
      <c r="G800" s="249">
        <v>1</v>
      </c>
      <c r="H800" s="249">
        <v>1</v>
      </c>
      <c r="I800" s="249">
        <v>1</v>
      </c>
      <c r="J800" s="249">
        <v>1</v>
      </c>
      <c r="K800" s="249">
        <v>1</v>
      </c>
      <c r="L800" s="249">
        <v>1</v>
      </c>
      <c r="M800" s="249">
        <v>1</v>
      </c>
      <c r="N800" s="249">
        <v>1</v>
      </c>
      <c r="O800" s="249">
        <v>1</v>
      </c>
      <c r="P800" s="249">
        <v>1</v>
      </c>
      <c r="Q800" s="249">
        <v>1</v>
      </c>
      <c r="R800" s="249">
        <v>1</v>
      </c>
      <c r="S800" s="249">
        <v>1</v>
      </c>
      <c r="T800" s="249">
        <v>1</v>
      </c>
      <c r="U800" s="249">
        <v>1</v>
      </c>
      <c r="V800" s="249">
        <v>1</v>
      </c>
      <c r="W800" s="249">
        <v>1</v>
      </c>
      <c r="X800" s="249">
        <v>1</v>
      </c>
      <c r="Y800" s="249">
        <v>1</v>
      </c>
      <c r="Z800" s="249">
        <v>1</v>
      </c>
      <c r="AA800" s="249">
        <v>1</v>
      </c>
      <c r="AB800" s="249">
        <v>1</v>
      </c>
      <c r="AC800" s="249">
        <v>1</v>
      </c>
      <c r="AD800" s="249">
        <v>1</v>
      </c>
      <c r="AE800" s="249">
        <v>1</v>
      </c>
      <c r="AF800" s="249">
        <v>1</v>
      </c>
      <c r="AG800" s="249">
        <v>1</v>
      </c>
      <c r="AH800" s="249">
        <v>1</v>
      </c>
      <c r="AI800" s="249">
        <v>1</v>
      </c>
      <c r="AJ800" s="249">
        <v>1</v>
      </c>
      <c r="AK800" s="249">
        <v>1</v>
      </c>
      <c r="AL800" s="249">
        <v>1</v>
      </c>
      <c r="AM800" s="249">
        <v>1</v>
      </c>
    </row>
    <row r="801" spans="1:39" x14ac:dyDescent="0.3">
      <c r="A801" s="249">
        <v>518247</v>
      </c>
      <c r="B801" s="305" t="s">
        <v>2062</v>
      </c>
      <c r="C801" s="249">
        <v>1</v>
      </c>
      <c r="D801" s="249">
        <v>1</v>
      </c>
      <c r="E801" s="249">
        <v>1</v>
      </c>
      <c r="F801" s="249">
        <v>1</v>
      </c>
      <c r="G801" s="249">
        <v>1</v>
      </c>
      <c r="H801" s="249">
        <v>1</v>
      </c>
      <c r="I801" s="249">
        <v>1</v>
      </c>
      <c r="J801" s="249">
        <v>1</v>
      </c>
      <c r="K801" s="249">
        <v>1</v>
      </c>
      <c r="L801" s="249">
        <v>1</v>
      </c>
      <c r="M801" s="249">
        <v>1</v>
      </c>
      <c r="N801" s="249">
        <v>1</v>
      </c>
      <c r="O801" s="249">
        <v>1</v>
      </c>
      <c r="P801" s="249">
        <v>1</v>
      </c>
      <c r="Q801" s="249">
        <v>1</v>
      </c>
      <c r="R801" s="249">
        <v>1</v>
      </c>
      <c r="S801" s="249">
        <v>1</v>
      </c>
      <c r="T801" s="249">
        <v>1</v>
      </c>
      <c r="U801" s="249">
        <v>1</v>
      </c>
      <c r="V801" s="249">
        <v>1</v>
      </c>
      <c r="W801" s="249">
        <v>1</v>
      </c>
      <c r="X801" s="249">
        <v>1</v>
      </c>
      <c r="Y801" s="249">
        <v>1</v>
      </c>
      <c r="Z801" s="249">
        <v>1</v>
      </c>
      <c r="AA801" s="249">
        <v>1</v>
      </c>
      <c r="AB801" s="249">
        <v>1</v>
      </c>
      <c r="AC801" s="249">
        <v>1</v>
      </c>
      <c r="AD801" s="249">
        <v>1</v>
      </c>
      <c r="AE801" s="249">
        <v>1</v>
      </c>
      <c r="AF801" s="249">
        <v>1</v>
      </c>
      <c r="AG801" s="249">
        <v>1</v>
      </c>
      <c r="AH801" s="249">
        <v>1</v>
      </c>
      <c r="AI801" s="249">
        <v>1</v>
      </c>
      <c r="AJ801" s="249">
        <v>1</v>
      </c>
      <c r="AK801" s="249">
        <v>1</v>
      </c>
      <c r="AL801" s="249">
        <v>1</v>
      </c>
      <c r="AM801" s="249">
        <v>1</v>
      </c>
    </row>
    <row r="802" spans="1:39" x14ac:dyDescent="0.3">
      <c r="A802" s="249">
        <v>518250</v>
      </c>
      <c r="B802" s="305" t="s">
        <v>2062</v>
      </c>
      <c r="C802" s="249">
        <v>1</v>
      </c>
      <c r="D802" s="249">
        <v>1</v>
      </c>
      <c r="E802" s="249">
        <v>1</v>
      </c>
      <c r="F802" s="249">
        <v>1</v>
      </c>
      <c r="G802" s="249">
        <v>1</v>
      </c>
      <c r="H802" s="249">
        <v>1</v>
      </c>
      <c r="I802" s="249">
        <v>1</v>
      </c>
      <c r="J802" s="249">
        <v>1</v>
      </c>
      <c r="K802" s="249">
        <v>1</v>
      </c>
      <c r="L802" s="249">
        <v>1</v>
      </c>
      <c r="M802" s="249">
        <v>1</v>
      </c>
      <c r="N802" s="249">
        <v>1</v>
      </c>
      <c r="O802" s="249">
        <v>1</v>
      </c>
      <c r="P802" s="249">
        <v>1</v>
      </c>
      <c r="Q802" s="249">
        <v>1</v>
      </c>
      <c r="R802" s="249">
        <v>1</v>
      </c>
      <c r="S802" s="249">
        <v>1</v>
      </c>
      <c r="T802" s="249">
        <v>1</v>
      </c>
      <c r="U802" s="249">
        <v>1</v>
      </c>
      <c r="V802" s="249">
        <v>1</v>
      </c>
      <c r="W802" s="249">
        <v>1</v>
      </c>
      <c r="X802" s="249">
        <v>1</v>
      </c>
      <c r="Y802" s="249">
        <v>1</v>
      </c>
      <c r="Z802" s="249">
        <v>1</v>
      </c>
      <c r="AA802" s="249">
        <v>1</v>
      </c>
      <c r="AB802" s="249">
        <v>1</v>
      </c>
      <c r="AC802" s="249">
        <v>1</v>
      </c>
      <c r="AD802" s="249">
        <v>1</v>
      </c>
      <c r="AE802" s="249">
        <v>1</v>
      </c>
      <c r="AF802" s="249">
        <v>1</v>
      </c>
      <c r="AG802" s="249">
        <v>1</v>
      </c>
      <c r="AH802" s="249">
        <v>1</v>
      </c>
      <c r="AI802" s="249">
        <v>1</v>
      </c>
      <c r="AJ802" s="249">
        <v>1</v>
      </c>
      <c r="AK802" s="249">
        <v>1</v>
      </c>
      <c r="AL802" s="249">
        <v>1</v>
      </c>
      <c r="AM802" s="249">
        <v>1</v>
      </c>
    </row>
    <row r="803" spans="1:39" x14ac:dyDescent="0.3">
      <c r="A803" s="249">
        <v>518262</v>
      </c>
      <c r="B803" s="305" t="s">
        <v>2062</v>
      </c>
      <c r="C803" s="249">
        <v>1</v>
      </c>
      <c r="D803" s="249">
        <v>1</v>
      </c>
      <c r="E803" s="249">
        <v>1</v>
      </c>
      <c r="F803" s="249">
        <v>1</v>
      </c>
      <c r="G803" s="249">
        <v>1</v>
      </c>
      <c r="H803" s="249">
        <v>1</v>
      </c>
      <c r="I803" s="249">
        <v>1</v>
      </c>
      <c r="J803" s="249">
        <v>1</v>
      </c>
      <c r="K803" s="249">
        <v>1</v>
      </c>
      <c r="L803" s="249">
        <v>1</v>
      </c>
      <c r="M803" s="249">
        <v>1</v>
      </c>
      <c r="N803" s="249">
        <v>1</v>
      </c>
      <c r="O803" s="249">
        <v>1</v>
      </c>
      <c r="P803" s="249">
        <v>1</v>
      </c>
      <c r="Q803" s="249">
        <v>1</v>
      </c>
      <c r="R803" s="249">
        <v>1</v>
      </c>
      <c r="S803" s="249">
        <v>1</v>
      </c>
      <c r="T803" s="249">
        <v>1</v>
      </c>
      <c r="U803" s="249">
        <v>1</v>
      </c>
      <c r="V803" s="249">
        <v>1</v>
      </c>
      <c r="W803" s="249">
        <v>1</v>
      </c>
      <c r="X803" s="249">
        <v>1</v>
      </c>
      <c r="Y803" s="249">
        <v>1</v>
      </c>
      <c r="Z803" s="249">
        <v>1</v>
      </c>
      <c r="AA803" s="249">
        <v>1</v>
      </c>
      <c r="AB803" s="249">
        <v>1</v>
      </c>
      <c r="AC803" s="249">
        <v>1</v>
      </c>
      <c r="AD803" s="249">
        <v>1</v>
      </c>
      <c r="AE803" s="249">
        <v>1</v>
      </c>
      <c r="AF803" s="249">
        <v>1</v>
      </c>
      <c r="AG803" s="249">
        <v>1</v>
      </c>
      <c r="AH803" s="249">
        <v>1</v>
      </c>
      <c r="AI803" s="249">
        <v>1</v>
      </c>
      <c r="AJ803" s="249">
        <v>1</v>
      </c>
      <c r="AK803" s="249">
        <v>1</v>
      </c>
      <c r="AL803" s="249">
        <v>1</v>
      </c>
      <c r="AM803" s="249">
        <v>1</v>
      </c>
    </row>
    <row r="804" spans="1:39" x14ac:dyDescent="0.3">
      <c r="A804" s="249">
        <v>518275</v>
      </c>
      <c r="B804" s="305" t="s">
        <v>2062</v>
      </c>
      <c r="C804" s="249">
        <v>1</v>
      </c>
      <c r="D804" s="249">
        <v>1</v>
      </c>
      <c r="E804" s="249">
        <v>1</v>
      </c>
      <c r="F804" s="249">
        <v>1</v>
      </c>
      <c r="G804" s="249">
        <v>1</v>
      </c>
      <c r="H804" s="249">
        <v>1</v>
      </c>
      <c r="I804" s="249">
        <v>1</v>
      </c>
      <c r="J804" s="249">
        <v>1</v>
      </c>
      <c r="K804" s="249">
        <v>1</v>
      </c>
      <c r="L804" s="249">
        <v>1</v>
      </c>
      <c r="M804" s="249">
        <v>1</v>
      </c>
      <c r="N804" s="249">
        <v>1</v>
      </c>
      <c r="O804" s="249">
        <v>1</v>
      </c>
      <c r="P804" s="249">
        <v>1</v>
      </c>
      <c r="Q804" s="249">
        <v>1</v>
      </c>
      <c r="R804" s="249">
        <v>1</v>
      </c>
      <c r="S804" s="249">
        <v>1</v>
      </c>
      <c r="T804" s="249">
        <v>1</v>
      </c>
      <c r="U804" s="249">
        <v>1</v>
      </c>
      <c r="V804" s="249">
        <v>1</v>
      </c>
      <c r="W804" s="249">
        <v>1</v>
      </c>
      <c r="X804" s="249">
        <v>1</v>
      </c>
      <c r="Y804" s="249">
        <v>1</v>
      </c>
      <c r="Z804" s="249">
        <v>1</v>
      </c>
      <c r="AA804" s="249">
        <v>1</v>
      </c>
      <c r="AB804" s="249">
        <v>1</v>
      </c>
      <c r="AC804" s="249">
        <v>1</v>
      </c>
      <c r="AD804" s="249">
        <v>1</v>
      </c>
      <c r="AE804" s="249">
        <v>1</v>
      </c>
      <c r="AF804" s="249">
        <v>1</v>
      </c>
      <c r="AG804" s="249">
        <v>1</v>
      </c>
      <c r="AH804" s="249">
        <v>1</v>
      </c>
      <c r="AI804" s="249">
        <v>1</v>
      </c>
      <c r="AJ804" s="249">
        <v>1</v>
      </c>
      <c r="AK804" s="249">
        <v>1</v>
      </c>
      <c r="AL804" s="249">
        <v>1</v>
      </c>
      <c r="AM804" s="249">
        <v>1</v>
      </c>
    </row>
    <row r="805" spans="1:39" x14ac:dyDescent="0.3">
      <c r="A805" s="249">
        <v>518285</v>
      </c>
      <c r="B805" s="305" t="s">
        <v>2062</v>
      </c>
      <c r="C805" s="249">
        <v>1</v>
      </c>
      <c r="D805" s="249">
        <v>1</v>
      </c>
      <c r="E805" s="249">
        <v>1</v>
      </c>
      <c r="F805" s="249">
        <v>1</v>
      </c>
      <c r="G805" s="249">
        <v>1</v>
      </c>
      <c r="H805" s="249">
        <v>1</v>
      </c>
      <c r="I805" s="249">
        <v>1</v>
      </c>
      <c r="J805" s="249">
        <v>1</v>
      </c>
      <c r="K805" s="249">
        <v>1</v>
      </c>
      <c r="L805" s="249">
        <v>1</v>
      </c>
      <c r="M805" s="249">
        <v>1</v>
      </c>
      <c r="N805" s="249">
        <v>1</v>
      </c>
      <c r="O805" s="249">
        <v>1</v>
      </c>
      <c r="P805" s="249">
        <v>1</v>
      </c>
      <c r="Q805" s="249">
        <v>1</v>
      </c>
      <c r="R805" s="249">
        <v>1</v>
      </c>
      <c r="S805" s="249">
        <v>1</v>
      </c>
      <c r="T805" s="249">
        <v>1</v>
      </c>
      <c r="U805" s="249">
        <v>1</v>
      </c>
      <c r="V805" s="249">
        <v>1</v>
      </c>
      <c r="W805" s="249">
        <v>1</v>
      </c>
      <c r="X805" s="249">
        <v>1</v>
      </c>
      <c r="Y805" s="249">
        <v>1</v>
      </c>
      <c r="Z805" s="249">
        <v>1</v>
      </c>
      <c r="AA805" s="249">
        <v>1</v>
      </c>
      <c r="AB805" s="249">
        <v>1</v>
      </c>
      <c r="AC805" s="249">
        <v>1</v>
      </c>
      <c r="AD805" s="249">
        <v>1</v>
      </c>
      <c r="AE805" s="249">
        <v>1</v>
      </c>
      <c r="AF805" s="249">
        <v>1</v>
      </c>
      <c r="AG805" s="249">
        <v>1</v>
      </c>
      <c r="AH805" s="249">
        <v>1</v>
      </c>
      <c r="AI805" s="249">
        <v>1</v>
      </c>
      <c r="AJ805" s="249">
        <v>1</v>
      </c>
      <c r="AK805" s="249">
        <v>1</v>
      </c>
      <c r="AL805" s="249">
        <v>1</v>
      </c>
      <c r="AM805" s="249">
        <v>1</v>
      </c>
    </row>
    <row r="806" spans="1:39" x14ac:dyDescent="0.3">
      <c r="A806" s="249">
        <v>518288</v>
      </c>
      <c r="B806" s="305" t="s">
        <v>2062</v>
      </c>
      <c r="C806" s="249">
        <v>1</v>
      </c>
      <c r="D806" s="249">
        <v>1</v>
      </c>
      <c r="E806" s="249">
        <v>1</v>
      </c>
      <c r="F806" s="249">
        <v>1</v>
      </c>
      <c r="G806" s="249">
        <v>1</v>
      </c>
      <c r="H806" s="249">
        <v>1</v>
      </c>
      <c r="I806" s="249">
        <v>1</v>
      </c>
      <c r="J806" s="249">
        <v>1</v>
      </c>
      <c r="K806" s="249">
        <v>1</v>
      </c>
      <c r="L806" s="249">
        <v>1</v>
      </c>
      <c r="M806" s="249">
        <v>1</v>
      </c>
      <c r="N806" s="249">
        <v>1</v>
      </c>
      <c r="O806" s="249">
        <v>1</v>
      </c>
      <c r="P806" s="249">
        <v>1</v>
      </c>
      <c r="Q806" s="249">
        <v>1</v>
      </c>
      <c r="R806" s="249">
        <v>1</v>
      </c>
      <c r="S806" s="249">
        <v>1</v>
      </c>
      <c r="T806" s="249">
        <v>1</v>
      </c>
      <c r="U806" s="249">
        <v>1</v>
      </c>
      <c r="V806" s="249">
        <v>1</v>
      </c>
      <c r="W806" s="249">
        <v>1</v>
      </c>
      <c r="X806" s="249">
        <v>1</v>
      </c>
      <c r="Y806" s="249">
        <v>1</v>
      </c>
      <c r="Z806" s="249">
        <v>1</v>
      </c>
      <c r="AA806" s="249">
        <v>1</v>
      </c>
      <c r="AB806" s="249">
        <v>1</v>
      </c>
      <c r="AC806" s="249">
        <v>1</v>
      </c>
      <c r="AD806" s="249">
        <v>1</v>
      </c>
      <c r="AE806" s="249">
        <v>1</v>
      </c>
      <c r="AF806" s="249">
        <v>1</v>
      </c>
      <c r="AG806" s="249">
        <v>1</v>
      </c>
      <c r="AH806" s="249">
        <v>1</v>
      </c>
      <c r="AI806" s="249">
        <v>1</v>
      </c>
      <c r="AJ806" s="249">
        <v>1</v>
      </c>
      <c r="AK806" s="249">
        <v>1</v>
      </c>
      <c r="AL806" s="249">
        <v>1</v>
      </c>
      <c r="AM806" s="249">
        <v>1</v>
      </c>
    </row>
    <row r="807" spans="1:39" x14ac:dyDescent="0.3">
      <c r="A807" s="249">
        <v>518359</v>
      </c>
      <c r="B807" s="305" t="s">
        <v>2062</v>
      </c>
      <c r="C807" s="249">
        <v>1</v>
      </c>
      <c r="D807" s="249">
        <v>1</v>
      </c>
      <c r="E807" s="249">
        <v>1</v>
      </c>
      <c r="F807" s="249">
        <v>1</v>
      </c>
      <c r="G807" s="249">
        <v>1</v>
      </c>
      <c r="H807" s="249">
        <v>1</v>
      </c>
      <c r="I807" s="249">
        <v>1</v>
      </c>
      <c r="J807" s="249">
        <v>1</v>
      </c>
      <c r="K807" s="249">
        <v>1</v>
      </c>
      <c r="L807" s="249">
        <v>1</v>
      </c>
      <c r="M807" s="249">
        <v>1</v>
      </c>
      <c r="N807" s="249">
        <v>1</v>
      </c>
      <c r="O807" s="249">
        <v>1</v>
      </c>
      <c r="P807" s="249">
        <v>1</v>
      </c>
      <c r="Q807" s="249">
        <v>1</v>
      </c>
      <c r="R807" s="249">
        <v>1</v>
      </c>
      <c r="S807" s="249">
        <v>1</v>
      </c>
      <c r="T807" s="249">
        <v>1</v>
      </c>
      <c r="U807" s="249">
        <v>1</v>
      </c>
      <c r="V807" s="249">
        <v>1</v>
      </c>
      <c r="W807" s="249">
        <v>1</v>
      </c>
      <c r="X807" s="249">
        <v>1</v>
      </c>
      <c r="Y807" s="249">
        <v>1</v>
      </c>
      <c r="Z807" s="249">
        <v>1</v>
      </c>
      <c r="AA807" s="249">
        <v>1</v>
      </c>
      <c r="AB807" s="249">
        <v>1</v>
      </c>
      <c r="AC807" s="249">
        <v>1</v>
      </c>
      <c r="AD807" s="249">
        <v>1</v>
      </c>
      <c r="AE807" s="249">
        <v>1</v>
      </c>
      <c r="AF807" s="249">
        <v>1</v>
      </c>
      <c r="AG807" s="249">
        <v>1</v>
      </c>
      <c r="AH807" s="249">
        <v>1</v>
      </c>
      <c r="AI807" s="249">
        <v>1</v>
      </c>
      <c r="AJ807" s="249">
        <v>1</v>
      </c>
      <c r="AK807" s="249">
        <v>1</v>
      </c>
      <c r="AL807" s="249">
        <v>1</v>
      </c>
      <c r="AM807" s="249">
        <v>1</v>
      </c>
    </row>
    <row r="808" spans="1:39" x14ac:dyDescent="0.3">
      <c r="A808" s="249">
        <v>518360</v>
      </c>
      <c r="B808" s="305" t="s">
        <v>2062</v>
      </c>
      <c r="C808" s="249">
        <v>1</v>
      </c>
      <c r="D808" s="249">
        <v>1</v>
      </c>
      <c r="E808" s="249">
        <v>1</v>
      </c>
      <c r="F808" s="249">
        <v>1</v>
      </c>
      <c r="G808" s="249">
        <v>1</v>
      </c>
      <c r="H808" s="249">
        <v>1</v>
      </c>
      <c r="I808" s="249">
        <v>1</v>
      </c>
      <c r="J808" s="249">
        <v>1</v>
      </c>
      <c r="K808" s="249">
        <v>1</v>
      </c>
      <c r="L808" s="249">
        <v>1</v>
      </c>
      <c r="M808" s="249">
        <v>1</v>
      </c>
      <c r="N808" s="249">
        <v>1</v>
      </c>
      <c r="O808" s="249">
        <v>1</v>
      </c>
      <c r="P808" s="249">
        <v>1</v>
      </c>
      <c r="Q808" s="249">
        <v>1</v>
      </c>
      <c r="R808" s="249">
        <v>1</v>
      </c>
      <c r="S808" s="249">
        <v>1</v>
      </c>
      <c r="T808" s="249">
        <v>1</v>
      </c>
      <c r="U808" s="249">
        <v>1</v>
      </c>
      <c r="V808" s="249">
        <v>1</v>
      </c>
      <c r="W808" s="249">
        <v>1</v>
      </c>
      <c r="X808" s="249">
        <v>1</v>
      </c>
      <c r="Y808" s="249">
        <v>1</v>
      </c>
      <c r="Z808" s="249">
        <v>1</v>
      </c>
      <c r="AA808" s="249">
        <v>1</v>
      </c>
      <c r="AB808" s="249">
        <v>1</v>
      </c>
      <c r="AC808" s="249">
        <v>1</v>
      </c>
      <c r="AD808" s="249">
        <v>1</v>
      </c>
      <c r="AE808" s="249">
        <v>1</v>
      </c>
      <c r="AF808" s="249">
        <v>1</v>
      </c>
      <c r="AG808" s="249">
        <v>1</v>
      </c>
      <c r="AH808" s="249">
        <v>1</v>
      </c>
      <c r="AI808" s="249">
        <v>1</v>
      </c>
      <c r="AJ808" s="249">
        <v>1</v>
      </c>
      <c r="AK808" s="249">
        <v>1</v>
      </c>
      <c r="AL808" s="249">
        <v>1</v>
      </c>
      <c r="AM808" s="249">
        <v>1</v>
      </c>
    </row>
    <row r="809" spans="1:39" x14ac:dyDescent="0.3">
      <c r="A809" s="249">
        <v>518363</v>
      </c>
      <c r="B809" s="305" t="s">
        <v>2062</v>
      </c>
      <c r="C809" s="249">
        <v>1</v>
      </c>
      <c r="D809" s="249">
        <v>1</v>
      </c>
      <c r="E809" s="249">
        <v>1</v>
      </c>
      <c r="F809" s="249">
        <v>1</v>
      </c>
      <c r="G809" s="249">
        <v>1</v>
      </c>
      <c r="H809" s="249">
        <v>1</v>
      </c>
      <c r="I809" s="249">
        <v>1</v>
      </c>
      <c r="J809" s="249">
        <v>1</v>
      </c>
      <c r="K809" s="249">
        <v>1</v>
      </c>
      <c r="L809" s="249">
        <v>1</v>
      </c>
      <c r="M809" s="249">
        <v>1</v>
      </c>
      <c r="N809" s="249">
        <v>1</v>
      </c>
      <c r="O809" s="249">
        <v>1</v>
      </c>
      <c r="P809" s="249">
        <v>1</v>
      </c>
      <c r="Q809" s="249">
        <v>1</v>
      </c>
      <c r="R809" s="249">
        <v>1</v>
      </c>
      <c r="S809" s="249">
        <v>1</v>
      </c>
      <c r="T809" s="249">
        <v>1</v>
      </c>
      <c r="U809" s="249">
        <v>1</v>
      </c>
      <c r="V809" s="249">
        <v>1</v>
      </c>
      <c r="W809" s="249">
        <v>1</v>
      </c>
      <c r="X809" s="249">
        <v>1</v>
      </c>
      <c r="Y809" s="249">
        <v>1</v>
      </c>
      <c r="Z809" s="249">
        <v>1</v>
      </c>
      <c r="AA809" s="249">
        <v>1</v>
      </c>
      <c r="AB809" s="249">
        <v>1</v>
      </c>
      <c r="AC809" s="249">
        <v>1</v>
      </c>
      <c r="AD809" s="249">
        <v>1</v>
      </c>
      <c r="AE809" s="249">
        <v>1</v>
      </c>
      <c r="AF809" s="249">
        <v>1</v>
      </c>
      <c r="AG809" s="249">
        <v>1</v>
      </c>
      <c r="AH809" s="249">
        <v>1</v>
      </c>
      <c r="AI809" s="249">
        <v>1</v>
      </c>
      <c r="AJ809" s="249">
        <v>1</v>
      </c>
      <c r="AK809" s="249">
        <v>1</v>
      </c>
      <c r="AL809" s="249">
        <v>1</v>
      </c>
      <c r="AM809" s="249">
        <v>1</v>
      </c>
    </row>
    <row r="810" spans="1:39" x14ac:dyDescent="0.3">
      <c r="A810" s="249">
        <v>518375</v>
      </c>
      <c r="B810" s="305" t="s">
        <v>2062</v>
      </c>
      <c r="C810" s="249">
        <v>1</v>
      </c>
      <c r="D810" s="249">
        <v>1</v>
      </c>
      <c r="E810" s="249">
        <v>1</v>
      </c>
      <c r="F810" s="249">
        <v>1</v>
      </c>
      <c r="G810" s="249">
        <v>1</v>
      </c>
      <c r="H810" s="249">
        <v>1</v>
      </c>
      <c r="I810" s="249">
        <v>1</v>
      </c>
      <c r="J810" s="249">
        <v>1</v>
      </c>
      <c r="K810" s="249">
        <v>1</v>
      </c>
      <c r="L810" s="249">
        <v>1</v>
      </c>
      <c r="M810" s="249">
        <v>1</v>
      </c>
      <c r="N810" s="249">
        <v>1</v>
      </c>
      <c r="O810" s="249">
        <v>1</v>
      </c>
      <c r="P810" s="249">
        <v>1</v>
      </c>
      <c r="Q810" s="249">
        <v>1</v>
      </c>
      <c r="R810" s="249">
        <v>1</v>
      </c>
      <c r="S810" s="249">
        <v>1</v>
      </c>
      <c r="T810" s="249">
        <v>1</v>
      </c>
      <c r="U810" s="249">
        <v>1</v>
      </c>
      <c r="V810" s="249">
        <v>1</v>
      </c>
      <c r="W810" s="249">
        <v>1</v>
      </c>
      <c r="X810" s="249">
        <v>1</v>
      </c>
      <c r="Y810" s="249">
        <v>1</v>
      </c>
      <c r="Z810" s="249">
        <v>1</v>
      </c>
      <c r="AA810" s="249">
        <v>1</v>
      </c>
      <c r="AB810" s="249">
        <v>1</v>
      </c>
      <c r="AC810" s="249">
        <v>1</v>
      </c>
      <c r="AD810" s="249">
        <v>1</v>
      </c>
      <c r="AE810" s="249">
        <v>1</v>
      </c>
      <c r="AF810" s="249">
        <v>1</v>
      </c>
      <c r="AG810" s="249">
        <v>1</v>
      </c>
      <c r="AH810" s="249">
        <v>1</v>
      </c>
      <c r="AI810" s="249">
        <v>1</v>
      </c>
      <c r="AJ810" s="249">
        <v>1</v>
      </c>
      <c r="AK810" s="249">
        <v>1</v>
      </c>
      <c r="AL810" s="249">
        <v>1</v>
      </c>
      <c r="AM810" s="249">
        <v>1</v>
      </c>
    </row>
    <row r="811" spans="1:39" x14ac:dyDescent="0.3">
      <c r="A811" s="249">
        <v>518376</v>
      </c>
      <c r="B811" s="305" t="s">
        <v>2062</v>
      </c>
      <c r="C811" s="249">
        <v>1</v>
      </c>
      <c r="D811" s="249">
        <v>1</v>
      </c>
      <c r="E811" s="249">
        <v>1</v>
      </c>
      <c r="F811" s="249">
        <v>1</v>
      </c>
      <c r="G811" s="249">
        <v>1</v>
      </c>
      <c r="H811" s="249">
        <v>1</v>
      </c>
      <c r="I811" s="249">
        <v>1</v>
      </c>
      <c r="J811" s="249">
        <v>1</v>
      </c>
      <c r="K811" s="249">
        <v>1</v>
      </c>
      <c r="L811" s="249">
        <v>1</v>
      </c>
      <c r="M811" s="249">
        <v>1</v>
      </c>
      <c r="N811" s="249">
        <v>1</v>
      </c>
      <c r="O811" s="249">
        <v>1</v>
      </c>
      <c r="P811" s="249">
        <v>1</v>
      </c>
      <c r="Q811" s="249">
        <v>1</v>
      </c>
      <c r="R811" s="249">
        <v>1</v>
      </c>
      <c r="S811" s="249">
        <v>1</v>
      </c>
      <c r="T811" s="249">
        <v>1</v>
      </c>
      <c r="U811" s="249">
        <v>1</v>
      </c>
      <c r="V811" s="249">
        <v>1</v>
      </c>
      <c r="W811" s="249">
        <v>1</v>
      </c>
      <c r="X811" s="249">
        <v>1</v>
      </c>
      <c r="Y811" s="249">
        <v>1</v>
      </c>
      <c r="Z811" s="249">
        <v>1</v>
      </c>
      <c r="AA811" s="249">
        <v>1</v>
      </c>
      <c r="AB811" s="249">
        <v>1</v>
      </c>
      <c r="AC811" s="249">
        <v>1</v>
      </c>
      <c r="AD811" s="249">
        <v>1</v>
      </c>
      <c r="AE811" s="249">
        <v>1</v>
      </c>
      <c r="AF811" s="249">
        <v>1</v>
      </c>
      <c r="AG811" s="249">
        <v>1</v>
      </c>
      <c r="AH811" s="249">
        <v>1</v>
      </c>
      <c r="AI811" s="249">
        <v>1</v>
      </c>
      <c r="AJ811" s="249">
        <v>1</v>
      </c>
      <c r="AK811" s="249">
        <v>1</v>
      </c>
      <c r="AL811" s="249">
        <v>1</v>
      </c>
      <c r="AM811" s="249">
        <v>1</v>
      </c>
    </row>
    <row r="812" spans="1:39" x14ac:dyDescent="0.3">
      <c r="A812" s="249">
        <v>518385</v>
      </c>
      <c r="B812" s="305" t="s">
        <v>2062</v>
      </c>
      <c r="C812" s="249">
        <v>1</v>
      </c>
      <c r="D812" s="249">
        <v>1</v>
      </c>
      <c r="E812" s="249">
        <v>1</v>
      </c>
      <c r="F812" s="249">
        <v>1</v>
      </c>
      <c r="G812" s="249">
        <v>1</v>
      </c>
      <c r="H812" s="249">
        <v>1</v>
      </c>
      <c r="I812" s="249">
        <v>1</v>
      </c>
      <c r="J812" s="249">
        <v>1</v>
      </c>
      <c r="K812" s="249">
        <v>1</v>
      </c>
      <c r="L812" s="249">
        <v>1</v>
      </c>
      <c r="M812" s="249">
        <v>1</v>
      </c>
      <c r="N812" s="249">
        <v>1</v>
      </c>
      <c r="O812" s="249">
        <v>1</v>
      </c>
      <c r="P812" s="249">
        <v>1</v>
      </c>
      <c r="Q812" s="249">
        <v>1</v>
      </c>
      <c r="R812" s="249">
        <v>1</v>
      </c>
      <c r="S812" s="249">
        <v>1</v>
      </c>
      <c r="T812" s="249">
        <v>1</v>
      </c>
      <c r="U812" s="249">
        <v>1</v>
      </c>
      <c r="V812" s="249">
        <v>1</v>
      </c>
      <c r="W812" s="249">
        <v>1</v>
      </c>
      <c r="X812" s="249">
        <v>1</v>
      </c>
      <c r="Y812" s="249">
        <v>1</v>
      </c>
      <c r="Z812" s="249">
        <v>1</v>
      </c>
      <c r="AA812" s="249">
        <v>1</v>
      </c>
      <c r="AB812" s="249">
        <v>1</v>
      </c>
      <c r="AC812" s="249">
        <v>1</v>
      </c>
      <c r="AD812" s="249">
        <v>1</v>
      </c>
      <c r="AE812" s="249">
        <v>1</v>
      </c>
      <c r="AF812" s="249">
        <v>1</v>
      </c>
      <c r="AG812" s="249">
        <v>1</v>
      </c>
      <c r="AH812" s="249">
        <v>1</v>
      </c>
      <c r="AI812" s="249">
        <v>1</v>
      </c>
      <c r="AJ812" s="249">
        <v>1</v>
      </c>
      <c r="AK812" s="249">
        <v>1</v>
      </c>
      <c r="AL812" s="249">
        <v>1</v>
      </c>
      <c r="AM812" s="249">
        <v>1</v>
      </c>
    </row>
    <row r="813" spans="1:39" x14ac:dyDescent="0.3">
      <c r="A813" s="249">
        <v>518422</v>
      </c>
      <c r="B813" s="305" t="s">
        <v>2062</v>
      </c>
      <c r="C813" s="249">
        <v>1</v>
      </c>
      <c r="D813" s="249">
        <v>1</v>
      </c>
      <c r="E813" s="249">
        <v>1</v>
      </c>
      <c r="F813" s="249">
        <v>1</v>
      </c>
      <c r="G813" s="249">
        <v>1</v>
      </c>
      <c r="H813" s="249">
        <v>1</v>
      </c>
      <c r="I813" s="249">
        <v>1</v>
      </c>
      <c r="J813" s="249">
        <v>1</v>
      </c>
      <c r="K813" s="249">
        <v>1</v>
      </c>
      <c r="L813" s="249">
        <v>1</v>
      </c>
      <c r="M813" s="249">
        <v>1</v>
      </c>
      <c r="N813" s="249">
        <v>1</v>
      </c>
      <c r="O813" s="249">
        <v>1</v>
      </c>
      <c r="P813" s="249">
        <v>1</v>
      </c>
      <c r="Q813" s="249">
        <v>1</v>
      </c>
      <c r="R813" s="249">
        <v>1</v>
      </c>
      <c r="S813" s="249">
        <v>1</v>
      </c>
      <c r="T813" s="249">
        <v>1</v>
      </c>
      <c r="U813" s="249">
        <v>1</v>
      </c>
      <c r="V813" s="249">
        <v>1</v>
      </c>
      <c r="W813" s="249">
        <v>1</v>
      </c>
      <c r="X813" s="249">
        <v>1</v>
      </c>
      <c r="Y813" s="249">
        <v>1</v>
      </c>
      <c r="Z813" s="249">
        <v>1</v>
      </c>
      <c r="AA813" s="249">
        <v>1</v>
      </c>
      <c r="AB813" s="249">
        <v>1</v>
      </c>
      <c r="AC813" s="249">
        <v>1</v>
      </c>
      <c r="AD813" s="249">
        <v>1</v>
      </c>
      <c r="AE813" s="249">
        <v>1</v>
      </c>
      <c r="AF813" s="249">
        <v>1</v>
      </c>
      <c r="AG813" s="249">
        <v>1</v>
      </c>
      <c r="AH813" s="249">
        <v>1</v>
      </c>
      <c r="AI813" s="249">
        <v>1</v>
      </c>
      <c r="AJ813" s="249">
        <v>1</v>
      </c>
      <c r="AK813" s="249">
        <v>1</v>
      </c>
      <c r="AL813" s="249">
        <v>1</v>
      </c>
      <c r="AM813" s="249">
        <v>1</v>
      </c>
    </row>
    <row r="814" spans="1:39" x14ac:dyDescent="0.3">
      <c r="A814" s="249">
        <v>518441</v>
      </c>
      <c r="B814" s="305" t="s">
        <v>2062</v>
      </c>
      <c r="C814" s="249">
        <v>1</v>
      </c>
      <c r="D814" s="249">
        <v>1</v>
      </c>
      <c r="E814" s="249">
        <v>1</v>
      </c>
      <c r="F814" s="249">
        <v>1</v>
      </c>
      <c r="G814" s="249">
        <v>1</v>
      </c>
      <c r="H814" s="249">
        <v>1</v>
      </c>
      <c r="I814" s="249">
        <v>1</v>
      </c>
      <c r="J814" s="249">
        <v>1</v>
      </c>
      <c r="K814" s="249">
        <v>1</v>
      </c>
      <c r="L814" s="249">
        <v>1</v>
      </c>
      <c r="M814" s="249">
        <v>1</v>
      </c>
      <c r="N814" s="249">
        <v>1</v>
      </c>
      <c r="O814" s="249">
        <v>1</v>
      </c>
      <c r="P814" s="249">
        <v>1</v>
      </c>
      <c r="Q814" s="249">
        <v>1</v>
      </c>
      <c r="R814" s="249">
        <v>1</v>
      </c>
      <c r="S814" s="249">
        <v>1</v>
      </c>
      <c r="T814" s="249">
        <v>1</v>
      </c>
      <c r="U814" s="249">
        <v>1</v>
      </c>
      <c r="V814" s="249">
        <v>1</v>
      </c>
      <c r="W814" s="249">
        <v>1</v>
      </c>
      <c r="X814" s="249">
        <v>1</v>
      </c>
      <c r="Y814" s="249">
        <v>1</v>
      </c>
      <c r="Z814" s="249">
        <v>1</v>
      </c>
      <c r="AA814" s="249">
        <v>1</v>
      </c>
      <c r="AB814" s="249">
        <v>1</v>
      </c>
      <c r="AC814" s="249">
        <v>1</v>
      </c>
      <c r="AD814" s="249">
        <v>1</v>
      </c>
      <c r="AE814" s="249">
        <v>1</v>
      </c>
      <c r="AF814" s="249">
        <v>1</v>
      </c>
      <c r="AG814" s="249">
        <v>1</v>
      </c>
      <c r="AH814" s="249">
        <v>1</v>
      </c>
      <c r="AI814" s="249">
        <v>1</v>
      </c>
      <c r="AJ814" s="249">
        <v>1</v>
      </c>
      <c r="AK814" s="249">
        <v>1</v>
      </c>
      <c r="AL814" s="249">
        <v>1</v>
      </c>
      <c r="AM814" s="249">
        <v>1</v>
      </c>
    </row>
    <row r="815" spans="1:39" x14ac:dyDescent="0.3">
      <c r="A815" s="249">
        <v>518488</v>
      </c>
      <c r="B815" s="305" t="s">
        <v>2062</v>
      </c>
      <c r="C815" s="249">
        <v>1</v>
      </c>
      <c r="D815" s="249">
        <v>1</v>
      </c>
      <c r="E815" s="249">
        <v>1</v>
      </c>
      <c r="F815" s="249">
        <v>1</v>
      </c>
      <c r="G815" s="249">
        <v>1</v>
      </c>
      <c r="H815" s="249">
        <v>1</v>
      </c>
      <c r="I815" s="249">
        <v>1</v>
      </c>
      <c r="J815" s="249">
        <v>1</v>
      </c>
      <c r="K815" s="249">
        <v>1</v>
      </c>
      <c r="L815" s="249">
        <v>1</v>
      </c>
      <c r="M815" s="249">
        <v>1</v>
      </c>
      <c r="N815" s="249">
        <v>1</v>
      </c>
      <c r="O815" s="249">
        <v>1</v>
      </c>
      <c r="P815" s="249">
        <v>1</v>
      </c>
      <c r="Q815" s="249">
        <v>1</v>
      </c>
      <c r="R815" s="249">
        <v>1</v>
      </c>
      <c r="S815" s="249">
        <v>1</v>
      </c>
      <c r="T815" s="249">
        <v>1</v>
      </c>
      <c r="U815" s="249">
        <v>1</v>
      </c>
      <c r="V815" s="249">
        <v>1</v>
      </c>
      <c r="W815" s="249">
        <v>1</v>
      </c>
      <c r="X815" s="249">
        <v>1</v>
      </c>
      <c r="Y815" s="249">
        <v>1</v>
      </c>
      <c r="Z815" s="249">
        <v>1</v>
      </c>
      <c r="AA815" s="249">
        <v>1</v>
      </c>
      <c r="AB815" s="249">
        <v>1</v>
      </c>
      <c r="AC815" s="249">
        <v>1</v>
      </c>
      <c r="AD815" s="249">
        <v>1</v>
      </c>
      <c r="AE815" s="249">
        <v>1</v>
      </c>
      <c r="AF815" s="249">
        <v>1</v>
      </c>
      <c r="AG815" s="249">
        <v>1</v>
      </c>
      <c r="AH815" s="249">
        <v>1</v>
      </c>
      <c r="AI815" s="249">
        <v>1</v>
      </c>
      <c r="AJ815" s="249">
        <v>1</v>
      </c>
      <c r="AK815" s="249">
        <v>1</v>
      </c>
      <c r="AL815" s="249">
        <v>1</v>
      </c>
      <c r="AM815" s="249">
        <v>1</v>
      </c>
    </row>
    <row r="816" spans="1:39" x14ac:dyDescent="0.3">
      <c r="A816" s="249">
        <v>518516</v>
      </c>
      <c r="B816" s="305" t="s">
        <v>2062</v>
      </c>
      <c r="C816" s="249">
        <v>1</v>
      </c>
      <c r="D816" s="249">
        <v>1</v>
      </c>
      <c r="E816" s="249">
        <v>1</v>
      </c>
      <c r="F816" s="249">
        <v>1</v>
      </c>
      <c r="G816" s="249">
        <v>1</v>
      </c>
      <c r="H816" s="249">
        <v>1</v>
      </c>
      <c r="I816" s="249">
        <v>1</v>
      </c>
      <c r="J816" s="249">
        <v>1</v>
      </c>
      <c r="K816" s="249">
        <v>1</v>
      </c>
      <c r="L816" s="249">
        <v>1</v>
      </c>
      <c r="M816" s="249">
        <v>1</v>
      </c>
      <c r="N816" s="249">
        <v>1</v>
      </c>
      <c r="O816" s="249">
        <v>1</v>
      </c>
      <c r="P816" s="249">
        <v>1</v>
      </c>
      <c r="Q816" s="249">
        <v>1</v>
      </c>
      <c r="R816" s="249">
        <v>1</v>
      </c>
      <c r="S816" s="249">
        <v>1</v>
      </c>
      <c r="T816" s="249">
        <v>1</v>
      </c>
      <c r="U816" s="249">
        <v>1</v>
      </c>
      <c r="V816" s="249">
        <v>1</v>
      </c>
      <c r="W816" s="249">
        <v>1</v>
      </c>
      <c r="X816" s="249">
        <v>1</v>
      </c>
      <c r="Y816" s="249">
        <v>1</v>
      </c>
      <c r="Z816" s="249">
        <v>1</v>
      </c>
      <c r="AA816" s="249">
        <v>1</v>
      </c>
      <c r="AB816" s="249">
        <v>1</v>
      </c>
      <c r="AC816" s="249">
        <v>1</v>
      </c>
      <c r="AD816" s="249">
        <v>1</v>
      </c>
      <c r="AE816" s="249">
        <v>1</v>
      </c>
      <c r="AF816" s="249">
        <v>1</v>
      </c>
      <c r="AG816" s="249">
        <v>1</v>
      </c>
      <c r="AH816" s="249">
        <v>1</v>
      </c>
      <c r="AI816" s="249">
        <v>1</v>
      </c>
      <c r="AJ816" s="249">
        <v>1</v>
      </c>
      <c r="AK816" s="249">
        <v>1</v>
      </c>
      <c r="AL816" s="249">
        <v>1</v>
      </c>
      <c r="AM816" s="249">
        <v>1</v>
      </c>
    </row>
    <row r="817" spans="1:39" x14ac:dyDescent="0.3">
      <c r="A817" s="249">
        <v>518561</v>
      </c>
      <c r="B817" s="305" t="s">
        <v>2062</v>
      </c>
      <c r="C817" s="249">
        <v>1</v>
      </c>
      <c r="D817" s="249">
        <v>1</v>
      </c>
      <c r="E817" s="249">
        <v>1</v>
      </c>
      <c r="F817" s="249">
        <v>1</v>
      </c>
      <c r="G817" s="249">
        <v>1</v>
      </c>
      <c r="H817" s="249">
        <v>1</v>
      </c>
      <c r="I817" s="249">
        <v>1</v>
      </c>
      <c r="J817" s="249">
        <v>1</v>
      </c>
      <c r="K817" s="249">
        <v>1</v>
      </c>
      <c r="L817" s="249">
        <v>1</v>
      </c>
      <c r="M817" s="249">
        <v>1</v>
      </c>
      <c r="N817" s="249">
        <v>1</v>
      </c>
      <c r="O817" s="249">
        <v>1</v>
      </c>
      <c r="P817" s="249">
        <v>1</v>
      </c>
      <c r="Q817" s="249">
        <v>1</v>
      </c>
      <c r="R817" s="249">
        <v>1</v>
      </c>
      <c r="S817" s="249">
        <v>1</v>
      </c>
      <c r="T817" s="249">
        <v>1</v>
      </c>
      <c r="U817" s="249">
        <v>1</v>
      </c>
      <c r="V817" s="249">
        <v>1</v>
      </c>
      <c r="W817" s="249">
        <v>1</v>
      </c>
      <c r="X817" s="249">
        <v>1</v>
      </c>
      <c r="Y817" s="249">
        <v>1</v>
      </c>
      <c r="Z817" s="249">
        <v>1</v>
      </c>
      <c r="AA817" s="249">
        <v>1</v>
      </c>
      <c r="AB817" s="249">
        <v>1</v>
      </c>
      <c r="AC817" s="249">
        <v>1</v>
      </c>
      <c r="AD817" s="249">
        <v>1</v>
      </c>
      <c r="AE817" s="249">
        <v>1</v>
      </c>
      <c r="AF817" s="249">
        <v>1</v>
      </c>
      <c r="AG817" s="249">
        <v>1</v>
      </c>
      <c r="AH817" s="249">
        <v>1</v>
      </c>
      <c r="AI817" s="249">
        <v>1</v>
      </c>
      <c r="AJ817" s="249">
        <v>1</v>
      </c>
      <c r="AK817" s="249">
        <v>1</v>
      </c>
      <c r="AL817" s="249">
        <v>1</v>
      </c>
      <c r="AM817" s="249">
        <v>1</v>
      </c>
    </row>
    <row r="818" spans="1:39" x14ac:dyDescent="0.3">
      <c r="A818" s="249">
        <v>518564</v>
      </c>
      <c r="B818" s="305" t="s">
        <v>2062</v>
      </c>
      <c r="C818" s="249">
        <v>1</v>
      </c>
      <c r="D818" s="249">
        <v>1</v>
      </c>
      <c r="E818" s="249">
        <v>1</v>
      </c>
      <c r="F818" s="249">
        <v>1</v>
      </c>
      <c r="G818" s="249">
        <v>1</v>
      </c>
      <c r="H818" s="249">
        <v>1</v>
      </c>
      <c r="I818" s="249">
        <v>1</v>
      </c>
      <c r="J818" s="249">
        <v>1</v>
      </c>
      <c r="K818" s="249">
        <v>1</v>
      </c>
      <c r="L818" s="249">
        <v>1</v>
      </c>
      <c r="M818" s="249">
        <v>1</v>
      </c>
      <c r="N818" s="249">
        <v>1</v>
      </c>
      <c r="O818" s="249">
        <v>1</v>
      </c>
      <c r="P818" s="249">
        <v>1</v>
      </c>
      <c r="Q818" s="249">
        <v>1</v>
      </c>
      <c r="R818" s="249">
        <v>1</v>
      </c>
      <c r="S818" s="249">
        <v>1</v>
      </c>
      <c r="T818" s="249">
        <v>1</v>
      </c>
      <c r="U818" s="249">
        <v>1</v>
      </c>
      <c r="V818" s="249">
        <v>1</v>
      </c>
      <c r="W818" s="249">
        <v>1</v>
      </c>
      <c r="X818" s="249">
        <v>1</v>
      </c>
      <c r="Y818" s="249">
        <v>1</v>
      </c>
      <c r="Z818" s="249">
        <v>1</v>
      </c>
      <c r="AA818" s="249">
        <v>1</v>
      </c>
      <c r="AB818" s="249">
        <v>1</v>
      </c>
      <c r="AC818" s="249">
        <v>1</v>
      </c>
      <c r="AD818" s="249">
        <v>1</v>
      </c>
      <c r="AE818" s="249">
        <v>1</v>
      </c>
      <c r="AF818" s="249">
        <v>1</v>
      </c>
      <c r="AG818" s="249">
        <v>1</v>
      </c>
      <c r="AH818" s="249">
        <v>1</v>
      </c>
      <c r="AI818" s="249">
        <v>1</v>
      </c>
      <c r="AJ818" s="249">
        <v>1</v>
      </c>
      <c r="AK818" s="249">
        <v>1</v>
      </c>
      <c r="AL818" s="249">
        <v>1</v>
      </c>
      <c r="AM818" s="249">
        <v>1</v>
      </c>
    </row>
    <row r="819" spans="1:39" x14ac:dyDescent="0.3">
      <c r="A819" s="249">
        <v>518579</v>
      </c>
      <c r="B819" s="305" t="s">
        <v>2062</v>
      </c>
      <c r="C819" s="249">
        <v>1</v>
      </c>
      <c r="D819" s="249">
        <v>1</v>
      </c>
      <c r="E819" s="249">
        <v>1</v>
      </c>
      <c r="F819" s="249">
        <v>1</v>
      </c>
      <c r="G819" s="249">
        <v>1</v>
      </c>
      <c r="H819" s="249">
        <v>1</v>
      </c>
      <c r="I819" s="249">
        <v>1</v>
      </c>
      <c r="J819" s="249">
        <v>1</v>
      </c>
      <c r="K819" s="249">
        <v>1</v>
      </c>
      <c r="L819" s="249">
        <v>1</v>
      </c>
      <c r="M819" s="249">
        <v>1</v>
      </c>
      <c r="N819" s="249">
        <v>1</v>
      </c>
      <c r="O819" s="249">
        <v>1</v>
      </c>
      <c r="P819" s="249">
        <v>1</v>
      </c>
      <c r="Q819" s="249">
        <v>1</v>
      </c>
      <c r="R819" s="249">
        <v>1</v>
      </c>
      <c r="S819" s="249">
        <v>1</v>
      </c>
      <c r="T819" s="249">
        <v>1</v>
      </c>
      <c r="U819" s="249">
        <v>1</v>
      </c>
      <c r="V819" s="249">
        <v>1</v>
      </c>
      <c r="W819" s="249">
        <v>1</v>
      </c>
      <c r="X819" s="249">
        <v>1</v>
      </c>
      <c r="Y819" s="249">
        <v>1</v>
      </c>
      <c r="Z819" s="249">
        <v>1</v>
      </c>
      <c r="AA819" s="249">
        <v>1</v>
      </c>
      <c r="AB819" s="249">
        <v>1</v>
      </c>
      <c r="AC819" s="249">
        <v>1</v>
      </c>
      <c r="AD819" s="249">
        <v>1</v>
      </c>
      <c r="AE819" s="249">
        <v>1</v>
      </c>
      <c r="AF819" s="249">
        <v>1</v>
      </c>
      <c r="AG819" s="249">
        <v>1</v>
      </c>
      <c r="AH819" s="249">
        <v>1</v>
      </c>
      <c r="AI819" s="249">
        <v>1</v>
      </c>
      <c r="AJ819" s="249">
        <v>1</v>
      </c>
      <c r="AK819" s="249">
        <v>1</v>
      </c>
      <c r="AL819" s="249">
        <v>1</v>
      </c>
      <c r="AM819" s="249">
        <v>1</v>
      </c>
    </row>
    <row r="820" spans="1:39" x14ac:dyDescent="0.3">
      <c r="A820" s="249">
        <v>518584</v>
      </c>
      <c r="B820" s="305" t="s">
        <v>2062</v>
      </c>
      <c r="C820" s="249">
        <v>1</v>
      </c>
      <c r="D820" s="249">
        <v>1</v>
      </c>
      <c r="E820" s="249">
        <v>1</v>
      </c>
      <c r="F820" s="249">
        <v>1</v>
      </c>
      <c r="G820" s="249">
        <v>1</v>
      </c>
      <c r="H820" s="249">
        <v>1</v>
      </c>
      <c r="I820" s="249">
        <v>1</v>
      </c>
      <c r="J820" s="249">
        <v>1</v>
      </c>
      <c r="K820" s="249">
        <v>1</v>
      </c>
      <c r="L820" s="249">
        <v>1</v>
      </c>
      <c r="M820" s="249">
        <v>1</v>
      </c>
      <c r="N820" s="249">
        <v>1</v>
      </c>
      <c r="O820" s="249">
        <v>1</v>
      </c>
      <c r="P820" s="249">
        <v>1</v>
      </c>
      <c r="Q820" s="249">
        <v>1</v>
      </c>
      <c r="R820" s="249">
        <v>1</v>
      </c>
      <c r="S820" s="249">
        <v>1</v>
      </c>
      <c r="T820" s="249">
        <v>1</v>
      </c>
      <c r="U820" s="249">
        <v>1</v>
      </c>
      <c r="V820" s="249">
        <v>1</v>
      </c>
      <c r="W820" s="249">
        <v>1</v>
      </c>
      <c r="X820" s="249">
        <v>1</v>
      </c>
      <c r="Y820" s="249">
        <v>1</v>
      </c>
      <c r="Z820" s="249">
        <v>1</v>
      </c>
      <c r="AA820" s="249">
        <v>1</v>
      </c>
      <c r="AB820" s="249">
        <v>1</v>
      </c>
      <c r="AC820" s="249">
        <v>1</v>
      </c>
      <c r="AD820" s="249">
        <v>1</v>
      </c>
      <c r="AE820" s="249">
        <v>1</v>
      </c>
      <c r="AF820" s="249">
        <v>1</v>
      </c>
      <c r="AG820" s="249">
        <v>1</v>
      </c>
      <c r="AH820" s="249">
        <v>1</v>
      </c>
      <c r="AI820" s="249">
        <v>1</v>
      </c>
      <c r="AJ820" s="249">
        <v>1</v>
      </c>
      <c r="AK820" s="249">
        <v>1</v>
      </c>
      <c r="AL820" s="249">
        <v>1</v>
      </c>
      <c r="AM820" s="249">
        <v>1</v>
      </c>
    </row>
    <row r="821" spans="1:39" x14ac:dyDescent="0.3">
      <c r="A821" s="249">
        <v>518586</v>
      </c>
      <c r="B821" s="305" t="s">
        <v>2062</v>
      </c>
      <c r="C821" s="249">
        <v>1</v>
      </c>
      <c r="D821" s="249">
        <v>1</v>
      </c>
      <c r="E821" s="249">
        <v>1</v>
      </c>
      <c r="F821" s="249">
        <v>1</v>
      </c>
      <c r="G821" s="249">
        <v>1</v>
      </c>
      <c r="H821" s="249">
        <v>1</v>
      </c>
      <c r="I821" s="249">
        <v>1</v>
      </c>
      <c r="J821" s="249">
        <v>1</v>
      </c>
      <c r="K821" s="249">
        <v>1</v>
      </c>
      <c r="L821" s="249">
        <v>1</v>
      </c>
      <c r="M821" s="249">
        <v>1</v>
      </c>
      <c r="N821" s="249">
        <v>1</v>
      </c>
      <c r="O821" s="249">
        <v>1</v>
      </c>
      <c r="P821" s="249">
        <v>1</v>
      </c>
      <c r="Q821" s="249">
        <v>1</v>
      </c>
      <c r="R821" s="249">
        <v>1</v>
      </c>
      <c r="S821" s="249">
        <v>1</v>
      </c>
      <c r="T821" s="249">
        <v>1</v>
      </c>
      <c r="U821" s="249">
        <v>1</v>
      </c>
      <c r="V821" s="249">
        <v>1</v>
      </c>
      <c r="W821" s="249">
        <v>1</v>
      </c>
      <c r="X821" s="249">
        <v>1</v>
      </c>
      <c r="Y821" s="249">
        <v>1</v>
      </c>
      <c r="Z821" s="249">
        <v>1</v>
      </c>
      <c r="AA821" s="249">
        <v>1</v>
      </c>
      <c r="AB821" s="249">
        <v>1</v>
      </c>
      <c r="AC821" s="249">
        <v>1</v>
      </c>
      <c r="AD821" s="249">
        <v>1</v>
      </c>
      <c r="AE821" s="249">
        <v>1</v>
      </c>
      <c r="AF821" s="249">
        <v>1</v>
      </c>
      <c r="AG821" s="249">
        <v>1</v>
      </c>
      <c r="AH821" s="249">
        <v>1</v>
      </c>
      <c r="AI821" s="249">
        <v>1</v>
      </c>
      <c r="AJ821" s="249">
        <v>1</v>
      </c>
      <c r="AK821" s="249">
        <v>1</v>
      </c>
      <c r="AL821" s="249">
        <v>1</v>
      </c>
      <c r="AM821" s="249">
        <v>1</v>
      </c>
    </row>
    <row r="822" spans="1:39" x14ac:dyDescent="0.3">
      <c r="A822" s="249">
        <v>518615</v>
      </c>
      <c r="B822" s="305" t="s">
        <v>2062</v>
      </c>
      <c r="C822" s="249">
        <v>1</v>
      </c>
      <c r="D822" s="249">
        <v>1</v>
      </c>
      <c r="E822" s="249">
        <v>1</v>
      </c>
      <c r="F822" s="249">
        <v>1</v>
      </c>
      <c r="G822" s="249">
        <v>1</v>
      </c>
      <c r="H822" s="249">
        <v>1</v>
      </c>
      <c r="I822" s="249">
        <v>1</v>
      </c>
      <c r="J822" s="249">
        <v>1</v>
      </c>
      <c r="K822" s="249">
        <v>1</v>
      </c>
      <c r="L822" s="249">
        <v>1</v>
      </c>
      <c r="M822" s="249">
        <v>1</v>
      </c>
      <c r="N822" s="249">
        <v>1</v>
      </c>
      <c r="O822" s="249">
        <v>1</v>
      </c>
      <c r="P822" s="249">
        <v>1</v>
      </c>
      <c r="Q822" s="249">
        <v>1</v>
      </c>
      <c r="R822" s="249">
        <v>1</v>
      </c>
      <c r="S822" s="249">
        <v>1</v>
      </c>
      <c r="T822" s="249">
        <v>1</v>
      </c>
      <c r="U822" s="249">
        <v>1</v>
      </c>
      <c r="V822" s="249">
        <v>1</v>
      </c>
      <c r="W822" s="249">
        <v>1</v>
      </c>
      <c r="X822" s="249">
        <v>1</v>
      </c>
      <c r="Y822" s="249">
        <v>1</v>
      </c>
      <c r="Z822" s="249">
        <v>1</v>
      </c>
      <c r="AA822" s="249">
        <v>1</v>
      </c>
      <c r="AB822" s="249">
        <v>1</v>
      </c>
      <c r="AC822" s="249">
        <v>1</v>
      </c>
      <c r="AD822" s="249">
        <v>1</v>
      </c>
      <c r="AE822" s="249">
        <v>1</v>
      </c>
      <c r="AF822" s="249">
        <v>1</v>
      </c>
      <c r="AG822" s="249">
        <v>1</v>
      </c>
      <c r="AH822" s="249">
        <v>1</v>
      </c>
      <c r="AI822" s="249">
        <v>1</v>
      </c>
      <c r="AJ822" s="249">
        <v>1</v>
      </c>
      <c r="AK822" s="249">
        <v>1</v>
      </c>
      <c r="AL822" s="249">
        <v>1</v>
      </c>
      <c r="AM822" s="249">
        <v>1</v>
      </c>
    </row>
    <row r="823" spans="1:39" x14ac:dyDescent="0.3">
      <c r="A823" s="249">
        <v>518627</v>
      </c>
      <c r="B823" s="305" t="s">
        <v>2062</v>
      </c>
      <c r="C823" s="249">
        <v>1</v>
      </c>
      <c r="D823" s="249">
        <v>1</v>
      </c>
      <c r="E823" s="249">
        <v>1</v>
      </c>
      <c r="F823" s="249">
        <v>1</v>
      </c>
      <c r="G823" s="249">
        <v>1</v>
      </c>
      <c r="H823" s="249">
        <v>1</v>
      </c>
      <c r="I823" s="249">
        <v>1</v>
      </c>
      <c r="J823" s="249">
        <v>1</v>
      </c>
      <c r="K823" s="249">
        <v>1</v>
      </c>
      <c r="L823" s="249">
        <v>1</v>
      </c>
      <c r="M823" s="249">
        <v>1</v>
      </c>
      <c r="N823" s="249">
        <v>1</v>
      </c>
      <c r="O823" s="249">
        <v>1</v>
      </c>
      <c r="P823" s="249">
        <v>1</v>
      </c>
      <c r="Q823" s="249">
        <v>1</v>
      </c>
      <c r="R823" s="249">
        <v>1</v>
      </c>
      <c r="S823" s="249">
        <v>1</v>
      </c>
      <c r="T823" s="249">
        <v>1</v>
      </c>
      <c r="U823" s="249">
        <v>1</v>
      </c>
      <c r="V823" s="249">
        <v>1</v>
      </c>
      <c r="W823" s="249">
        <v>1</v>
      </c>
      <c r="X823" s="249">
        <v>1</v>
      </c>
      <c r="Y823" s="249">
        <v>1</v>
      </c>
      <c r="Z823" s="249">
        <v>1</v>
      </c>
      <c r="AA823" s="249">
        <v>1</v>
      </c>
      <c r="AB823" s="249">
        <v>1</v>
      </c>
      <c r="AC823" s="249">
        <v>1</v>
      </c>
      <c r="AD823" s="249">
        <v>1</v>
      </c>
      <c r="AE823" s="249">
        <v>1</v>
      </c>
      <c r="AF823" s="249">
        <v>1</v>
      </c>
      <c r="AG823" s="249">
        <v>1</v>
      </c>
      <c r="AH823" s="249">
        <v>1</v>
      </c>
      <c r="AI823" s="249">
        <v>1</v>
      </c>
      <c r="AJ823" s="249">
        <v>1</v>
      </c>
      <c r="AK823" s="249">
        <v>1</v>
      </c>
      <c r="AL823" s="249">
        <v>1</v>
      </c>
      <c r="AM823" s="249">
        <v>1</v>
      </c>
    </row>
    <row r="824" spans="1:39" x14ac:dyDescent="0.3">
      <c r="A824" s="249">
        <v>518628</v>
      </c>
      <c r="B824" s="305" t="s">
        <v>2062</v>
      </c>
      <c r="C824" s="249">
        <v>1</v>
      </c>
      <c r="D824" s="249">
        <v>1</v>
      </c>
      <c r="E824" s="249">
        <v>1</v>
      </c>
      <c r="F824" s="249">
        <v>1</v>
      </c>
      <c r="G824" s="249">
        <v>1</v>
      </c>
      <c r="H824" s="249">
        <v>1</v>
      </c>
      <c r="I824" s="249">
        <v>1</v>
      </c>
      <c r="J824" s="249">
        <v>1</v>
      </c>
      <c r="K824" s="249">
        <v>1</v>
      </c>
      <c r="L824" s="249">
        <v>1</v>
      </c>
      <c r="M824" s="249">
        <v>1</v>
      </c>
      <c r="N824" s="249">
        <v>1</v>
      </c>
      <c r="O824" s="249">
        <v>1</v>
      </c>
      <c r="P824" s="249">
        <v>1</v>
      </c>
      <c r="Q824" s="249">
        <v>1</v>
      </c>
      <c r="R824" s="249">
        <v>1</v>
      </c>
      <c r="S824" s="249">
        <v>1</v>
      </c>
      <c r="T824" s="249">
        <v>1</v>
      </c>
      <c r="U824" s="249">
        <v>1</v>
      </c>
      <c r="V824" s="249">
        <v>1</v>
      </c>
      <c r="W824" s="249">
        <v>1</v>
      </c>
      <c r="X824" s="249">
        <v>1</v>
      </c>
      <c r="Y824" s="249">
        <v>1</v>
      </c>
      <c r="Z824" s="249">
        <v>1</v>
      </c>
      <c r="AA824" s="249">
        <v>1</v>
      </c>
      <c r="AB824" s="249">
        <v>1</v>
      </c>
      <c r="AC824" s="249">
        <v>1</v>
      </c>
      <c r="AD824" s="249">
        <v>1</v>
      </c>
      <c r="AE824" s="249">
        <v>1</v>
      </c>
      <c r="AF824" s="249">
        <v>1</v>
      </c>
      <c r="AG824" s="249">
        <v>1</v>
      </c>
      <c r="AH824" s="249">
        <v>1</v>
      </c>
      <c r="AI824" s="249">
        <v>1</v>
      </c>
      <c r="AJ824" s="249">
        <v>1</v>
      </c>
      <c r="AK824" s="249">
        <v>1</v>
      </c>
      <c r="AL824" s="249">
        <v>1</v>
      </c>
      <c r="AM824" s="249">
        <v>1</v>
      </c>
    </row>
    <row r="825" spans="1:39" x14ac:dyDescent="0.3">
      <c r="A825" s="249">
        <v>518629</v>
      </c>
      <c r="B825" s="305" t="s">
        <v>2062</v>
      </c>
      <c r="C825" s="249">
        <v>1</v>
      </c>
      <c r="D825" s="249">
        <v>1</v>
      </c>
      <c r="E825" s="249">
        <v>1</v>
      </c>
      <c r="F825" s="249">
        <v>1</v>
      </c>
      <c r="G825" s="249">
        <v>1</v>
      </c>
      <c r="H825" s="249">
        <v>1</v>
      </c>
      <c r="I825" s="249">
        <v>1</v>
      </c>
      <c r="J825" s="249">
        <v>1</v>
      </c>
      <c r="K825" s="249">
        <v>1</v>
      </c>
      <c r="L825" s="249">
        <v>1</v>
      </c>
      <c r="M825" s="249">
        <v>1</v>
      </c>
      <c r="N825" s="249">
        <v>1</v>
      </c>
      <c r="O825" s="249">
        <v>1</v>
      </c>
      <c r="P825" s="249">
        <v>1</v>
      </c>
      <c r="Q825" s="249">
        <v>1</v>
      </c>
      <c r="R825" s="249">
        <v>1</v>
      </c>
      <c r="S825" s="249">
        <v>1</v>
      </c>
      <c r="T825" s="249">
        <v>1</v>
      </c>
      <c r="U825" s="249">
        <v>1</v>
      </c>
      <c r="V825" s="249">
        <v>1</v>
      </c>
      <c r="W825" s="249">
        <v>1</v>
      </c>
      <c r="X825" s="249">
        <v>1</v>
      </c>
      <c r="Y825" s="249">
        <v>1</v>
      </c>
      <c r="Z825" s="249">
        <v>1</v>
      </c>
      <c r="AA825" s="249">
        <v>1</v>
      </c>
      <c r="AB825" s="249">
        <v>1</v>
      </c>
      <c r="AC825" s="249">
        <v>1</v>
      </c>
      <c r="AD825" s="249">
        <v>1</v>
      </c>
      <c r="AE825" s="249">
        <v>1</v>
      </c>
      <c r="AF825" s="249">
        <v>1</v>
      </c>
      <c r="AG825" s="249">
        <v>1</v>
      </c>
      <c r="AH825" s="249">
        <v>1</v>
      </c>
      <c r="AI825" s="249">
        <v>1</v>
      </c>
      <c r="AJ825" s="249">
        <v>1</v>
      </c>
      <c r="AK825" s="249">
        <v>1</v>
      </c>
      <c r="AL825" s="249">
        <v>1</v>
      </c>
      <c r="AM825" s="249">
        <v>1</v>
      </c>
    </row>
    <row r="826" spans="1:39" x14ac:dyDescent="0.3">
      <c r="A826" s="249">
        <v>518692</v>
      </c>
      <c r="B826" s="305" t="s">
        <v>2062</v>
      </c>
      <c r="C826" s="249">
        <v>1</v>
      </c>
      <c r="D826" s="249">
        <v>1</v>
      </c>
      <c r="E826" s="249">
        <v>1</v>
      </c>
      <c r="F826" s="249">
        <v>1</v>
      </c>
      <c r="G826" s="249">
        <v>1</v>
      </c>
      <c r="H826" s="249">
        <v>1</v>
      </c>
      <c r="I826" s="249">
        <v>1</v>
      </c>
      <c r="J826" s="249">
        <v>1</v>
      </c>
      <c r="K826" s="249">
        <v>1</v>
      </c>
      <c r="L826" s="249">
        <v>1</v>
      </c>
      <c r="M826" s="249">
        <v>1</v>
      </c>
      <c r="N826" s="249">
        <v>1</v>
      </c>
      <c r="O826" s="249">
        <v>1</v>
      </c>
      <c r="P826" s="249">
        <v>1</v>
      </c>
      <c r="Q826" s="249">
        <v>1</v>
      </c>
      <c r="R826" s="249">
        <v>1</v>
      </c>
      <c r="S826" s="249">
        <v>1</v>
      </c>
      <c r="T826" s="249">
        <v>1</v>
      </c>
      <c r="U826" s="249">
        <v>1</v>
      </c>
      <c r="V826" s="249">
        <v>1</v>
      </c>
      <c r="W826" s="249">
        <v>1</v>
      </c>
      <c r="X826" s="249">
        <v>1</v>
      </c>
      <c r="Y826" s="249">
        <v>1</v>
      </c>
      <c r="Z826" s="249">
        <v>1</v>
      </c>
      <c r="AA826" s="249">
        <v>1</v>
      </c>
      <c r="AB826" s="249">
        <v>1</v>
      </c>
      <c r="AC826" s="249">
        <v>1</v>
      </c>
      <c r="AD826" s="249">
        <v>1</v>
      </c>
      <c r="AE826" s="249">
        <v>1</v>
      </c>
      <c r="AF826" s="249">
        <v>1</v>
      </c>
      <c r="AG826" s="249">
        <v>1</v>
      </c>
      <c r="AH826" s="249">
        <v>1</v>
      </c>
      <c r="AI826" s="249">
        <v>1</v>
      </c>
      <c r="AJ826" s="249">
        <v>1</v>
      </c>
      <c r="AK826" s="249">
        <v>1</v>
      </c>
      <c r="AL826" s="249">
        <v>1</v>
      </c>
      <c r="AM826" s="249">
        <v>1</v>
      </c>
    </row>
    <row r="827" spans="1:39" x14ac:dyDescent="0.3">
      <c r="A827" s="249">
        <v>518725</v>
      </c>
      <c r="B827" s="305" t="s">
        <v>2062</v>
      </c>
      <c r="C827" s="249">
        <v>1</v>
      </c>
      <c r="D827" s="249">
        <v>1</v>
      </c>
      <c r="E827" s="249">
        <v>1</v>
      </c>
      <c r="F827" s="249">
        <v>1</v>
      </c>
      <c r="G827" s="249">
        <v>1</v>
      </c>
      <c r="H827" s="249">
        <v>1</v>
      </c>
      <c r="I827" s="249">
        <v>1</v>
      </c>
      <c r="J827" s="249">
        <v>1</v>
      </c>
      <c r="K827" s="249">
        <v>1</v>
      </c>
      <c r="L827" s="249">
        <v>1</v>
      </c>
      <c r="M827" s="249">
        <v>1</v>
      </c>
      <c r="N827" s="249">
        <v>1</v>
      </c>
      <c r="O827" s="249">
        <v>1</v>
      </c>
      <c r="P827" s="249">
        <v>1</v>
      </c>
      <c r="Q827" s="249">
        <v>1</v>
      </c>
      <c r="R827" s="249">
        <v>1</v>
      </c>
      <c r="S827" s="249">
        <v>1</v>
      </c>
      <c r="T827" s="249">
        <v>1</v>
      </c>
      <c r="U827" s="249">
        <v>1</v>
      </c>
      <c r="V827" s="249">
        <v>1</v>
      </c>
      <c r="W827" s="249">
        <v>1</v>
      </c>
      <c r="X827" s="249">
        <v>1</v>
      </c>
      <c r="Y827" s="249">
        <v>1</v>
      </c>
      <c r="Z827" s="249">
        <v>1</v>
      </c>
      <c r="AA827" s="249">
        <v>1</v>
      </c>
      <c r="AB827" s="249">
        <v>1</v>
      </c>
      <c r="AC827" s="249">
        <v>1</v>
      </c>
      <c r="AD827" s="249">
        <v>1</v>
      </c>
      <c r="AE827" s="249">
        <v>1</v>
      </c>
      <c r="AF827" s="249">
        <v>1</v>
      </c>
      <c r="AG827" s="249">
        <v>1</v>
      </c>
      <c r="AH827" s="249">
        <v>1</v>
      </c>
      <c r="AI827" s="249">
        <v>1</v>
      </c>
      <c r="AJ827" s="249">
        <v>1</v>
      </c>
      <c r="AK827" s="249">
        <v>1</v>
      </c>
      <c r="AL827" s="249">
        <v>1</v>
      </c>
      <c r="AM827" s="249">
        <v>1</v>
      </c>
    </row>
    <row r="828" spans="1:39" x14ac:dyDescent="0.3">
      <c r="A828" s="249">
        <v>518732</v>
      </c>
      <c r="B828" s="305" t="s">
        <v>2062</v>
      </c>
      <c r="C828" s="249">
        <v>1</v>
      </c>
      <c r="D828" s="249">
        <v>1</v>
      </c>
      <c r="E828" s="249">
        <v>1</v>
      </c>
      <c r="F828" s="249">
        <v>1</v>
      </c>
      <c r="G828" s="249">
        <v>1</v>
      </c>
      <c r="H828" s="249">
        <v>1</v>
      </c>
      <c r="I828" s="249">
        <v>1</v>
      </c>
      <c r="J828" s="249">
        <v>1</v>
      </c>
      <c r="K828" s="249">
        <v>1</v>
      </c>
      <c r="L828" s="249">
        <v>1</v>
      </c>
      <c r="M828" s="249">
        <v>1</v>
      </c>
      <c r="N828" s="249">
        <v>1</v>
      </c>
      <c r="O828" s="249">
        <v>1</v>
      </c>
      <c r="P828" s="249">
        <v>1</v>
      </c>
      <c r="Q828" s="249">
        <v>1</v>
      </c>
      <c r="R828" s="249">
        <v>1</v>
      </c>
      <c r="S828" s="249">
        <v>1</v>
      </c>
      <c r="T828" s="249">
        <v>1</v>
      </c>
      <c r="U828" s="249">
        <v>1</v>
      </c>
      <c r="V828" s="249">
        <v>1</v>
      </c>
      <c r="W828" s="249">
        <v>1</v>
      </c>
      <c r="X828" s="249">
        <v>1</v>
      </c>
      <c r="Y828" s="249">
        <v>1</v>
      </c>
      <c r="Z828" s="249">
        <v>1</v>
      </c>
      <c r="AA828" s="249">
        <v>1</v>
      </c>
      <c r="AB828" s="249">
        <v>1</v>
      </c>
      <c r="AC828" s="249">
        <v>1</v>
      </c>
      <c r="AD828" s="249">
        <v>1</v>
      </c>
      <c r="AE828" s="249">
        <v>1</v>
      </c>
      <c r="AF828" s="249">
        <v>1</v>
      </c>
      <c r="AG828" s="249">
        <v>1</v>
      </c>
      <c r="AH828" s="249">
        <v>1</v>
      </c>
      <c r="AI828" s="249">
        <v>1</v>
      </c>
      <c r="AJ828" s="249">
        <v>1</v>
      </c>
      <c r="AK828" s="249">
        <v>1</v>
      </c>
      <c r="AL828" s="249">
        <v>1</v>
      </c>
      <c r="AM828" s="249">
        <v>1</v>
      </c>
    </row>
    <row r="829" spans="1:39" x14ac:dyDescent="0.3">
      <c r="A829" s="249">
        <v>518739</v>
      </c>
      <c r="B829" s="305" t="s">
        <v>2062</v>
      </c>
      <c r="C829" s="249">
        <v>1</v>
      </c>
      <c r="D829" s="249">
        <v>1</v>
      </c>
      <c r="E829" s="249">
        <v>1</v>
      </c>
      <c r="F829" s="249">
        <v>1</v>
      </c>
      <c r="G829" s="249">
        <v>1</v>
      </c>
      <c r="H829" s="249">
        <v>1</v>
      </c>
      <c r="I829" s="249">
        <v>1</v>
      </c>
      <c r="J829" s="249">
        <v>1</v>
      </c>
      <c r="K829" s="249">
        <v>1</v>
      </c>
      <c r="L829" s="249">
        <v>1</v>
      </c>
      <c r="M829" s="249">
        <v>1</v>
      </c>
      <c r="N829" s="249">
        <v>1</v>
      </c>
      <c r="O829" s="249">
        <v>1</v>
      </c>
      <c r="P829" s="249">
        <v>1</v>
      </c>
      <c r="Q829" s="249">
        <v>1</v>
      </c>
      <c r="R829" s="249">
        <v>1</v>
      </c>
      <c r="S829" s="249">
        <v>1</v>
      </c>
      <c r="T829" s="249">
        <v>1</v>
      </c>
      <c r="U829" s="249">
        <v>1</v>
      </c>
      <c r="V829" s="249">
        <v>1</v>
      </c>
      <c r="W829" s="249">
        <v>1</v>
      </c>
      <c r="X829" s="249">
        <v>1</v>
      </c>
      <c r="Y829" s="249">
        <v>1</v>
      </c>
      <c r="Z829" s="249">
        <v>1</v>
      </c>
      <c r="AA829" s="249">
        <v>1</v>
      </c>
      <c r="AB829" s="249">
        <v>1</v>
      </c>
      <c r="AC829" s="249">
        <v>1</v>
      </c>
      <c r="AD829" s="249">
        <v>1</v>
      </c>
      <c r="AE829" s="249">
        <v>1</v>
      </c>
      <c r="AF829" s="249">
        <v>1</v>
      </c>
      <c r="AG829" s="249">
        <v>1</v>
      </c>
      <c r="AH829" s="249">
        <v>1</v>
      </c>
      <c r="AI829" s="249">
        <v>1</v>
      </c>
      <c r="AJ829" s="249">
        <v>1</v>
      </c>
      <c r="AK829" s="249">
        <v>1</v>
      </c>
      <c r="AL829" s="249">
        <v>1</v>
      </c>
      <c r="AM829" s="249">
        <v>1</v>
      </c>
    </row>
    <row r="830" spans="1:39" x14ac:dyDescent="0.3">
      <c r="A830" s="249">
        <v>518740</v>
      </c>
      <c r="B830" s="305" t="s">
        <v>2062</v>
      </c>
      <c r="C830" s="249">
        <v>1</v>
      </c>
      <c r="D830" s="249">
        <v>1</v>
      </c>
      <c r="E830" s="249">
        <v>1</v>
      </c>
      <c r="F830" s="249">
        <v>1</v>
      </c>
      <c r="G830" s="249">
        <v>1</v>
      </c>
      <c r="H830" s="249">
        <v>1</v>
      </c>
      <c r="I830" s="249">
        <v>1</v>
      </c>
      <c r="J830" s="249">
        <v>1</v>
      </c>
      <c r="K830" s="249">
        <v>1</v>
      </c>
      <c r="L830" s="249">
        <v>1</v>
      </c>
      <c r="M830" s="249">
        <v>1</v>
      </c>
      <c r="N830" s="249">
        <v>1</v>
      </c>
      <c r="O830" s="249">
        <v>1</v>
      </c>
      <c r="P830" s="249">
        <v>1</v>
      </c>
      <c r="Q830" s="249">
        <v>1</v>
      </c>
      <c r="R830" s="249">
        <v>1</v>
      </c>
      <c r="S830" s="249">
        <v>1</v>
      </c>
      <c r="T830" s="249">
        <v>1</v>
      </c>
      <c r="U830" s="249">
        <v>1</v>
      </c>
      <c r="V830" s="249">
        <v>1</v>
      </c>
      <c r="W830" s="249">
        <v>1</v>
      </c>
      <c r="X830" s="249">
        <v>1</v>
      </c>
      <c r="Y830" s="249">
        <v>1</v>
      </c>
      <c r="Z830" s="249">
        <v>1</v>
      </c>
      <c r="AA830" s="249">
        <v>1</v>
      </c>
      <c r="AB830" s="249">
        <v>1</v>
      </c>
      <c r="AC830" s="249">
        <v>1</v>
      </c>
      <c r="AD830" s="249">
        <v>1</v>
      </c>
      <c r="AE830" s="249">
        <v>1</v>
      </c>
      <c r="AF830" s="249">
        <v>1</v>
      </c>
      <c r="AG830" s="249">
        <v>1</v>
      </c>
      <c r="AH830" s="249">
        <v>1</v>
      </c>
      <c r="AI830" s="249">
        <v>1</v>
      </c>
      <c r="AJ830" s="249">
        <v>1</v>
      </c>
      <c r="AK830" s="249">
        <v>1</v>
      </c>
      <c r="AL830" s="249">
        <v>1</v>
      </c>
      <c r="AM830" s="249">
        <v>1</v>
      </c>
    </row>
    <row r="831" spans="1:39" x14ac:dyDescent="0.3">
      <c r="A831" s="249">
        <v>518782</v>
      </c>
      <c r="B831" s="305" t="s">
        <v>2062</v>
      </c>
      <c r="C831" s="249">
        <v>1</v>
      </c>
      <c r="D831" s="249">
        <v>1</v>
      </c>
      <c r="E831" s="249">
        <v>1</v>
      </c>
      <c r="F831" s="249">
        <v>1</v>
      </c>
      <c r="G831" s="249">
        <v>1</v>
      </c>
      <c r="H831" s="249">
        <v>1</v>
      </c>
      <c r="I831" s="249">
        <v>1</v>
      </c>
      <c r="J831" s="249">
        <v>1</v>
      </c>
      <c r="K831" s="249">
        <v>1</v>
      </c>
      <c r="L831" s="249">
        <v>1</v>
      </c>
      <c r="M831" s="249">
        <v>1</v>
      </c>
      <c r="N831" s="249">
        <v>1</v>
      </c>
      <c r="O831" s="249">
        <v>1</v>
      </c>
      <c r="P831" s="249">
        <v>1</v>
      </c>
      <c r="Q831" s="249">
        <v>1</v>
      </c>
      <c r="R831" s="249">
        <v>1</v>
      </c>
      <c r="S831" s="249">
        <v>1</v>
      </c>
      <c r="T831" s="249">
        <v>1</v>
      </c>
      <c r="U831" s="249">
        <v>1</v>
      </c>
      <c r="V831" s="249">
        <v>1</v>
      </c>
      <c r="W831" s="249">
        <v>1</v>
      </c>
      <c r="X831" s="249">
        <v>1</v>
      </c>
      <c r="Y831" s="249">
        <v>1</v>
      </c>
      <c r="Z831" s="249">
        <v>1</v>
      </c>
      <c r="AA831" s="249">
        <v>1</v>
      </c>
      <c r="AB831" s="249">
        <v>1</v>
      </c>
      <c r="AC831" s="249">
        <v>1</v>
      </c>
      <c r="AD831" s="249">
        <v>1</v>
      </c>
      <c r="AE831" s="249">
        <v>1</v>
      </c>
      <c r="AF831" s="249">
        <v>1</v>
      </c>
      <c r="AG831" s="249">
        <v>1</v>
      </c>
      <c r="AH831" s="249">
        <v>1</v>
      </c>
      <c r="AI831" s="249">
        <v>1</v>
      </c>
      <c r="AJ831" s="249">
        <v>1</v>
      </c>
      <c r="AK831" s="249">
        <v>1</v>
      </c>
      <c r="AL831" s="249">
        <v>1</v>
      </c>
      <c r="AM831" s="249">
        <v>1</v>
      </c>
    </row>
    <row r="832" spans="1:39" x14ac:dyDescent="0.3">
      <c r="A832" s="249">
        <v>518791</v>
      </c>
      <c r="B832" s="305" t="s">
        <v>2062</v>
      </c>
      <c r="C832" s="249">
        <v>1</v>
      </c>
      <c r="D832" s="249">
        <v>1</v>
      </c>
      <c r="E832" s="249">
        <v>1</v>
      </c>
      <c r="F832" s="249">
        <v>1</v>
      </c>
      <c r="G832" s="249">
        <v>1</v>
      </c>
      <c r="H832" s="249">
        <v>1</v>
      </c>
      <c r="I832" s="249">
        <v>1</v>
      </c>
      <c r="J832" s="249">
        <v>1</v>
      </c>
      <c r="K832" s="249">
        <v>1</v>
      </c>
      <c r="L832" s="249">
        <v>1</v>
      </c>
      <c r="M832" s="249">
        <v>1</v>
      </c>
      <c r="N832" s="249">
        <v>1</v>
      </c>
      <c r="O832" s="249">
        <v>1</v>
      </c>
      <c r="P832" s="249">
        <v>1</v>
      </c>
      <c r="Q832" s="249">
        <v>1</v>
      </c>
      <c r="R832" s="249">
        <v>1</v>
      </c>
      <c r="S832" s="249">
        <v>1</v>
      </c>
      <c r="T832" s="249">
        <v>1</v>
      </c>
      <c r="U832" s="249">
        <v>1</v>
      </c>
      <c r="V832" s="249">
        <v>1</v>
      </c>
      <c r="W832" s="249">
        <v>1</v>
      </c>
      <c r="X832" s="249">
        <v>1</v>
      </c>
      <c r="Y832" s="249">
        <v>1</v>
      </c>
      <c r="Z832" s="249">
        <v>1</v>
      </c>
      <c r="AA832" s="249">
        <v>1</v>
      </c>
      <c r="AB832" s="249">
        <v>1</v>
      </c>
      <c r="AC832" s="249">
        <v>1</v>
      </c>
      <c r="AD832" s="249">
        <v>1</v>
      </c>
      <c r="AE832" s="249">
        <v>1</v>
      </c>
      <c r="AF832" s="249">
        <v>1</v>
      </c>
      <c r="AG832" s="249">
        <v>1</v>
      </c>
      <c r="AH832" s="249">
        <v>1</v>
      </c>
      <c r="AI832" s="249">
        <v>1</v>
      </c>
      <c r="AJ832" s="249">
        <v>1</v>
      </c>
      <c r="AK832" s="249">
        <v>1</v>
      </c>
      <c r="AL832" s="249">
        <v>1</v>
      </c>
      <c r="AM832" s="249">
        <v>1</v>
      </c>
    </row>
    <row r="833" spans="1:39" x14ac:dyDescent="0.3">
      <c r="A833" s="249">
        <v>518836</v>
      </c>
      <c r="B833" s="305" t="s">
        <v>2062</v>
      </c>
      <c r="C833" s="249">
        <v>1</v>
      </c>
      <c r="D833" s="249">
        <v>1</v>
      </c>
      <c r="E833" s="249">
        <v>1</v>
      </c>
      <c r="F833" s="249">
        <v>1</v>
      </c>
      <c r="G833" s="249">
        <v>1</v>
      </c>
      <c r="H833" s="249">
        <v>1</v>
      </c>
      <c r="I833" s="249">
        <v>1</v>
      </c>
      <c r="J833" s="249">
        <v>1</v>
      </c>
      <c r="K833" s="249">
        <v>1</v>
      </c>
      <c r="L833" s="249">
        <v>1</v>
      </c>
      <c r="M833" s="249">
        <v>1</v>
      </c>
      <c r="N833" s="249">
        <v>1</v>
      </c>
      <c r="O833" s="249">
        <v>1</v>
      </c>
      <c r="P833" s="249">
        <v>1</v>
      </c>
      <c r="Q833" s="249">
        <v>1</v>
      </c>
      <c r="R833" s="249">
        <v>1</v>
      </c>
      <c r="S833" s="249">
        <v>1</v>
      </c>
      <c r="T833" s="249">
        <v>1</v>
      </c>
      <c r="U833" s="249">
        <v>1</v>
      </c>
      <c r="V833" s="249">
        <v>1</v>
      </c>
      <c r="W833" s="249">
        <v>1</v>
      </c>
      <c r="X833" s="249">
        <v>1</v>
      </c>
      <c r="Y833" s="249">
        <v>1</v>
      </c>
      <c r="Z833" s="249">
        <v>1</v>
      </c>
      <c r="AA833" s="249">
        <v>1</v>
      </c>
      <c r="AB833" s="249">
        <v>1</v>
      </c>
      <c r="AC833" s="249">
        <v>1</v>
      </c>
      <c r="AD833" s="249">
        <v>1</v>
      </c>
      <c r="AE833" s="249">
        <v>1</v>
      </c>
      <c r="AF833" s="249">
        <v>1</v>
      </c>
      <c r="AG833" s="249">
        <v>1</v>
      </c>
      <c r="AH833" s="249">
        <v>1</v>
      </c>
      <c r="AI833" s="249">
        <v>1</v>
      </c>
      <c r="AJ833" s="249">
        <v>1</v>
      </c>
      <c r="AK833" s="249">
        <v>1</v>
      </c>
      <c r="AL833" s="249">
        <v>1</v>
      </c>
      <c r="AM833" s="249">
        <v>1</v>
      </c>
    </row>
    <row r="834" spans="1:39" x14ac:dyDescent="0.3">
      <c r="A834" s="249">
        <v>518851</v>
      </c>
      <c r="B834" s="305" t="s">
        <v>2062</v>
      </c>
      <c r="C834" s="249">
        <v>1</v>
      </c>
      <c r="D834" s="249">
        <v>1</v>
      </c>
      <c r="E834" s="249">
        <v>1</v>
      </c>
      <c r="F834" s="249">
        <v>1</v>
      </c>
      <c r="G834" s="249">
        <v>1</v>
      </c>
      <c r="H834" s="249">
        <v>1</v>
      </c>
      <c r="I834" s="249">
        <v>1</v>
      </c>
      <c r="J834" s="249">
        <v>1</v>
      </c>
      <c r="K834" s="249">
        <v>1</v>
      </c>
      <c r="L834" s="249">
        <v>1</v>
      </c>
      <c r="M834" s="249">
        <v>1</v>
      </c>
      <c r="N834" s="249">
        <v>1</v>
      </c>
      <c r="O834" s="249">
        <v>1</v>
      </c>
      <c r="P834" s="249">
        <v>1</v>
      </c>
      <c r="Q834" s="249">
        <v>1</v>
      </c>
      <c r="R834" s="249">
        <v>1</v>
      </c>
      <c r="S834" s="249">
        <v>1</v>
      </c>
      <c r="T834" s="249">
        <v>1</v>
      </c>
      <c r="U834" s="249">
        <v>1</v>
      </c>
      <c r="V834" s="249">
        <v>1</v>
      </c>
      <c r="W834" s="249">
        <v>1</v>
      </c>
      <c r="X834" s="249">
        <v>1</v>
      </c>
      <c r="Y834" s="249">
        <v>1</v>
      </c>
      <c r="Z834" s="249">
        <v>1</v>
      </c>
      <c r="AA834" s="249">
        <v>1</v>
      </c>
      <c r="AB834" s="249">
        <v>1</v>
      </c>
      <c r="AC834" s="249">
        <v>1</v>
      </c>
      <c r="AD834" s="249">
        <v>1</v>
      </c>
      <c r="AE834" s="249">
        <v>1</v>
      </c>
      <c r="AF834" s="249">
        <v>1</v>
      </c>
      <c r="AG834" s="249">
        <v>1</v>
      </c>
      <c r="AH834" s="249">
        <v>1</v>
      </c>
      <c r="AI834" s="249">
        <v>1</v>
      </c>
      <c r="AJ834" s="249">
        <v>1</v>
      </c>
      <c r="AK834" s="249">
        <v>1</v>
      </c>
      <c r="AL834" s="249">
        <v>1</v>
      </c>
      <c r="AM834" s="249">
        <v>1</v>
      </c>
    </row>
    <row r="835" spans="1:39" x14ac:dyDescent="0.3">
      <c r="A835" s="249">
        <v>518866</v>
      </c>
      <c r="B835" s="305" t="s">
        <v>2062</v>
      </c>
      <c r="C835" s="249">
        <v>1</v>
      </c>
      <c r="D835" s="249">
        <v>1</v>
      </c>
      <c r="E835" s="249">
        <v>1</v>
      </c>
      <c r="F835" s="249">
        <v>1</v>
      </c>
      <c r="G835" s="249">
        <v>1</v>
      </c>
      <c r="H835" s="249">
        <v>1</v>
      </c>
      <c r="I835" s="249">
        <v>1</v>
      </c>
      <c r="J835" s="249">
        <v>1</v>
      </c>
      <c r="K835" s="249">
        <v>1</v>
      </c>
      <c r="L835" s="249">
        <v>1</v>
      </c>
      <c r="M835" s="249">
        <v>1</v>
      </c>
      <c r="N835" s="249">
        <v>1</v>
      </c>
      <c r="O835" s="249">
        <v>1</v>
      </c>
      <c r="P835" s="249">
        <v>1</v>
      </c>
      <c r="Q835" s="249">
        <v>1</v>
      </c>
      <c r="R835" s="249">
        <v>1</v>
      </c>
      <c r="S835" s="249">
        <v>1</v>
      </c>
      <c r="T835" s="249">
        <v>1</v>
      </c>
      <c r="U835" s="249">
        <v>1</v>
      </c>
      <c r="V835" s="249">
        <v>1</v>
      </c>
      <c r="W835" s="249">
        <v>1</v>
      </c>
      <c r="X835" s="249">
        <v>1</v>
      </c>
      <c r="Y835" s="249">
        <v>1</v>
      </c>
      <c r="Z835" s="249">
        <v>1</v>
      </c>
      <c r="AA835" s="249">
        <v>1</v>
      </c>
      <c r="AB835" s="249">
        <v>1</v>
      </c>
      <c r="AC835" s="249">
        <v>1</v>
      </c>
      <c r="AD835" s="249">
        <v>1</v>
      </c>
      <c r="AE835" s="249">
        <v>1</v>
      </c>
      <c r="AF835" s="249">
        <v>1</v>
      </c>
      <c r="AG835" s="249">
        <v>1</v>
      </c>
      <c r="AH835" s="249">
        <v>1</v>
      </c>
      <c r="AI835" s="249">
        <v>1</v>
      </c>
      <c r="AJ835" s="249">
        <v>1</v>
      </c>
      <c r="AK835" s="249">
        <v>1</v>
      </c>
      <c r="AL835" s="249">
        <v>1</v>
      </c>
      <c r="AM835" s="249">
        <v>1</v>
      </c>
    </row>
    <row r="836" spans="1:39" x14ac:dyDescent="0.3">
      <c r="A836" s="249">
        <v>518871</v>
      </c>
      <c r="B836" s="305" t="s">
        <v>2062</v>
      </c>
      <c r="C836" s="249">
        <v>1</v>
      </c>
      <c r="D836" s="249">
        <v>1</v>
      </c>
      <c r="E836" s="249">
        <v>1</v>
      </c>
      <c r="F836" s="249">
        <v>1</v>
      </c>
      <c r="G836" s="249">
        <v>1</v>
      </c>
      <c r="H836" s="249">
        <v>1</v>
      </c>
      <c r="I836" s="249">
        <v>1</v>
      </c>
      <c r="J836" s="249">
        <v>1</v>
      </c>
      <c r="K836" s="249">
        <v>1</v>
      </c>
      <c r="L836" s="249">
        <v>1</v>
      </c>
      <c r="M836" s="249">
        <v>1</v>
      </c>
      <c r="N836" s="249">
        <v>1</v>
      </c>
      <c r="O836" s="249">
        <v>1</v>
      </c>
      <c r="P836" s="249">
        <v>1</v>
      </c>
      <c r="Q836" s="249">
        <v>1</v>
      </c>
      <c r="R836" s="249">
        <v>1</v>
      </c>
      <c r="S836" s="249">
        <v>1</v>
      </c>
      <c r="T836" s="249">
        <v>1</v>
      </c>
      <c r="U836" s="249">
        <v>1</v>
      </c>
      <c r="V836" s="249">
        <v>1</v>
      </c>
      <c r="W836" s="249">
        <v>1</v>
      </c>
      <c r="X836" s="249">
        <v>1</v>
      </c>
      <c r="Y836" s="249">
        <v>1</v>
      </c>
      <c r="Z836" s="249">
        <v>1</v>
      </c>
      <c r="AA836" s="249">
        <v>1</v>
      </c>
      <c r="AB836" s="249">
        <v>1</v>
      </c>
      <c r="AC836" s="249">
        <v>1</v>
      </c>
      <c r="AD836" s="249">
        <v>1</v>
      </c>
      <c r="AE836" s="249">
        <v>1</v>
      </c>
      <c r="AF836" s="249">
        <v>1</v>
      </c>
      <c r="AG836" s="249">
        <v>1</v>
      </c>
      <c r="AH836" s="249">
        <v>1</v>
      </c>
      <c r="AI836" s="249">
        <v>1</v>
      </c>
      <c r="AJ836" s="249">
        <v>1</v>
      </c>
      <c r="AK836" s="249">
        <v>1</v>
      </c>
      <c r="AL836" s="249">
        <v>1</v>
      </c>
      <c r="AM836" s="249">
        <v>1</v>
      </c>
    </row>
    <row r="837" spans="1:39" x14ac:dyDescent="0.3">
      <c r="A837" s="249">
        <v>518887</v>
      </c>
      <c r="B837" s="305" t="s">
        <v>2062</v>
      </c>
      <c r="C837" s="249">
        <v>1</v>
      </c>
      <c r="D837" s="249">
        <v>1</v>
      </c>
      <c r="E837" s="249">
        <v>1</v>
      </c>
      <c r="F837" s="249">
        <v>1</v>
      </c>
      <c r="G837" s="249">
        <v>1</v>
      </c>
      <c r="H837" s="249">
        <v>1</v>
      </c>
      <c r="I837" s="249">
        <v>1</v>
      </c>
      <c r="J837" s="249">
        <v>1</v>
      </c>
      <c r="K837" s="249">
        <v>1</v>
      </c>
      <c r="L837" s="249">
        <v>1</v>
      </c>
      <c r="M837" s="249">
        <v>1</v>
      </c>
      <c r="N837" s="249">
        <v>1</v>
      </c>
      <c r="O837" s="249">
        <v>1</v>
      </c>
      <c r="P837" s="249">
        <v>1</v>
      </c>
      <c r="Q837" s="249">
        <v>1</v>
      </c>
      <c r="R837" s="249">
        <v>1</v>
      </c>
      <c r="S837" s="249">
        <v>1</v>
      </c>
      <c r="T837" s="249">
        <v>1</v>
      </c>
      <c r="U837" s="249">
        <v>1</v>
      </c>
      <c r="V837" s="249">
        <v>1</v>
      </c>
      <c r="W837" s="249">
        <v>1</v>
      </c>
      <c r="X837" s="249">
        <v>1</v>
      </c>
      <c r="Y837" s="249">
        <v>1</v>
      </c>
      <c r="Z837" s="249">
        <v>1</v>
      </c>
      <c r="AA837" s="249">
        <v>1</v>
      </c>
      <c r="AB837" s="249">
        <v>1</v>
      </c>
      <c r="AC837" s="249">
        <v>1</v>
      </c>
      <c r="AD837" s="249">
        <v>1</v>
      </c>
      <c r="AE837" s="249">
        <v>1</v>
      </c>
      <c r="AF837" s="249">
        <v>1</v>
      </c>
      <c r="AG837" s="249">
        <v>1</v>
      </c>
      <c r="AH837" s="249">
        <v>1</v>
      </c>
      <c r="AI837" s="249">
        <v>1</v>
      </c>
      <c r="AJ837" s="249">
        <v>1</v>
      </c>
      <c r="AK837" s="249">
        <v>1</v>
      </c>
      <c r="AL837" s="249">
        <v>1</v>
      </c>
      <c r="AM837" s="249">
        <v>1</v>
      </c>
    </row>
    <row r="838" spans="1:39" x14ac:dyDescent="0.3">
      <c r="A838" s="249">
        <v>518900</v>
      </c>
      <c r="B838" s="305" t="s">
        <v>2062</v>
      </c>
      <c r="C838" s="249">
        <v>1</v>
      </c>
      <c r="D838" s="249">
        <v>1</v>
      </c>
      <c r="E838" s="249">
        <v>1</v>
      </c>
      <c r="F838" s="249">
        <v>1</v>
      </c>
      <c r="G838" s="249">
        <v>1</v>
      </c>
      <c r="H838" s="249">
        <v>1</v>
      </c>
      <c r="I838" s="249">
        <v>1</v>
      </c>
      <c r="J838" s="249">
        <v>1</v>
      </c>
      <c r="K838" s="249">
        <v>1</v>
      </c>
      <c r="L838" s="249">
        <v>1</v>
      </c>
      <c r="M838" s="249">
        <v>1</v>
      </c>
      <c r="N838" s="249">
        <v>1</v>
      </c>
      <c r="O838" s="249">
        <v>1</v>
      </c>
      <c r="P838" s="249">
        <v>1</v>
      </c>
      <c r="Q838" s="249">
        <v>1</v>
      </c>
      <c r="R838" s="249">
        <v>1</v>
      </c>
      <c r="S838" s="249">
        <v>1</v>
      </c>
      <c r="T838" s="249">
        <v>1</v>
      </c>
      <c r="U838" s="249">
        <v>1</v>
      </c>
      <c r="V838" s="249">
        <v>1</v>
      </c>
      <c r="W838" s="249">
        <v>1</v>
      </c>
      <c r="X838" s="249">
        <v>1</v>
      </c>
      <c r="Y838" s="249">
        <v>1</v>
      </c>
      <c r="Z838" s="249">
        <v>1</v>
      </c>
      <c r="AA838" s="249">
        <v>1</v>
      </c>
      <c r="AB838" s="249">
        <v>1</v>
      </c>
      <c r="AC838" s="249">
        <v>1</v>
      </c>
      <c r="AD838" s="249">
        <v>1</v>
      </c>
      <c r="AE838" s="249">
        <v>1</v>
      </c>
      <c r="AF838" s="249">
        <v>1</v>
      </c>
      <c r="AG838" s="249">
        <v>1</v>
      </c>
      <c r="AH838" s="249">
        <v>1</v>
      </c>
      <c r="AI838" s="249">
        <v>1</v>
      </c>
      <c r="AJ838" s="249">
        <v>1</v>
      </c>
      <c r="AK838" s="249">
        <v>1</v>
      </c>
      <c r="AL838" s="249">
        <v>1</v>
      </c>
      <c r="AM838" s="249">
        <v>1</v>
      </c>
    </row>
    <row r="839" spans="1:39" x14ac:dyDescent="0.3">
      <c r="A839" s="249">
        <v>518913</v>
      </c>
      <c r="B839" s="305" t="s">
        <v>2062</v>
      </c>
      <c r="C839" s="249">
        <v>1</v>
      </c>
      <c r="D839" s="249">
        <v>1</v>
      </c>
      <c r="E839" s="249">
        <v>1</v>
      </c>
      <c r="F839" s="249">
        <v>1</v>
      </c>
      <c r="G839" s="249">
        <v>1</v>
      </c>
      <c r="H839" s="249">
        <v>1</v>
      </c>
      <c r="I839" s="249">
        <v>1</v>
      </c>
      <c r="J839" s="249">
        <v>1</v>
      </c>
      <c r="K839" s="249">
        <v>1</v>
      </c>
      <c r="L839" s="249">
        <v>1</v>
      </c>
      <c r="M839" s="249">
        <v>1</v>
      </c>
      <c r="N839" s="249">
        <v>1</v>
      </c>
      <c r="O839" s="249">
        <v>1</v>
      </c>
      <c r="P839" s="249">
        <v>1</v>
      </c>
      <c r="Q839" s="249">
        <v>1</v>
      </c>
      <c r="R839" s="249">
        <v>1</v>
      </c>
      <c r="S839" s="249">
        <v>1</v>
      </c>
      <c r="T839" s="249">
        <v>1</v>
      </c>
      <c r="U839" s="249">
        <v>1</v>
      </c>
      <c r="V839" s="249">
        <v>1</v>
      </c>
      <c r="W839" s="249">
        <v>1</v>
      </c>
      <c r="X839" s="249">
        <v>1</v>
      </c>
      <c r="Y839" s="249">
        <v>1</v>
      </c>
      <c r="Z839" s="249">
        <v>1</v>
      </c>
      <c r="AA839" s="249">
        <v>1</v>
      </c>
      <c r="AB839" s="249">
        <v>1</v>
      </c>
      <c r="AC839" s="249">
        <v>1</v>
      </c>
      <c r="AD839" s="249">
        <v>1</v>
      </c>
      <c r="AE839" s="249">
        <v>1</v>
      </c>
      <c r="AF839" s="249">
        <v>1</v>
      </c>
      <c r="AG839" s="249">
        <v>1</v>
      </c>
      <c r="AH839" s="249">
        <v>1</v>
      </c>
      <c r="AI839" s="249">
        <v>1</v>
      </c>
      <c r="AJ839" s="249">
        <v>1</v>
      </c>
      <c r="AK839" s="249">
        <v>1</v>
      </c>
      <c r="AL839" s="249">
        <v>1</v>
      </c>
      <c r="AM839" s="249">
        <v>1</v>
      </c>
    </row>
    <row r="840" spans="1:39" x14ac:dyDescent="0.3">
      <c r="A840" s="249">
        <v>518914</v>
      </c>
      <c r="B840" s="305" t="s">
        <v>2062</v>
      </c>
      <c r="C840" s="249">
        <v>1</v>
      </c>
      <c r="D840" s="249">
        <v>1</v>
      </c>
      <c r="E840" s="249">
        <v>1</v>
      </c>
      <c r="F840" s="249">
        <v>1</v>
      </c>
      <c r="G840" s="249">
        <v>1</v>
      </c>
      <c r="H840" s="249">
        <v>1</v>
      </c>
      <c r="I840" s="249">
        <v>1</v>
      </c>
      <c r="J840" s="249">
        <v>1</v>
      </c>
      <c r="K840" s="249">
        <v>1</v>
      </c>
      <c r="L840" s="249">
        <v>1</v>
      </c>
      <c r="M840" s="249">
        <v>1</v>
      </c>
      <c r="N840" s="249">
        <v>1</v>
      </c>
      <c r="O840" s="249">
        <v>1</v>
      </c>
      <c r="P840" s="249">
        <v>1</v>
      </c>
      <c r="Q840" s="249">
        <v>1</v>
      </c>
      <c r="R840" s="249">
        <v>1</v>
      </c>
      <c r="S840" s="249">
        <v>1</v>
      </c>
      <c r="T840" s="249">
        <v>1</v>
      </c>
      <c r="U840" s="249">
        <v>1</v>
      </c>
      <c r="V840" s="249">
        <v>1</v>
      </c>
      <c r="W840" s="249">
        <v>1</v>
      </c>
      <c r="X840" s="249">
        <v>1</v>
      </c>
      <c r="Y840" s="249">
        <v>1</v>
      </c>
      <c r="Z840" s="249">
        <v>1</v>
      </c>
      <c r="AA840" s="249">
        <v>1</v>
      </c>
      <c r="AB840" s="249">
        <v>1</v>
      </c>
      <c r="AC840" s="249">
        <v>1</v>
      </c>
      <c r="AD840" s="249">
        <v>1</v>
      </c>
      <c r="AE840" s="249">
        <v>1</v>
      </c>
      <c r="AF840" s="249">
        <v>1</v>
      </c>
      <c r="AG840" s="249">
        <v>1</v>
      </c>
      <c r="AH840" s="249">
        <v>1</v>
      </c>
      <c r="AI840" s="249">
        <v>1</v>
      </c>
      <c r="AJ840" s="249">
        <v>1</v>
      </c>
      <c r="AK840" s="249">
        <v>1</v>
      </c>
      <c r="AL840" s="249">
        <v>1</v>
      </c>
      <c r="AM840" s="249">
        <v>1</v>
      </c>
    </row>
    <row r="841" spans="1:39" x14ac:dyDescent="0.3">
      <c r="A841" s="249">
        <v>518923</v>
      </c>
      <c r="B841" s="305" t="s">
        <v>2062</v>
      </c>
      <c r="C841" s="249">
        <v>1</v>
      </c>
      <c r="D841" s="249">
        <v>1</v>
      </c>
      <c r="E841" s="249">
        <v>1</v>
      </c>
      <c r="F841" s="249">
        <v>1</v>
      </c>
      <c r="G841" s="249">
        <v>1</v>
      </c>
      <c r="H841" s="249">
        <v>1</v>
      </c>
      <c r="I841" s="249">
        <v>1</v>
      </c>
      <c r="J841" s="249">
        <v>1</v>
      </c>
      <c r="K841" s="249">
        <v>1</v>
      </c>
      <c r="L841" s="249">
        <v>1</v>
      </c>
      <c r="M841" s="249">
        <v>1</v>
      </c>
      <c r="N841" s="249">
        <v>1</v>
      </c>
      <c r="O841" s="249">
        <v>1</v>
      </c>
      <c r="P841" s="249">
        <v>1</v>
      </c>
      <c r="Q841" s="249">
        <v>1</v>
      </c>
      <c r="R841" s="249">
        <v>1</v>
      </c>
      <c r="S841" s="249">
        <v>1</v>
      </c>
      <c r="T841" s="249">
        <v>1</v>
      </c>
      <c r="U841" s="249">
        <v>1</v>
      </c>
      <c r="V841" s="249">
        <v>1</v>
      </c>
      <c r="W841" s="249">
        <v>1</v>
      </c>
      <c r="X841" s="249">
        <v>1</v>
      </c>
      <c r="Y841" s="249">
        <v>1</v>
      </c>
      <c r="Z841" s="249">
        <v>1</v>
      </c>
      <c r="AA841" s="249">
        <v>1</v>
      </c>
      <c r="AB841" s="249">
        <v>1</v>
      </c>
      <c r="AC841" s="249">
        <v>1</v>
      </c>
      <c r="AD841" s="249">
        <v>1</v>
      </c>
      <c r="AE841" s="249">
        <v>1</v>
      </c>
      <c r="AF841" s="249">
        <v>1</v>
      </c>
      <c r="AG841" s="249">
        <v>1</v>
      </c>
      <c r="AH841" s="249">
        <v>1</v>
      </c>
      <c r="AI841" s="249">
        <v>1</v>
      </c>
      <c r="AJ841" s="249">
        <v>1</v>
      </c>
      <c r="AK841" s="249">
        <v>1</v>
      </c>
      <c r="AL841" s="249">
        <v>1</v>
      </c>
      <c r="AM841" s="249">
        <v>1</v>
      </c>
    </row>
    <row r="842" spans="1:39" x14ac:dyDescent="0.3">
      <c r="A842" s="249">
        <v>518927</v>
      </c>
      <c r="B842" s="305" t="s">
        <v>2062</v>
      </c>
      <c r="C842" s="249">
        <v>1</v>
      </c>
      <c r="D842" s="249">
        <v>1</v>
      </c>
      <c r="E842" s="249">
        <v>1</v>
      </c>
      <c r="F842" s="249">
        <v>1</v>
      </c>
      <c r="G842" s="249">
        <v>1</v>
      </c>
      <c r="H842" s="249">
        <v>1</v>
      </c>
      <c r="I842" s="249">
        <v>1</v>
      </c>
      <c r="J842" s="249">
        <v>1</v>
      </c>
      <c r="K842" s="249">
        <v>1</v>
      </c>
      <c r="L842" s="249">
        <v>1</v>
      </c>
      <c r="M842" s="249">
        <v>1</v>
      </c>
      <c r="N842" s="249">
        <v>1</v>
      </c>
      <c r="O842" s="249">
        <v>1</v>
      </c>
      <c r="P842" s="249">
        <v>1</v>
      </c>
      <c r="Q842" s="249">
        <v>1</v>
      </c>
      <c r="R842" s="249">
        <v>1</v>
      </c>
      <c r="S842" s="249">
        <v>1</v>
      </c>
      <c r="T842" s="249">
        <v>1</v>
      </c>
      <c r="U842" s="249">
        <v>1</v>
      </c>
      <c r="V842" s="249">
        <v>1</v>
      </c>
      <c r="W842" s="249">
        <v>1</v>
      </c>
      <c r="X842" s="249">
        <v>1</v>
      </c>
      <c r="Y842" s="249">
        <v>1</v>
      </c>
      <c r="Z842" s="249">
        <v>1</v>
      </c>
      <c r="AA842" s="249">
        <v>1</v>
      </c>
      <c r="AB842" s="249">
        <v>1</v>
      </c>
      <c r="AC842" s="249">
        <v>1</v>
      </c>
      <c r="AD842" s="249">
        <v>1</v>
      </c>
      <c r="AE842" s="249">
        <v>1</v>
      </c>
      <c r="AF842" s="249">
        <v>1</v>
      </c>
      <c r="AG842" s="249">
        <v>1</v>
      </c>
      <c r="AH842" s="249">
        <v>1</v>
      </c>
      <c r="AI842" s="249">
        <v>1</v>
      </c>
      <c r="AJ842" s="249">
        <v>1</v>
      </c>
      <c r="AK842" s="249">
        <v>1</v>
      </c>
      <c r="AL842" s="249">
        <v>1</v>
      </c>
      <c r="AM842" s="249">
        <v>1</v>
      </c>
    </row>
    <row r="843" spans="1:39" x14ac:dyDescent="0.3">
      <c r="A843" s="249">
        <v>518952</v>
      </c>
      <c r="B843" s="305" t="s">
        <v>2062</v>
      </c>
      <c r="C843" s="249">
        <v>1</v>
      </c>
      <c r="D843" s="249">
        <v>1</v>
      </c>
      <c r="E843" s="249">
        <v>1</v>
      </c>
      <c r="F843" s="249">
        <v>1</v>
      </c>
      <c r="G843" s="249">
        <v>1</v>
      </c>
      <c r="H843" s="249">
        <v>1</v>
      </c>
      <c r="I843" s="249">
        <v>1</v>
      </c>
      <c r="J843" s="249">
        <v>1</v>
      </c>
      <c r="K843" s="249">
        <v>1</v>
      </c>
      <c r="L843" s="249">
        <v>1</v>
      </c>
      <c r="M843" s="249">
        <v>1</v>
      </c>
      <c r="N843" s="249">
        <v>1</v>
      </c>
      <c r="O843" s="249">
        <v>1</v>
      </c>
      <c r="P843" s="249">
        <v>1</v>
      </c>
      <c r="Q843" s="249">
        <v>1</v>
      </c>
      <c r="R843" s="249">
        <v>1</v>
      </c>
      <c r="S843" s="249">
        <v>1</v>
      </c>
      <c r="T843" s="249">
        <v>1</v>
      </c>
      <c r="U843" s="249">
        <v>1</v>
      </c>
      <c r="V843" s="249">
        <v>1</v>
      </c>
      <c r="W843" s="249">
        <v>1</v>
      </c>
      <c r="X843" s="249">
        <v>1</v>
      </c>
      <c r="Y843" s="249">
        <v>1</v>
      </c>
      <c r="Z843" s="249">
        <v>1</v>
      </c>
      <c r="AA843" s="249">
        <v>1</v>
      </c>
      <c r="AB843" s="249">
        <v>1</v>
      </c>
      <c r="AC843" s="249">
        <v>1</v>
      </c>
      <c r="AD843" s="249">
        <v>1</v>
      </c>
      <c r="AE843" s="249">
        <v>1</v>
      </c>
      <c r="AF843" s="249">
        <v>1</v>
      </c>
      <c r="AG843" s="249">
        <v>1</v>
      </c>
      <c r="AH843" s="249">
        <v>1</v>
      </c>
      <c r="AI843" s="249">
        <v>1</v>
      </c>
      <c r="AJ843" s="249">
        <v>1</v>
      </c>
      <c r="AK843" s="249">
        <v>1</v>
      </c>
      <c r="AL843" s="249">
        <v>1</v>
      </c>
      <c r="AM843" s="249">
        <v>1</v>
      </c>
    </row>
    <row r="844" spans="1:39" x14ac:dyDescent="0.3">
      <c r="A844" s="249">
        <v>518965</v>
      </c>
      <c r="B844" s="305" t="s">
        <v>2062</v>
      </c>
      <c r="C844" s="249">
        <v>1</v>
      </c>
      <c r="D844" s="249">
        <v>1</v>
      </c>
      <c r="E844" s="249">
        <v>1</v>
      </c>
      <c r="F844" s="249">
        <v>1</v>
      </c>
      <c r="G844" s="249">
        <v>1</v>
      </c>
      <c r="H844" s="249">
        <v>1</v>
      </c>
      <c r="I844" s="249">
        <v>1</v>
      </c>
      <c r="J844" s="249">
        <v>1</v>
      </c>
      <c r="K844" s="249">
        <v>1</v>
      </c>
      <c r="L844" s="249">
        <v>1</v>
      </c>
      <c r="M844" s="249">
        <v>1</v>
      </c>
      <c r="N844" s="249">
        <v>1</v>
      </c>
      <c r="O844" s="249">
        <v>1</v>
      </c>
      <c r="P844" s="249">
        <v>1</v>
      </c>
      <c r="Q844" s="249">
        <v>1</v>
      </c>
      <c r="R844" s="249">
        <v>1</v>
      </c>
      <c r="S844" s="249">
        <v>1</v>
      </c>
      <c r="T844" s="249">
        <v>1</v>
      </c>
      <c r="U844" s="249">
        <v>1</v>
      </c>
      <c r="V844" s="249">
        <v>1</v>
      </c>
      <c r="W844" s="249">
        <v>1</v>
      </c>
      <c r="X844" s="249">
        <v>1</v>
      </c>
      <c r="Y844" s="249">
        <v>1</v>
      </c>
      <c r="Z844" s="249">
        <v>1</v>
      </c>
      <c r="AA844" s="249">
        <v>1</v>
      </c>
      <c r="AB844" s="249">
        <v>1</v>
      </c>
      <c r="AC844" s="249">
        <v>1</v>
      </c>
      <c r="AD844" s="249">
        <v>1</v>
      </c>
      <c r="AE844" s="249">
        <v>1</v>
      </c>
      <c r="AF844" s="249">
        <v>1</v>
      </c>
      <c r="AG844" s="249">
        <v>1</v>
      </c>
      <c r="AH844" s="249">
        <v>1</v>
      </c>
      <c r="AI844" s="249">
        <v>1</v>
      </c>
      <c r="AJ844" s="249">
        <v>1</v>
      </c>
      <c r="AK844" s="249">
        <v>1</v>
      </c>
      <c r="AL844" s="249">
        <v>1</v>
      </c>
      <c r="AM844" s="249">
        <v>1</v>
      </c>
    </row>
    <row r="845" spans="1:39" x14ac:dyDescent="0.3">
      <c r="A845" s="249">
        <v>518966</v>
      </c>
      <c r="B845" s="305" t="s">
        <v>2062</v>
      </c>
      <c r="C845" s="249">
        <v>1</v>
      </c>
      <c r="D845" s="249">
        <v>1</v>
      </c>
      <c r="E845" s="249">
        <v>1</v>
      </c>
      <c r="F845" s="249">
        <v>1</v>
      </c>
      <c r="G845" s="249">
        <v>1</v>
      </c>
      <c r="H845" s="249">
        <v>1</v>
      </c>
      <c r="I845" s="249">
        <v>1</v>
      </c>
      <c r="J845" s="249">
        <v>1</v>
      </c>
      <c r="K845" s="249">
        <v>1</v>
      </c>
      <c r="L845" s="249">
        <v>1</v>
      </c>
      <c r="M845" s="249">
        <v>1</v>
      </c>
      <c r="N845" s="249">
        <v>1</v>
      </c>
      <c r="O845" s="249">
        <v>1</v>
      </c>
      <c r="P845" s="249">
        <v>1</v>
      </c>
      <c r="Q845" s="249">
        <v>1</v>
      </c>
      <c r="R845" s="249">
        <v>1</v>
      </c>
      <c r="S845" s="249">
        <v>1</v>
      </c>
      <c r="T845" s="249">
        <v>1</v>
      </c>
      <c r="U845" s="249">
        <v>1</v>
      </c>
      <c r="V845" s="249">
        <v>1</v>
      </c>
      <c r="W845" s="249">
        <v>1</v>
      </c>
      <c r="X845" s="249">
        <v>1</v>
      </c>
      <c r="Y845" s="249">
        <v>1</v>
      </c>
      <c r="Z845" s="249">
        <v>1</v>
      </c>
      <c r="AA845" s="249">
        <v>1</v>
      </c>
      <c r="AB845" s="249">
        <v>1</v>
      </c>
      <c r="AC845" s="249">
        <v>1</v>
      </c>
      <c r="AD845" s="249">
        <v>1</v>
      </c>
      <c r="AE845" s="249">
        <v>1</v>
      </c>
      <c r="AF845" s="249">
        <v>1</v>
      </c>
      <c r="AG845" s="249">
        <v>1</v>
      </c>
      <c r="AH845" s="249">
        <v>1</v>
      </c>
      <c r="AI845" s="249">
        <v>1</v>
      </c>
      <c r="AJ845" s="249">
        <v>1</v>
      </c>
      <c r="AK845" s="249">
        <v>1</v>
      </c>
      <c r="AL845" s="249">
        <v>1</v>
      </c>
      <c r="AM845" s="249">
        <v>1</v>
      </c>
    </row>
    <row r="846" spans="1:39" x14ac:dyDescent="0.3">
      <c r="A846" s="249">
        <v>518976</v>
      </c>
      <c r="B846" s="305" t="s">
        <v>2062</v>
      </c>
      <c r="C846" s="249">
        <v>1</v>
      </c>
      <c r="D846" s="249">
        <v>1</v>
      </c>
      <c r="E846" s="249">
        <v>1</v>
      </c>
      <c r="F846" s="249">
        <v>1</v>
      </c>
      <c r="G846" s="249">
        <v>1</v>
      </c>
      <c r="H846" s="249">
        <v>1</v>
      </c>
      <c r="I846" s="249">
        <v>1</v>
      </c>
      <c r="J846" s="249">
        <v>1</v>
      </c>
      <c r="K846" s="249">
        <v>1</v>
      </c>
      <c r="L846" s="249">
        <v>1</v>
      </c>
      <c r="M846" s="249">
        <v>1</v>
      </c>
      <c r="N846" s="249">
        <v>1</v>
      </c>
      <c r="O846" s="249">
        <v>1</v>
      </c>
      <c r="P846" s="249">
        <v>1</v>
      </c>
      <c r="Q846" s="249">
        <v>1</v>
      </c>
      <c r="R846" s="249">
        <v>1</v>
      </c>
      <c r="S846" s="249">
        <v>1</v>
      </c>
      <c r="T846" s="249">
        <v>1</v>
      </c>
      <c r="U846" s="249">
        <v>1</v>
      </c>
      <c r="V846" s="249">
        <v>1</v>
      </c>
      <c r="W846" s="249">
        <v>1</v>
      </c>
      <c r="X846" s="249">
        <v>1</v>
      </c>
      <c r="Y846" s="249">
        <v>1</v>
      </c>
      <c r="Z846" s="249">
        <v>1</v>
      </c>
      <c r="AA846" s="249">
        <v>1</v>
      </c>
      <c r="AB846" s="249">
        <v>1</v>
      </c>
      <c r="AC846" s="249">
        <v>1</v>
      </c>
      <c r="AD846" s="249">
        <v>1</v>
      </c>
      <c r="AE846" s="249">
        <v>1</v>
      </c>
      <c r="AF846" s="249">
        <v>1</v>
      </c>
      <c r="AG846" s="249">
        <v>1</v>
      </c>
      <c r="AH846" s="249">
        <v>1</v>
      </c>
      <c r="AI846" s="249">
        <v>1</v>
      </c>
      <c r="AJ846" s="249">
        <v>1</v>
      </c>
      <c r="AK846" s="249">
        <v>1</v>
      </c>
      <c r="AL846" s="249">
        <v>1</v>
      </c>
      <c r="AM846" s="249">
        <v>1</v>
      </c>
    </row>
    <row r="847" spans="1:39" x14ac:dyDescent="0.3">
      <c r="A847" s="249">
        <v>519011</v>
      </c>
      <c r="B847" s="305" t="s">
        <v>2062</v>
      </c>
      <c r="C847" s="249">
        <v>1</v>
      </c>
      <c r="D847" s="249">
        <v>1</v>
      </c>
      <c r="E847" s="249">
        <v>1</v>
      </c>
      <c r="F847" s="249">
        <v>1</v>
      </c>
      <c r="G847" s="249">
        <v>1</v>
      </c>
      <c r="H847" s="249">
        <v>1</v>
      </c>
      <c r="I847" s="249">
        <v>1</v>
      </c>
      <c r="J847" s="249">
        <v>1</v>
      </c>
      <c r="K847" s="249">
        <v>1</v>
      </c>
      <c r="L847" s="249">
        <v>1</v>
      </c>
      <c r="M847" s="249">
        <v>1</v>
      </c>
      <c r="N847" s="249">
        <v>1</v>
      </c>
      <c r="O847" s="249">
        <v>1</v>
      </c>
      <c r="P847" s="249">
        <v>1</v>
      </c>
      <c r="Q847" s="249">
        <v>1</v>
      </c>
      <c r="R847" s="249">
        <v>1</v>
      </c>
      <c r="S847" s="249">
        <v>1</v>
      </c>
      <c r="T847" s="249">
        <v>1</v>
      </c>
      <c r="U847" s="249">
        <v>1</v>
      </c>
      <c r="V847" s="249">
        <v>1</v>
      </c>
      <c r="W847" s="249">
        <v>1</v>
      </c>
      <c r="X847" s="249">
        <v>1</v>
      </c>
      <c r="Y847" s="249">
        <v>1</v>
      </c>
      <c r="Z847" s="249">
        <v>1</v>
      </c>
      <c r="AA847" s="249">
        <v>1</v>
      </c>
      <c r="AB847" s="249">
        <v>1</v>
      </c>
      <c r="AC847" s="249">
        <v>1</v>
      </c>
      <c r="AD847" s="249">
        <v>1</v>
      </c>
      <c r="AE847" s="249">
        <v>1</v>
      </c>
      <c r="AF847" s="249">
        <v>1</v>
      </c>
      <c r="AG847" s="249">
        <v>1</v>
      </c>
      <c r="AH847" s="249">
        <v>1</v>
      </c>
      <c r="AI847" s="249">
        <v>1</v>
      </c>
      <c r="AJ847" s="249">
        <v>1</v>
      </c>
      <c r="AK847" s="249">
        <v>1</v>
      </c>
      <c r="AL847" s="249">
        <v>1</v>
      </c>
      <c r="AM847" s="249">
        <v>1</v>
      </c>
    </row>
    <row r="848" spans="1:39" x14ac:dyDescent="0.3">
      <c r="A848" s="249">
        <v>519033</v>
      </c>
      <c r="B848" s="305" t="s">
        <v>2062</v>
      </c>
      <c r="C848" s="249">
        <v>1</v>
      </c>
      <c r="D848" s="249">
        <v>1</v>
      </c>
      <c r="E848" s="249">
        <v>1</v>
      </c>
      <c r="F848" s="249">
        <v>1</v>
      </c>
      <c r="G848" s="249">
        <v>1</v>
      </c>
      <c r="H848" s="249">
        <v>1</v>
      </c>
      <c r="I848" s="249">
        <v>1</v>
      </c>
      <c r="J848" s="249">
        <v>1</v>
      </c>
      <c r="K848" s="249">
        <v>1</v>
      </c>
      <c r="L848" s="249">
        <v>1</v>
      </c>
      <c r="M848" s="249">
        <v>1</v>
      </c>
      <c r="N848" s="249">
        <v>1</v>
      </c>
      <c r="O848" s="249">
        <v>1</v>
      </c>
      <c r="P848" s="249">
        <v>1</v>
      </c>
      <c r="Q848" s="249">
        <v>1</v>
      </c>
      <c r="R848" s="249">
        <v>1</v>
      </c>
      <c r="S848" s="249">
        <v>1</v>
      </c>
      <c r="T848" s="249">
        <v>1</v>
      </c>
      <c r="U848" s="249">
        <v>1</v>
      </c>
      <c r="V848" s="249">
        <v>1</v>
      </c>
      <c r="W848" s="249">
        <v>1</v>
      </c>
      <c r="X848" s="249">
        <v>1</v>
      </c>
      <c r="Y848" s="249">
        <v>1</v>
      </c>
      <c r="Z848" s="249">
        <v>1</v>
      </c>
      <c r="AA848" s="249">
        <v>1</v>
      </c>
      <c r="AB848" s="249">
        <v>1</v>
      </c>
      <c r="AC848" s="249">
        <v>1</v>
      </c>
      <c r="AD848" s="249">
        <v>1</v>
      </c>
      <c r="AE848" s="249">
        <v>1</v>
      </c>
      <c r="AF848" s="249">
        <v>1</v>
      </c>
      <c r="AG848" s="249">
        <v>1</v>
      </c>
      <c r="AH848" s="249">
        <v>1</v>
      </c>
      <c r="AI848" s="249">
        <v>1</v>
      </c>
      <c r="AJ848" s="249">
        <v>1</v>
      </c>
      <c r="AK848" s="249">
        <v>1</v>
      </c>
      <c r="AL848" s="249">
        <v>1</v>
      </c>
      <c r="AM848" s="249">
        <v>1</v>
      </c>
    </row>
    <row r="849" spans="1:39" x14ac:dyDescent="0.3">
      <c r="A849" s="249">
        <v>519038</v>
      </c>
      <c r="B849" s="305" t="s">
        <v>2062</v>
      </c>
      <c r="C849" s="249">
        <v>1</v>
      </c>
      <c r="D849" s="249">
        <v>1</v>
      </c>
      <c r="E849" s="249">
        <v>1</v>
      </c>
      <c r="F849" s="249">
        <v>1</v>
      </c>
      <c r="G849" s="249">
        <v>1</v>
      </c>
      <c r="H849" s="249">
        <v>1</v>
      </c>
      <c r="I849" s="249">
        <v>1</v>
      </c>
      <c r="J849" s="249">
        <v>1</v>
      </c>
      <c r="K849" s="249">
        <v>1</v>
      </c>
      <c r="L849" s="249">
        <v>1</v>
      </c>
      <c r="M849" s="249">
        <v>1</v>
      </c>
      <c r="N849" s="249">
        <v>1</v>
      </c>
      <c r="O849" s="249">
        <v>1</v>
      </c>
      <c r="P849" s="249">
        <v>1</v>
      </c>
      <c r="Q849" s="249">
        <v>1</v>
      </c>
      <c r="R849" s="249">
        <v>1</v>
      </c>
      <c r="S849" s="249">
        <v>1</v>
      </c>
      <c r="T849" s="249">
        <v>1</v>
      </c>
      <c r="U849" s="249">
        <v>1</v>
      </c>
      <c r="V849" s="249">
        <v>1</v>
      </c>
      <c r="W849" s="249">
        <v>1</v>
      </c>
      <c r="X849" s="249">
        <v>1</v>
      </c>
      <c r="Y849" s="249">
        <v>1</v>
      </c>
      <c r="Z849" s="249">
        <v>1</v>
      </c>
      <c r="AA849" s="249">
        <v>1</v>
      </c>
      <c r="AB849" s="249">
        <v>1</v>
      </c>
      <c r="AC849" s="249">
        <v>1</v>
      </c>
      <c r="AD849" s="249">
        <v>1</v>
      </c>
      <c r="AE849" s="249">
        <v>1</v>
      </c>
      <c r="AF849" s="249">
        <v>1</v>
      </c>
      <c r="AG849" s="249">
        <v>1</v>
      </c>
      <c r="AH849" s="249">
        <v>1</v>
      </c>
      <c r="AI849" s="249">
        <v>1</v>
      </c>
      <c r="AJ849" s="249">
        <v>1</v>
      </c>
      <c r="AK849" s="249">
        <v>1</v>
      </c>
      <c r="AL849" s="249">
        <v>1</v>
      </c>
      <c r="AM849" s="249">
        <v>1</v>
      </c>
    </row>
    <row r="850" spans="1:39" x14ac:dyDescent="0.3">
      <c r="A850" s="249">
        <v>519074</v>
      </c>
      <c r="B850" s="305" t="s">
        <v>2062</v>
      </c>
      <c r="C850" s="249">
        <v>1</v>
      </c>
      <c r="D850" s="249">
        <v>1</v>
      </c>
      <c r="E850" s="249">
        <v>1</v>
      </c>
      <c r="F850" s="249">
        <v>1</v>
      </c>
      <c r="G850" s="249">
        <v>1</v>
      </c>
      <c r="H850" s="249">
        <v>1</v>
      </c>
      <c r="I850" s="249">
        <v>1</v>
      </c>
      <c r="J850" s="249">
        <v>1</v>
      </c>
      <c r="K850" s="249">
        <v>1</v>
      </c>
      <c r="L850" s="249">
        <v>1</v>
      </c>
      <c r="M850" s="249">
        <v>1</v>
      </c>
      <c r="N850" s="249">
        <v>1</v>
      </c>
      <c r="O850" s="249">
        <v>1</v>
      </c>
      <c r="P850" s="249">
        <v>1</v>
      </c>
      <c r="Q850" s="249">
        <v>1</v>
      </c>
      <c r="R850" s="249">
        <v>1</v>
      </c>
      <c r="S850" s="249">
        <v>1</v>
      </c>
      <c r="T850" s="249">
        <v>1</v>
      </c>
      <c r="U850" s="249">
        <v>1</v>
      </c>
      <c r="V850" s="249">
        <v>1</v>
      </c>
      <c r="W850" s="249">
        <v>1</v>
      </c>
      <c r="X850" s="249">
        <v>1</v>
      </c>
      <c r="Y850" s="249">
        <v>1</v>
      </c>
      <c r="Z850" s="249">
        <v>1</v>
      </c>
      <c r="AA850" s="249">
        <v>1</v>
      </c>
      <c r="AB850" s="249">
        <v>1</v>
      </c>
      <c r="AC850" s="249">
        <v>1</v>
      </c>
      <c r="AD850" s="249">
        <v>1</v>
      </c>
      <c r="AE850" s="249">
        <v>1</v>
      </c>
      <c r="AF850" s="249">
        <v>1</v>
      </c>
      <c r="AG850" s="249">
        <v>1</v>
      </c>
      <c r="AH850" s="249">
        <v>1</v>
      </c>
      <c r="AI850" s="249">
        <v>1</v>
      </c>
      <c r="AJ850" s="249">
        <v>1</v>
      </c>
      <c r="AK850" s="249">
        <v>1</v>
      </c>
      <c r="AL850" s="249">
        <v>1</v>
      </c>
      <c r="AM850" s="249">
        <v>1</v>
      </c>
    </row>
    <row r="851" spans="1:39" x14ac:dyDescent="0.3">
      <c r="A851" s="249">
        <v>519079</v>
      </c>
      <c r="B851" s="305" t="s">
        <v>2062</v>
      </c>
      <c r="C851" s="249">
        <v>1</v>
      </c>
      <c r="D851" s="249">
        <v>1</v>
      </c>
      <c r="E851" s="249">
        <v>1</v>
      </c>
      <c r="F851" s="249">
        <v>1</v>
      </c>
      <c r="G851" s="249">
        <v>1</v>
      </c>
      <c r="H851" s="249">
        <v>1</v>
      </c>
      <c r="I851" s="249">
        <v>1</v>
      </c>
      <c r="J851" s="249">
        <v>1</v>
      </c>
      <c r="K851" s="249">
        <v>1</v>
      </c>
      <c r="L851" s="249">
        <v>1</v>
      </c>
      <c r="M851" s="249">
        <v>1</v>
      </c>
      <c r="N851" s="249">
        <v>1</v>
      </c>
      <c r="O851" s="249">
        <v>1</v>
      </c>
      <c r="P851" s="249">
        <v>1</v>
      </c>
      <c r="Q851" s="249">
        <v>1</v>
      </c>
      <c r="R851" s="249">
        <v>1</v>
      </c>
      <c r="S851" s="249">
        <v>1</v>
      </c>
      <c r="T851" s="249">
        <v>1</v>
      </c>
      <c r="U851" s="249">
        <v>1</v>
      </c>
      <c r="V851" s="249">
        <v>1</v>
      </c>
      <c r="W851" s="249">
        <v>1</v>
      </c>
      <c r="X851" s="249">
        <v>1</v>
      </c>
      <c r="Y851" s="249">
        <v>1</v>
      </c>
      <c r="Z851" s="249">
        <v>1</v>
      </c>
      <c r="AA851" s="249">
        <v>1</v>
      </c>
      <c r="AB851" s="249">
        <v>1</v>
      </c>
      <c r="AC851" s="249">
        <v>1</v>
      </c>
      <c r="AD851" s="249">
        <v>1</v>
      </c>
      <c r="AE851" s="249">
        <v>1</v>
      </c>
      <c r="AF851" s="249">
        <v>1</v>
      </c>
      <c r="AG851" s="249">
        <v>1</v>
      </c>
      <c r="AH851" s="249">
        <v>1</v>
      </c>
      <c r="AI851" s="249">
        <v>1</v>
      </c>
      <c r="AJ851" s="249">
        <v>1</v>
      </c>
      <c r="AK851" s="249">
        <v>1</v>
      </c>
      <c r="AL851" s="249">
        <v>1</v>
      </c>
      <c r="AM851" s="249">
        <v>1</v>
      </c>
    </row>
    <row r="852" spans="1:39" x14ac:dyDescent="0.3">
      <c r="A852" s="249">
        <v>519084</v>
      </c>
      <c r="B852" s="305" t="s">
        <v>2062</v>
      </c>
      <c r="C852" s="249">
        <v>1</v>
      </c>
      <c r="D852" s="249">
        <v>1</v>
      </c>
      <c r="E852" s="249">
        <v>1</v>
      </c>
      <c r="F852" s="249">
        <v>1</v>
      </c>
      <c r="G852" s="249">
        <v>1</v>
      </c>
      <c r="H852" s="249">
        <v>1</v>
      </c>
      <c r="I852" s="249">
        <v>1</v>
      </c>
      <c r="J852" s="249">
        <v>1</v>
      </c>
      <c r="K852" s="249">
        <v>1</v>
      </c>
      <c r="L852" s="249">
        <v>1</v>
      </c>
      <c r="M852" s="249">
        <v>1</v>
      </c>
      <c r="N852" s="249">
        <v>1</v>
      </c>
      <c r="O852" s="249">
        <v>1</v>
      </c>
      <c r="P852" s="249">
        <v>1</v>
      </c>
      <c r="Q852" s="249">
        <v>1</v>
      </c>
      <c r="R852" s="249">
        <v>1</v>
      </c>
      <c r="S852" s="249">
        <v>1</v>
      </c>
      <c r="T852" s="249">
        <v>1</v>
      </c>
      <c r="U852" s="249">
        <v>1</v>
      </c>
      <c r="V852" s="249">
        <v>1</v>
      </c>
      <c r="W852" s="249">
        <v>1</v>
      </c>
      <c r="X852" s="249">
        <v>1</v>
      </c>
      <c r="Y852" s="249">
        <v>1</v>
      </c>
      <c r="Z852" s="249">
        <v>1</v>
      </c>
      <c r="AA852" s="249">
        <v>1</v>
      </c>
      <c r="AB852" s="249">
        <v>1</v>
      </c>
      <c r="AC852" s="249">
        <v>1</v>
      </c>
      <c r="AD852" s="249">
        <v>1</v>
      </c>
      <c r="AE852" s="249">
        <v>1</v>
      </c>
      <c r="AF852" s="249">
        <v>1</v>
      </c>
      <c r="AG852" s="249">
        <v>1</v>
      </c>
      <c r="AH852" s="249">
        <v>1</v>
      </c>
      <c r="AI852" s="249">
        <v>1</v>
      </c>
      <c r="AJ852" s="249">
        <v>1</v>
      </c>
      <c r="AK852" s="249">
        <v>1</v>
      </c>
      <c r="AL852" s="249">
        <v>1</v>
      </c>
      <c r="AM852" s="249">
        <v>1</v>
      </c>
    </row>
    <row r="853" spans="1:39" x14ac:dyDescent="0.3">
      <c r="A853" s="249">
        <v>519118</v>
      </c>
      <c r="B853" s="305" t="s">
        <v>2062</v>
      </c>
      <c r="C853" s="249">
        <v>1</v>
      </c>
      <c r="D853" s="249">
        <v>1</v>
      </c>
      <c r="E853" s="249">
        <v>1</v>
      </c>
      <c r="F853" s="249">
        <v>1</v>
      </c>
      <c r="G853" s="249">
        <v>1</v>
      </c>
      <c r="H853" s="249">
        <v>1</v>
      </c>
      <c r="I853" s="249">
        <v>1</v>
      </c>
      <c r="J853" s="249">
        <v>1</v>
      </c>
      <c r="K853" s="249">
        <v>1</v>
      </c>
      <c r="L853" s="249">
        <v>1</v>
      </c>
      <c r="M853" s="249">
        <v>1</v>
      </c>
      <c r="N853" s="249">
        <v>1</v>
      </c>
      <c r="O853" s="249">
        <v>1</v>
      </c>
      <c r="P853" s="249">
        <v>1</v>
      </c>
      <c r="Q853" s="249">
        <v>1</v>
      </c>
      <c r="R853" s="249">
        <v>1</v>
      </c>
      <c r="S853" s="249">
        <v>1</v>
      </c>
      <c r="T853" s="249">
        <v>1</v>
      </c>
      <c r="U853" s="249">
        <v>1</v>
      </c>
      <c r="V853" s="249">
        <v>1</v>
      </c>
      <c r="W853" s="249">
        <v>1</v>
      </c>
      <c r="X853" s="249">
        <v>1</v>
      </c>
      <c r="Y853" s="249">
        <v>1</v>
      </c>
      <c r="Z853" s="249">
        <v>1</v>
      </c>
      <c r="AA853" s="249">
        <v>1</v>
      </c>
      <c r="AB853" s="249">
        <v>1</v>
      </c>
      <c r="AC853" s="249">
        <v>1</v>
      </c>
      <c r="AD853" s="249">
        <v>1</v>
      </c>
      <c r="AE853" s="249">
        <v>1</v>
      </c>
      <c r="AF853" s="249">
        <v>1</v>
      </c>
      <c r="AG853" s="249">
        <v>1</v>
      </c>
      <c r="AH853" s="249">
        <v>1</v>
      </c>
      <c r="AI853" s="249">
        <v>1</v>
      </c>
      <c r="AJ853" s="249">
        <v>1</v>
      </c>
      <c r="AK853" s="249">
        <v>1</v>
      </c>
      <c r="AL853" s="249">
        <v>1</v>
      </c>
      <c r="AM853" s="249">
        <v>1</v>
      </c>
    </row>
    <row r="854" spans="1:39" x14ac:dyDescent="0.3">
      <c r="A854" s="249">
        <v>519154</v>
      </c>
      <c r="B854" s="305" t="s">
        <v>2062</v>
      </c>
      <c r="C854" s="249">
        <v>1</v>
      </c>
      <c r="D854" s="249">
        <v>1</v>
      </c>
      <c r="E854" s="249">
        <v>1</v>
      </c>
      <c r="F854" s="249">
        <v>1</v>
      </c>
      <c r="G854" s="249">
        <v>1</v>
      </c>
      <c r="H854" s="249">
        <v>1</v>
      </c>
      <c r="I854" s="249">
        <v>1</v>
      </c>
      <c r="J854" s="249">
        <v>1</v>
      </c>
      <c r="K854" s="249">
        <v>1</v>
      </c>
      <c r="L854" s="249">
        <v>1</v>
      </c>
      <c r="M854" s="249">
        <v>1</v>
      </c>
      <c r="N854" s="249">
        <v>1</v>
      </c>
      <c r="O854" s="249">
        <v>1</v>
      </c>
      <c r="P854" s="249">
        <v>1</v>
      </c>
      <c r="Q854" s="249">
        <v>1</v>
      </c>
      <c r="R854" s="249">
        <v>1</v>
      </c>
      <c r="S854" s="249">
        <v>1</v>
      </c>
      <c r="T854" s="249">
        <v>1</v>
      </c>
      <c r="U854" s="249">
        <v>1</v>
      </c>
      <c r="V854" s="249">
        <v>1</v>
      </c>
      <c r="W854" s="249">
        <v>1</v>
      </c>
      <c r="X854" s="249">
        <v>1</v>
      </c>
      <c r="Y854" s="249">
        <v>1</v>
      </c>
      <c r="Z854" s="249">
        <v>1</v>
      </c>
      <c r="AA854" s="249">
        <v>1</v>
      </c>
      <c r="AB854" s="249">
        <v>1</v>
      </c>
      <c r="AC854" s="249">
        <v>1</v>
      </c>
      <c r="AD854" s="249">
        <v>1</v>
      </c>
      <c r="AE854" s="249">
        <v>1</v>
      </c>
      <c r="AF854" s="249">
        <v>1</v>
      </c>
      <c r="AG854" s="249">
        <v>1</v>
      </c>
      <c r="AH854" s="249">
        <v>1</v>
      </c>
      <c r="AI854" s="249">
        <v>1</v>
      </c>
      <c r="AJ854" s="249">
        <v>1</v>
      </c>
      <c r="AK854" s="249">
        <v>1</v>
      </c>
      <c r="AL854" s="249">
        <v>1</v>
      </c>
      <c r="AM854" s="249">
        <v>1</v>
      </c>
    </row>
    <row r="855" spans="1:39" x14ac:dyDescent="0.3">
      <c r="A855" s="249">
        <v>519180</v>
      </c>
      <c r="B855" s="305" t="s">
        <v>2062</v>
      </c>
      <c r="C855" s="249">
        <v>1</v>
      </c>
      <c r="D855" s="249">
        <v>1</v>
      </c>
      <c r="E855" s="249">
        <v>1</v>
      </c>
      <c r="F855" s="249">
        <v>1</v>
      </c>
      <c r="G855" s="249">
        <v>1</v>
      </c>
      <c r="H855" s="249">
        <v>1</v>
      </c>
      <c r="I855" s="249">
        <v>1</v>
      </c>
      <c r="J855" s="249">
        <v>1</v>
      </c>
      <c r="K855" s="249">
        <v>1</v>
      </c>
      <c r="L855" s="249">
        <v>1</v>
      </c>
      <c r="M855" s="249">
        <v>1</v>
      </c>
      <c r="N855" s="249">
        <v>1</v>
      </c>
      <c r="O855" s="249">
        <v>1</v>
      </c>
      <c r="P855" s="249">
        <v>1</v>
      </c>
      <c r="Q855" s="249">
        <v>1</v>
      </c>
      <c r="R855" s="249">
        <v>1</v>
      </c>
      <c r="S855" s="249">
        <v>1</v>
      </c>
      <c r="T855" s="249">
        <v>1</v>
      </c>
      <c r="U855" s="249">
        <v>1</v>
      </c>
      <c r="V855" s="249">
        <v>1</v>
      </c>
      <c r="W855" s="249">
        <v>1</v>
      </c>
      <c r="X855" s="249">
        <v>1</v>
      </c>
      <c r="Y855" s="249">
        <v>1</v>
      </c>
      <c r="Z855" s="249">
        <v>1</v>
      </c>
      <c r="AA855" s="249">
        <v>1</v>
      </c>
      <c r="AB855" s="249">
        <v>1</v>
      </c>
      <c r="AC855" s="249">
        <v>1</v>
      </c>
      <c r="AD855" s="249">
        <v>1</v>
      </c>
      <c r="AE855" s="249">
        <v>1</v>
      </c>
      <c r="AF855" s="249">
        <v>1</v>
      </c>
      <c r="AG855" s="249">
        <v>1</v>
      </c>
      <c r="AH855" s="249">
        <v>1</v>
      </c>
      <c r="AI855" s="249">
        <v>1</v>
      </c>
      <c r="AJ855" s="249">
        <v>1</v>
      </c>
      <c r="AK855" s="249">
        <v>1</v>
      </c>
      <c r="AL855" s="249">
        <v>1</v>
      </c>
      <c r="AM855" s="249">
        <v>1</v>
      </c>
    </row>
    <row r="856" spans="1:39" x14ac:dyDescent="0.3">
      <c r="A856" s="249">
        <v>519214</v>
      </c>
      <c r="B856" s="305" t="s">
        <v>2062</v>
      </c>
      <c r="C856" s="249">
        <v>1</v>
      </c>
      <c r="D856" s="249">
        <v>1</v>
      </c>
      <c r="E856" s="249">
        <v>1</v>
      </c>
      <c r="F856" s="249">
        <v>1</v>
      </c>
      <c r="G856" s="249">
        <v>1</v>
      </c>
      <c r="H856" s="249">
        <v>1</v>
      </c>
      <c r="I856" s="249">
        <v>1</v>
      </c>
      <c r="J856" s="249">
        <v>1</v>
      </c>
      <c r="K856" s="249">
        <v>1</v>
      </c>
      <c r="L856" s="249">
        <v>1</v>
      </c>
      <c r="M856" s="249">
        <v>1</v>
      </c>
      <c r="N856" s="249">
        <v>1</v>
      </c>
      <c r="O856" s="249">
        <v>1</v>
      </c>
      <c r="P856" s="249">
        <v>1</v>
      </c>
      <c r="Q856" s="249">
        <v>1</v>
      </c>
      <c r="R856" s="249">
        <v>1</v>
      </c>
      <c r="S856" s="249">
        <v>1</v>
      </c>
      <c r="T856" s="249">
        <v>1</v>
      </c>
      <c r="U856" s="249">
        <v>1</v>
      </c>
      <c r="V856" s="249">
        <v>1</v>
      </c>
      <c r="W856" s="249">
        <v>1</v>
      </c>
      <c r="X856" s="249">
        <v>1</v>
      </c>
      <c r="Y856" s="249">
        <v>1</v>
      </c>
      <c r="Z856" s="249">
        <v>1</v>
      </c>
      <c r="AA856" s="249">
        <v>1</v>
      </c>
      <c r="AB856" s="249">
        <v>1</v>
      </c>
      <c r="AC856" s="249">
        <v>1</v>
      </c>
      <c r="AD856" s="249">
        <v>1</v>
      </c>
      <c r="AE856" s="249">
        <v>1</v>
      </c>
      <c r="AF856" s="249">
        <v>1</v>
      </c>
      <c r="AG856" s="249">
        <v>1</v>
      </c>
      <c r="AH856" s="249">
        <v>1</v>
      </c>
      <c r="AI856" s="249">
        <v>1</v>
      </c>
      <c r="AJ856" s="249">
        <v>1</v>
      </c>
      <c r="AK856" s="249">
        <v>1</v>
      </c>
      <c r="AL856" s="249">
        <v>1</v>
      </c>
      <c r="AM856" s="249">
        <v>1</v>
      </c>
    </row>
    <row r="857" spans="1:39" x14ac:dyDescent="0.3">
      <c r="A857" s="249">
        <v>519223</v>
      </c>
      <c r="B857" s="305" t="s">
        <v>2062</v>
      </c>
      <c r="C857" s="249">
        <v>1</v>
      </c>
      <c r="D857" s="249">
        <v>1</v>
      </c>
      <c r="E857" s="249">
        <v>1</v>
      </c>
      <c r="F857" s="249">
        <v>1</v>
      </c>
      <c r="G857" s="249">
        <v>1</v>
      </c>
      <c r="H857" s="249">
        <v>1</v>
      </c>
      <c r="I857" s="249">
        <v>1</v>
      </c>
      <c r="J857" s="249">
        <v>1</v>
      </c>
      <c r="K857" s="249">
        <v>1</v>
      </c>
      <c r="L857" s="249">
        <v>1</v>
      </c>
      <c r="M857" s="249">
        <v>1</v>
      </c>
      <c r="N857" s="249">
        <v>1</v>
      </c>
      <c r="O857" s="249">
        <v>1</v>
      </c>
      <c r="P857" s="249">
        <v>1</v>
      </c>
      <c r="Q857" s="249">
        <v>1</v>
      </c>
      <c r="R857" s="249">
        <v>1</v>
      </c>
      <c r="S857" s="249">
        <v>1</v>
      </c>
      <c r="T857" s="249">
        <v>1</v>
      </c>
      <c r="U857" s="249">
        <v>1</v>
      </c>
      <c r="V857" s="249">
        <v>1</v>
      </c>
      <c r="W857" s="249">
        <v>1</v>
      </c>
      <c r="X857" s="249">
        <v>1</v>
      </c>
      <c r="Y857" s="249">
        <v>1</v>
      </c>
      <c r="Z857" s="249">
        <v>1</v>
      </c>
      <c r="AA857" s="249">
        <v>1</v>
      </c>
      <c r="AB857" s="249">
        <v>1</v>
      </c>
      <c r="AC857" s="249">
        <v>1</v>
      </c>
      <c r="AD857" s="249">
        <v>1</v>
      </c>
      <c r="AE857" s="249">
        <v>1</v>
      </c>
      <c r="AF857" s="249">
        <v>1</v>
      </c>
      <c r="AG857" s="249">
        <v>1</v>
      </c>
      <c r="AH857" s="249">
        <v>1</v>
      </c>
      <c r="AI857" s="249">
        <v>1</v>
      </c>
      <c r="AJ857" s="249">
        <v>1</v>
      </c>
      <c r="AK857" s="249">
        <v>1</v>
      </c>
      <c r="AL857" s="249">
        <v>1</v>
      </c>
      <c r="AM857" s="249">
        <v>1</v>
      </c>
    </row>
    <row r="858" spans="1:39" x14ac:dyDescent="0.3">
      <c r="A858" s="249">
        <v>519264</v>
      </c>
      <c r="B858" s="305" t="s">
        <v>2062</v>
      </c>
      <c r="C858" s="249">
        <v>1</v>
      </c>
      <c r="D858" s="249">
        <v>1</v>
      </c>
      <c r="E858" s="249">
        <v>1</v>
      </c>
      <c r="F858" s="249">
        <v>1</v>
      </c>
      <c r="G858" s="249">
        <v>1</v>
      </c>
      <c r="H858" s="249">
        <v>1</v>
      </c>
      <c r="I858" s="249">
        <v>1</v>
      </c>
      <c r="J858" s="249">
        <v>1</v>
      </c>
      <c r="K858" s="249">
        <v>1</v>
      </c>
      <c r="L858" s="249">
        <v>1</v>
      </c>
      <c r="M858" s="249">
        <v>1</v>
      </c>
      <c r="N858" s="249">
        <v>1</v>
      </c>
      <c r="O858" s="249">
        <v>1</v>
      </c>
      <c r="P858" s="249">
        <v>1</v>
      </c>
      <c r="Q858" s="249">
        <v>1</v>
      </c>
      <c r="R858" s="249">
        <v>1</v>
      </c>
      <c r="S858" s="249">
        <v>1</v>
      </c>
      <c r="T858" s="249">
        <v>1</v>
      </c>
      <c r="U858" s="249">
        <v>1</v>
      </c>
      <c r="V858" s="249">
        <v>1</v>
      </c>
      <c r="W858" s="249">
        <v>1</v>
      </c>
      <c r="X858" s="249">
        <v>1</v>
      </c>
      <c r="Y858" s="249">
        <v>1</v>
      </c>
      <c r="Z858" s="249">
        <v>1</v>
      </c>
      <c r="AA858" s="249">
        <v>1</v>
      </c>
      <c r="AB858" s="249">
        <v>1</v>
      </c>
      <c r="AC858" s="249">
        <v>1</v>
      </c>
      <c r="AD858" s="249">
        <v>1</v>
      </c>
      <c r="AE858" s="249">
        <v>1</v>
      </c>
      <c r="AF858" s="249">
        <v>1</v>
      </c>
      <c r="AG858" s="249">
        <v>1</v>
      </c>
      <c r="AH858" s="249">
        <v>1</v>
      </c>
      <c r="AI858" s="249">
        <v>1</v>
      </c>
      <c r="AJ858" s="249">
        <v>1</v>
      </c>
      <c r="AK858" s="249">
        <v>1</v>
      </c>
      <c r="AL858" s="249">
        <v>1</v>
      </c>
      <c r="AM858" s="249">
        <v>1</v>
      </c>
    </row>
    <row r="859" spans="1:39" x14ac:dyDescent="0.3">
      <c r="A859" s="249">
        <v>519268</v>
      </c>
      <c r="B859" s="305" t="s">
        <v>2062</v>
      </c>
      <c r="C859" s="249">
        <v>1</v>
      </c>
      <c r="D859" s="249">
        <v>1</v>
      </c>
      <c r="E859" s="249">
        <v>1</v>
      </c>
      <c r="F859" s="249">
        <v>1</v>
      </c>
      <c r="G859" s="249">
        <v>1</v>
      </c>
      <c r="H859" s="249">
        <v>1</v>
      </c>
      <c r="I859" s="249">
        <v>1</v>
      </c>
      <c r="J859" s="249">
        <v>1</v>
      </c>
      <c r="K859" s="249">
        <v>1</v>
      </c>
      <c r="L859" s="249">
        <v>1</v>
      </c>
      <c r="M859" s="249">
        <v>1</v>
      </c>
      <c r="N859" s="249">
        <v>1</v>
      </c>
      <c r="O859" s="249">
        <v>1</v>
      </c>
      <c r="P859" s="249">
        <v>1</v>
      </c>
      <c r="Q859" s="249">
        <v>1</v>
      </c>
      <c r="R859" s="249">
        <v>1</v>
      </c>
      <c r="S859" s="249">
        <v>1</v>
      </c>
      <c r="T859" s="249">
        <v>1</v>
      </c>
      <c r="U859" s="249">
        <v>1</v>
      </c>
      <c r="V859" s="249">
        <v>1</v>
      </c>
      <c r="W859" s="249">
        <v>1</v>
      </c>
      <c r="X859" s="249">
        <v>1</v>
      </c>
      <c r="Y859" s="249">
        <v>1</v>
      </c>
      <c r="Z859" s="249">
        <v>1</v>
      </c>
      <c r="AA859" s="249">
        <v>1</v>
      </c>
      <c r="AB859" s="249">
        <v>1</v>
      </c>
      <c r="AC859" s="249">
        <v>1</v>
      </c>
      <c r="AD859" s="249">
        <v>1</v>
      </c>
      <c r="AE859" s="249">
        <v>1</v>
      </c>
      <c r="AF859" s="249">
        <v>1</v>
      </c>
      <c r="AG859" s="249">
        <v>1</v>
      </c>
      <c r="AH859" s="249">
        <v>1</v>
      </c>
      <c r="AI859" s="249">
        <v>1</v>
      </c>
      <c r="AJ859" s="249">
        <v>1</v>
      </c>
      <c r="AK859" s="249">
        <v>1</v>
      </c>
      <c r="AL859" s="249">
        <v>1</v>
      </c>
      <c r="AM859" s="249">
        <v>1</v>
      </c>
    </row>
    <row r="860" spans="1:39" x14ac:dyDescent="0.3">
      <c r="A860" s="249">
        <v>519274</v>
      </c>
      <c r="B860" s="305" t="s">
        <v>2062</v>
      </c>
      <c r="C860" s="249">
        <v>1</v>
      </c>
      <c r="D860" s="249">
        <v>1</v>
      </c>
      <c r="E860" s="249">
        <v>1</v>
      </c>
      <c r="F860" s="249">
        <v>1</v>
      </c>
      <c r="G860" s="249">
        <v>1</v>
      </c>
      <c r="H860" s="249">
        <v>1</v>
      </c>
      <c r="I860" s="249">
        <v>1</v>
      </c>
      <c r="J860" s="249">
        <v>1</v>
      </c>
      <c r="K860" s="249">
        <v>1</v>
      </c>
      <c r="L860" s="249">
        <v>1</v>
      </c>
      <c r="M860" s="249">
        <v>1</v>
      </c>
      <c r="N860" s="249">
        <v>1</v>
      </c>
      <c r="O860" s="249">
        <v>1</v>
      </c>
      <c r="P860" s="249">
        <v>1</v>
      </c>
      <c r="Q860" s="249">
        <v>1</v>
      </c>
      <c r="R860" s="249">
        <v>1</v>
      </c>
      <c r="S860" s="249">
        <v>1</v>
      </c>
      <c r="T860" s="249">
        <v>1</v>
      </c>
      <c r="U860" s="249">
        <v>1</v>
      </c>
      <c r="V860" s="249">
        <v>1</v>
      </c>
      <c r="W860" s="249">
        <v>1</v>
      </c>
      <c r="X860" s="249">
        <v>1</v>
      </c>
      <c r="Y860" s="249">
        <v>1</v>
      </c>
      <c r="Z860" s="249">
        <v>1</v>
      </c>
      <c r="AA860" s="249">
        <v>1</v>
      </c>
      <c r="AB860" s="249">
        <v>1</v>
      </c>
      <c r="AC860" s="249">
        <v>1</v>
      </c>
      <c r="AD860" s="249">
        <v>1</v>
      </c>
      <c r="AE860" s="249">
        <v>1</v>
      </c>
      <c r="AF860" s="249">
        <v>1</v>
      </c>
      <c r="AG860" s="249">
        <v>1</v>
      </c>
      <c r="AH860" s="249">
        <v>1</v>
      </c>
      <c r="AI860" s="249">
        <v>1</v>
      </c>
      <c r="AJ860" s="249">
        <v>1</v>
      </c>
      <c r="AK860" s="249">
        <v>1</v>
      </c>
      <c r="AL860" s="249">
        <v>1</v>
      </c>
      <c r="AM860" s="249">
        <v>1</v>
      </c>
    </row>
    <row r="861" spans="1:39" x14ac:dyDescent="0.3">
      <c r="A861" s="249">
        <v>519327</v>
      </c>
      <c r="B861" s="305" t="s">
        <v>2062</v>
      </c>
      <c r="C861" s="249">
        <v>1</v>
      </c>
      <c r="D861" s="249">
        <v>1</v>
      </c>
      <c r="E861" s="249">
        <v>1</v>
      </c>
      <c r="F861" s="249">
        <v>1</v>
      </c>
      <c r="G861" s="249">
        <v>1</v>
      </c>
      <c r="H861" s="249">
        <v>1</v>
      </c>
      <c r="I861" s="249">
        <v>1</v>
      </c>
      <c r="J861" s="249">
        <v>1</v>
      </c>
      <c r="K861" s="249">
        <v>1</v>
      </c>
      <c r="L861" s="249">
        <v>1</v>
      </c>
      <c r="M861" s="249">
        <v>1</v>
      </c>
      <c r="N861" s="249">
        <v>1</v>
      </c>
      <c r="O861" s="249">
        <v>1</v>
      </c>
      <c r="P861" s="249">
        <v>1</v>
      </c>
      <c r="Q861" s="249">
        <v>1</v>
      </c>
      <c r="R861" s="249">
        <v>1</v>
      </c>
      <c r="S861" s="249">
        <v>1</v>
      </c>
      <c r="T861" s="249">
        <v>1</v>
      </c>
      <c r="U861" s="249">
        <v>1</v>
      </c>
      <c r="V861" s="249">
        <v>1</v>
      </c>
      <c r="W861" s="249">
        <v>1</v>
      </c>
      <c r="X861" s="249">
        <v>1</v>
      </c>
      <c r="Y861" s="249">
        <v>1</v>
      </c>
      <c r="Z861" s="249">
        <v>1</v>
      </c>
      <c r="AA861" s="249">
        <v>1</v>
      </c>
      <c r="AB861" s="249">
        <v>1</v>
      </c>
      <c r="AC861" s="249">
        <v>1</v>
      </c>
      <c r="AD861" s="249">
        <v>1</v>
      </c>
      <c r="AE861" s="249">
        <v>1</v>
      </c>
      <c r="AF861" s="249">
        <v>1</v>
      </c>
      <c r="AG861" s="249">
        <v>1</v>
      </c>
      <c r="AH861" s="249">
        <v>1</v>
      </c>
      <c r="AI861" s="249">
        <v>1</v>
      </c>
      <c r="AJ861" s="249">
        <v>1</v>
      </c>
      <c r="AK861" s="249">
        <v>1</v>
      </c>
      <c r="AL861" s="249">
        <v>1</v>
      </c>
      <c r="AM861" s="249">
        <v>1</v>
      </c>
    </row>
    <row r="862" spans="1:39" x14ac:dyDescent="0.3">
      <c r="A862" s="249">
        <v>519328</v>
      </c>
      <c r="B862" s="305" t="s">
        <v>2062</v>
      </c>
      <c r="C862" s="249">
        <v>1</v>
      </c>
      <c r="D862" s="249">
        <v>1</v>
      </c>
      <c r="E862" s="249">
        <v>1</v>
      </c>
      <c r="F862" s="249">
        <v>1</v>
      </c>
      <c r="G862" s="249">
        <v>1</v>
      </c>
      <c r="H862" s="249">
        <v>1</v>
      </c>
      <c r="I862" s="249">
        <v>1</v>
      </c>
      <c r="J862" s="249">
        <v>1</v>
      </c>
      <c r="K862" s="249">
        <v>1</v>
      </c>
      <c r="L862" s="249">
        <v>1</v>
      </c>
      <c r="M862" s="249">
        <v>1</v>
      </c>
      <c r="N862" s="249">
        <v>1</v>
      </c>
      <c r="O862" s="249">
        <v>1</v>
      </c>
      <c r="P862" s="249">
        <v>1</v>
      </c>
      <c r="Q862" s="249">
        <v>1</v>
      </c>
      <c r="R862" s="249">
        <v>1</v>
      </c>
      <c r="S862" s="249">
        <v>1</v>
      </c>
      <c r="T862" s="249">
        <v>1</v>
      </c>
      <c r="U862" s="249">
        <v>1</v>
      </c>
      <c r="V862" s="249">
        <v>1</v>
      </c>
      <c r="W862" s="249">
        <v>1</v>
      </c>
      <c r="X862" s="249">
        <v>1</v>
      </c>
      <c r="Y862" s="249">
        <v>1</v>
      </c>
      <c r="Z862" s="249">
        <v>1</v>
      </c>
      <c r="AA862" s="249">
        <v>1</v>
      </c>
      <c r="AB862" s="249">
        <v>1</v>
      </c>
      <c r="AC862" s="249">
        <v>1</v>
      </c>
      <c r="AD862" s="249">
        <v>1</v>
      </c>
      <c r="AE862" s="249">
        <v>1</v>
      </c>
      <c r="AF862" s="249">
        <v>1</v>
      </c>
      <c r="AG862" s="249">
        <v>1</v>
      </c>
      <c r="AH862" s="249">
        <v>1</v>
      </c>
      <c r="AI862" s="249">
        <v>1</v>
      </c>
      <c r="AJ862" s="249">
        <v>1</v>
      </c>
      <c r="AK862" s="249">
        <v>1</v>
      </c>
      <c r="AL862" s="249">
        <v>1</v>
      </c>
      <c r="AM862" s="249">
        <v>1</v>
      </c>
    </row>
    <row r="863" spans="1:39" x14ac:dyDescent="0.3">
      <c r="A863" s="249">
        <v>519343</v>
      </c>
      <c r="B863" s="305" t="s">
        <v>2062</v>
      </c>
      <c r="C863" s="249">
        <v>1</v>
      </c>
      <c r="D863" s="249">
        <v>1</v>
      </c>
      <c r="E863" s="249">
        <v>1</v>
      </c>
      <c r="F863" s="249">
        <v>1</v>
      </c>
      <c r="G863" s="249">
        <v>1</v>
      </c>
      <c r="H863" s="249">
        <v>1</v>
      </c>
      <c r="I863" s="249">
        <v>1</v>
      </c>
      <c r="J863" s="249">
        <v>1</v>
      </c>
      <c r="K863" s="249">
        <v>1</v>
      </c>
      <c r="L863" s="249">
        <v>1</v>
      </c>
      <c r="M863" s="249">
        <v>1</v>
      </c>
      <c r="N863" s="249">
        <v>1</v>
      </c>
      <c r="O863" s="249">
        <v>1</v>
      </c>
      <c r="P863" s="249">
        <v>1</v>
      </c>
      <c r="Q863" s="249">
        <v>1</v>
      </c>
      <c r="R863" s="249">
        <v>1</v>
      </c>
      <c r="S863" s="249">
        <v>1</v>
      </c>
      <c r="T863" s="249">
        <v>1</v>
      </c>
      <c r="U863" s="249">
        <v>1</v>
      </c>
      <c r="V863" s="249">
        <v>1</v>
      </c>
      <c r="W863" s="249">
        <v>1</v>
      </c>
      <c r="X863" s="249">
        <v>1</v>
      </c>
      <c r="Y863" s="249">
        <v>1</v>
      </c>
      <c r="Z863" s="249">
        <v>1</v>
      </c>
      <c r="AA863" s="249">
        <v>1</v>
      </c>
      <c r="AB863" s="249">
        <v>1</v>
      </c>
      <c r="AC863" s="249">
        <v>1</v>
      </c>
      <c r="AD863" s="249">
        <v>1</v>
      </c>
      <c r="AE863" s="249">
        <v>1</v>
      </c>
      <c r="AF863" s="249">
        <v>1</v>
      </c>
      <c r="AG863" s="249">
        <v>1</v>
      </c>
      <c r="AH863" s="249">
        <v>1</v>
      </c>
      <c r="AI863" s="249">
        <v>1</v>
      </c>
      <c r="AJ863" s="249">
        <v>1</v>
      </c>
      <c r="AK863" s="249">
        <v>1</v>
      </c>
      <c r="AL863" s="249">
        <v>1</v>
      </c>
      <c r="AM863" s="249">
        <v>1</v>
      </c>
    </row>
    <row r="864" spans="1:39" x14ac:dyDescent="0.3">
      <c r="A864" s="249">
        <v>519352</v>
      </c>
      <c r="B864" s="305" t="s">
        <v>2062</v>
      </c>
      <c r="C864" s="249">
        <v>1</v>
      </c>
      <c r="D864" s="249">
        <v>1</v>
      </c>
      <c r="E864" s="249">
        <v>1</v>
      </c>
      <c r="F864" s="249">
        <v>1</v>
      </c>
      <c r="G864" s="249">
        <v>1</v>
      </c>
      <c r="H864" s="249">
        <v>1</v>
      </c>
      <c r="I864" s="249">
        <v>1</v>
      </c>
      <c r="J864" s="249">
        <v>1</v>
      </c>
      <c r="K864" s="249">
        <v>1</v>
      </c>
      <c r="L864" s="249">
        <v>1</v>
      </c>
      <c r="M864" s="249">
        <v>1</v>
      </c>
      <c r="N864" s="249">
        <v>1</v>
      </c>
      <c r="O864" s="249">
        <v>1</v>
      </c>
      <c r="P864" s="249">
        <v>1</v>
      </c>
      <c r="Q864" s="249">
        <v>1</v>
      </c>
      <c r="R864" s="249">
        <v>1</v>
      </c>
      <c r="S864" s="249">
        <v>1</v>
      </c>
      <c r="T864" s="249">
        <v>1</v>
      </c>
      <c r="U864" s="249">
        <v>1</v>
      </c>
      <c r="V864" s="249">
        <v>1</v>
      </c>
      <c r="W864" s="249">
        <v>1</v>
      </c>
      <c r="X864" s="249">
        <v>1</v>
      </c>
      <c r="Y864" s="249">
        <v>1</v>
      </c>
      <c r="Z864" s="249">
        <v>1</v>
      </c>
      <c r="AA864" s="249">
        <v>1</v>
      </c>
      <c r="AB864" s="249">
        <v>1</v>
      </c>
      <c r="AC864" s="249">
        <v>1</v>
      </c>
      <c r="AD864" s="249">
        <v>1</v>
      </c>
      <c r="AE864" s="249">
        <v>1</v>
      </c>
      <c r="AF864" s="249">
        <v>1</v>
      </c>
      <c r="AG864" s="249">
        <v>1</v>
      </c>
      <c r="AH864" s="249">
        <v>1</v>
      </c>
      <c r="AI864" s="249">
        <v>1</v>
      </c>
      <c r="AJ864" s="249">
        <v>1</v>
      </c>
      <c r="AK864" s="249">
        <v>1</v>
      </c>
      <c r="AL864" s="249">
        <v>1</v>
      </c>
      <c r="AM864" s="249">
        <v>1</v>
      </c>
    </row>
    <row r="865" spans="1:39" x14ac:dyDescent="0.3">
      <c r="A865" s="249">
        <v>519360</v>
      </c>
      <c r="B865" s="305" t="s">
        <v>2062</v>
      </c>
      <c r="C865" s="249">
        <v>1</v>
      </c>
      <c r="D865" s="249">
        <v>1</v>
      </c>
      <c r="E865" s="249">
        <v>1</v>
      </c>
      <c r="F865" s="249">
        <v>1</v>
      </c>
      <c r="G865" s="249">
        <v>1</v>
      </c>
      <c r="H865" s="249">
        <v>1</v>
      </c>
      <c r="I865" s="249">
        <v>1</v>
      </c>
      <c r="J865" s="249">
        <v>1</v>
      </c>
      <c r="K865" s="249">
        <v>1</v>
      </c>
      <c r="L865" s="249">
        <v>1</v>
      </c>
      <c r="M865" s="249">
        <v>1</v>
      </c>
      <c r="N865" s="249">
        <v>1</v>
      </c>
      <c r="O865" s="249">
        <v>1</v>
      </c>
      <c r="P865" s="249">
        <v>1</v>
      </c>
      <c r="Q865" s="249">
        <v>1</v>
      </c>
      <c r="R865" s="249">
        <v>1</v>
      </c>
      <c r="S865" s="249">
        <v>1</v>
      </c>
      <c r="T865" s="249">
        <v>1</v>
      </c>
      <c r="U865" s="249">
        <v>1</v>
      </c>
      <c r="V865" s="249">
        <v>1</v>
      </c>
      <c r="W865" s="249">
        <v>1</v>
      </c>
      <c r="X865" s="249">
        <v>1</v>
      </c>
      <c r="Y865" s="249">
        <v>1</v>
      </c>
      <c r="Z865" s="249">
        <v>1</v>
      </c>
      <c r="AA865" s="249">
        <v>1</v>
      </c>
      <c r="AB865" s="249">
        <v>1</v>
      </c>
      <c r="AC865" s="249">
        <v>1</v>
      </c>
      <c r="AD865" s="249">
        <v>1</v>
      </c>
      <c r="AE865" s="249">
        <v>1</v>
      </c>
      <c r="AF865" s="249">
        <v>1</v>
      </c>
      <c r="AG865" s="249">
        <v>1</v>
      </c>
      <c r="AH865" s="249">
        <v>1</v>
      </c>
      <c r="AI865" s="249">
        <v>1</v>
      </c>
      <c r="AJ865" s="249">
        <v>1</v>
      </c>
      <c r="AK865" s="249">
        <v>1</v>
      </c>
      <c r="AL865" s="249">
        <v>1</v>
      </c>
      <c r="AM865" s="249">
        <v>1</v>
      </c>
    </row>
    <row r="866" spans="1:39" x14ac:dyDescent="0.3">
      <c r="A866" s="249">
        <v>519366</v>
      </c>
      <c r="B866" s="305" t="s">
        <v>2062</v>
      </c>
      <c r="C866" s="249">
        <v>1</v>
      </c>
      <c r="D866" s="249">
        <v>1</v>
      </c>
      <c r="E866" s="249">
        <v>1</v>
      </c>
      <c r="F866" s="249">
        <v>1</v>
      </c>
      <c r="G866" s="249">
        <v>1</v>
      </c>
      <c r="H866" s="249">
        <v>1</v>
      </c>
      <c r="I866" s="249">
        <v>1</v>
      </c>
      <c r="J866" s="249">
        <v>1</v>
      </c>
      <c r="K866" s="249">
        <v>1</v>
      </c>
      <c r="L866" s="249">
        <v>1</v>
      </c>
      <c r="M866" s="249">
        <v>1</v>
      </c>
      <c r="N866" s="249">
        <v>1</v>
      </c>
      <c r="O866" s="249">
        <v>1</v>
      </c>
      <c r="P866" s="249">
        <v>1</v>
      </c>
      <c r="Q866" s="249">
        <v>1</v>
      </c>
      <c r="R866" s="249">
        <v>1</v>
      </c>
      <c r="S866" s="249">
        <v>1</v>
      </c>
      <c r="T866" s="249">
        <v>1</v>
      </c>
      <c r="U866" s="249">
        <v>1</v>
      </c>
      <c r="V866" s="249">
        <v>1</v>
      </c>
      <c r="W866" s="249">
        <v>1</v>
      </c>
      <c r="X866" s="249">
        <v>1</v>
      </c>
      <c r="Y866" s="249">
        <v>1</v>
      </c>
      <c r="Z866" s="249">
        <v>1</v>
      </c>
      <c r="AA866" s="249">
        <v>1</v>
      </c>
      <c r="AB866" s="249">
        <v>1</v>
      </c>
      <c r="AC866" s="249">
        <v>1</v>
      </c>
      <c r="AD866" s="249">
        <v>1</v>
      </c>
      <c r="AE866" s="249">
        <v>1</v>
      </c>
      <c r="AF866" s="249">
        <v>1</v>
      </c>
      <c r="AG866" s="249">
        <v>1</v>
      </c>
      <c r="AH866" s="249">
        <v>1</v>
      </c>
      <c r="AI866" s="249">
        <v>1</v>
      </c>
      <c r="AJ866" s="249">
        <v>1</v>
      </c>
      <c r="AK866" s="249">
        <v>1</v>
      </c>
      <c r="AL866" s="249">
        <v>1</v>
      </c>
      <c r="AM866" s="249">
        <v>1</v>
      </c>
    </row>
    <row r="867" spans="1:39" x14ac:dyDescent="0.3">
      <c r="A867" s="249">
        <v>519368</v>
      </c>
      <c r="B867" s="305" t="s">
        <v>2062</v>
      </c>
      <c r="C867" s="249">
        <v>1</v>
      </c>
      <c r="D867" s="249">
        <v>1</v>
      </c>
      <c r="E867" s="249">
        <v>1</v>
      </c>
      <c r="F867" s="249">
        <v>1</v>
      </c>
      <c r="G867" s="249">
        <v>1</v>
      </c>
      <c r="H867" s="249">
        <v>1</v>
      </c>
      <c r="I867" s="249">
        <v>1</v>
      </c>
      <c r="J867" s="249">
        <v>1</v>
      </c>
      <c r="K867" s="249">
        <v>1</v>
      </c>
      <c r="L867" s="249">
        <v>1</v>
      </c>
      <c r="M867" s="249">
        <v>1</v>
      </c>
      <c r="N867" s="249">
        <v>1</v>
      </c>
      <c r="O867" s="249">
        <v>1</v>
      </c>
      <c r="P867" s="249">
        <v>1</v>
      </c>
      <c r="Q867" s="249">
        <v>1</v>
      </c>
      <c r="R867" s="249">
        <v>1</v>
      </c>
      <c r="S867" s="249">
        <v>1</v>
      </c>
      <c r="T867" s="249">
        <v>1</v>
      </c>
      <c r="U867" s="249">
        <v>1</v>
      </c>
      <c r="V867" s="249">
        <v>1</v>
      </c>
      <c r="W867" s="249">
        <v>1</v>
      </c>
      <c r="X867" s="249">
        <v>1</v>
      </c>
      <c r="Y867" s="249">
        <v>1</v>
      </c>
      <c r="Z867" s="249">
        <v>1</v>
      </c>
      <c r="AA867" s="249">
        <v>1</v>
      </c>
      <c r="AB867" s="249">
        <v>1</v>
      </c>
      <c r="AC867" s="249">
        <v>1</v>
      </c>
      <c r="AD867" s="249">
        <v>1</v>
      </c>
      <c r="AE867" s="249">
        <v>1</v>
      </c>
      <c r="AF867" s="249">
        <v>1</v>
      </c>
      <c r="AG867" s="249">
        <v>1</v>
      </c>
      <c r="AH867" s="249">
        <v>1</v>
      </c>
      <c r="AI867" s="249">
        <v>1</v>
      </c>
      <c r="AJ867" s="249">
        <v>1</v>
      </c>
      <c r="AK867" s="249">
        <v>1</v>
      </c>
      <c r="AL867" s="249">
        <v>1</v>
      </c>
      <c r="AM867" s="249">
        <v>1</v>
      </c>
    </row>
    <row r="868" spans="1:39" x14ac:dyDescent="0.3">
      <c r="A868" s="249">
        <v>519380</v>
      </c>
      <c r="B868" s="305" t="s">
        <v>2062</v>
      </c>
      <c r="C868" s="249">
        <v>1</v>
      </c>
      <c r="D868" s="249">
        <v>1</v>
      </c>
      <c r="E868" s="249">
        <v>1</v>
      </c>
      <c r="F868" s="249">
        <v>1</v>
      </c>
      <c r="G868" s="249">
        <v>1</v>
      </c>
      <c r="H868" s="249">
        <v>1</v>
      </c>
      <c r="I868" s="249">
        <v>1</v>
      </c>
      <c r="J868" s="249">
        <v>1</v>
      </c>
      <c r="K868" s="249">
        <v>1</v>
      </c>
      <c r="L868" s="249">
        <v>1</v>
      </c>
      <c r="M868" s="249">
        <v>1</v>
      </c>
      <c r="N868" s="249">
        <v>1</v>
      </c>
      <c r="O868" s="249">
        <v>1</v>
      </c>
      <c r="P868" s="249">
        <v>1</v>
      </c>
      <c r="Q868" s="249">
        <v>1</v>
      </c>
      <c r="R868" s="249">
        <v>1</v>
      </c>
      <c r="S868" s="249">
        <v>1</v>
      </c>
      <c r="T868" s="249">
        <v>1</v>
      </c>
      <c r="U868" s="249">
        <v>1</v>
      </c>
      <c r="V868" s="249">
        <v>1</v>
      </c>
      <c r="W868" s="249">
        <v>1</v>
      </c>
      <c r="X868" s="249">
        <v>1</v>
      </c>
      <c r="Y868" s="249">
        <v>1</v>
      </c>
      <c r="Z868" s="249">
        <v>1</v>
      </c>
      <c r="AA868" s="249">
        <v>1</v>
      </c>
      <c r="AB868" s="249">
        <v>1</v>
      </c>
      <c r="AC868" s="249">
        <v>1</v>
      </c>
      <c r="AD868" s="249">
        <v>1</v>
      </c>
      <c r="AE868" s="249">
        <v>1</v>
      </c>
      <c r="AF868" s="249">
        <v>1</v>
      </c>
      <c r="AG868" s="249">
        <v>1</v>
      </c>
      <c r="AH868" s="249">
        <v>1</v>
      </c>
      <c r="AI868" s="249">
        <v>1</v>
      </c>
      <c r="AJ868" s="249">
        <v>1</v>
      </c>
      <c r="AK868" s="249">
        <v>1</v>
      </c>
      <c r="AL868" s="249">
        <v>1</v>
      </c>
      <c r="AM868" s="249">
        <v>1</v>
      </c>
    </row>
    <row r="869" spans="1:39" x14ac:dyDescent="0.3">
      <c r="A869" s="249">
        <v>519430</v>
      </c>
      <c r="B869" s="305" t="s">
        <v>2062</v>
      </c>
      <c r="C869" s="249">
        <v>1</v>
      </c>
      <c r="D869" s="249">
        <v>1</v>
      </c>
      <c r="E869" s="249">
        <v>1</v>
      </c>
      <c r="F869" s="249">
        <v>1</v>
      </c>
      <c r="G869" s="249">
        <v>1</v>
      </c>
      <c r="H869" s="249">
        <v>1</v>
      </c>
      <c r="I869" s="249">
        <v>1</v>
      </c>
      <c r="J869" s="249">
        <v>1</v>
      </c>
      <c r="K869" s="249">
        <v>1</v>
      </c>
      <c r="L869" s="249">
        <v>1</v>
      </c>
      <c r="M869" s="249">
        <v>1</v>
      </c>
      <c r="N869" s="249">
        <v>1</v>
      </c>
      <c r="O869" s="249">
        <v>1</v>
      </c>
      <c r="P869" s="249">
        <v>1</v>
      </c>
      <c r="Q869" s="249">
        <v>1</v>
      </c>
      <c r="R869" s="249">
        <v>1</v>
      </c>
      <c r="S869" s="249">
        <v>1</v>
      </c>
      <c r="T869" s="249">
        <v>1</v>
      </c>
      <c r="U869" s="249">
        <v>1</v>
      </c>
      <c r="V869" s="249">
        <v>1</v>
      </c>
      <c r="W869" s="249">
        <v>1</v>
      </c>
      <c r="X869" s="249">
        <v>1</v>
      </c>
      <c r="Y869" s="249">
        <v>1</v>
      </c>
      <c r="Z869" s="249">
        <v>1</v>
      </c>
      <c r="AA869" s="249">
        <v>1</v>
      </c>
      <c r="AB869" s="249">
        <v>1</v>
      </c>
      <c r="AC869" s="249">
        <v>1</v>
      </c>
      <c r="AD869" s="249">
        <v>1</v>
      </c>
      <c r="AE869" s="249">
        <v>1</v>
      </c>
      <c r="AF869" s="249">
        <v>1</v>
      </c>
      <c r="AG869" s="249">
        <v>1</v>
      </c>
      <c r="AH869" s="249">
        <v>1</v>
      </c>
      <c r="AI869" s="249">
        <v>1</v>
      </c>
      <c r="AJ869" s="249">
        <v>1</v>
      </c>
      <c r="AK869" s="249">
        <v>1</v>
      </c>
      <c r="AL869" s="249">
        <v>1</v>
      </c>
      <c r="AM869" s="249">
        <v>1</v>
      </c>
    </row>
    <row r="870" spans="1:39" x14ac:dyDescent="0.3">
      <c r="A870" s="249">
        <v>519442</v>
      </c>
      <c r="B870" s="305" t="s">
        <v>2062</v>
      </c>
      <c r="C870" s="249">
        <v>1</v>
      </c>
      <c r="D870" s="249">
        <v>1</v>
      </c>
      <c r="E870" s="249">
        <v>1</v>
      </c>
      <c r="F870" s="249">
        <v>1</v>
      </c>
      <c r="G870" s="249">
        <v>1</v>
      </c>
      <c r="H870" s="249">
        <v>1</v>
      </c>
      <c r="I870" s="249">
        <v>1</v>
      </c>
      <c r="J870" s="249">
        <v>1</v>
      </c>
      <c r="K870" s="249">
        <v>1</v>
      </c>
      <c r="L870" s="249">
        <v>1</v>
      </c>
      <c r="M870" s="249">
        <v>1</v>
      </c>
      <c r="N870" s="249">
        <v>1</v>
      </c>
      <c r="O870" s="249">
        <v>1</v>
      </c>
      <c r="P870" s="249">
        <v>1</v>
      </c>
      <c r="Q870" s="249">
        <v>1</v>
      </c>
      <c r="R870" s="249">
        <v>1</v>
      </c>
      <c r="S870" s="249">
        <v>1</v>
      </c>
      <c r="T870" s="249">
        <v>1</v>
      </c>
      <c r="U870" s="249">
        <v>1</v>
      </c>
      <c r="V870" s="249">
        <v>1</v>
      </c>
      <c r="W870" s="249">
        <v>1</v>
      </c>
      <c r="X870" s="249">
        <v>1</v>
      </c>
      <c r="Y870" s="249">
        <v>1</v>
      </c>
      <c r="Z870" s="249">
        <v>1</v>
      </c>
      <c r="AA870" s="249">
        <v>1</v>
      </c>
      <c r="AB870" s="249">
        <v>1</v>
      </c>
      <c r="AC870" s="249">
        <v>1</v>
      </c>
      <c r="AD870" s="249">
        <v>1</v>
      </c>
      <c r="AE870" s="249">
        <v>1</v>
      </c>
      <c r="AF870" s="249">
        <v>1</v>
      </c>
      <c r="AG870" s="249">
        <v>1</v>
      </c>
      <c r="AH870" s="249">
        <v>1</v>
      </c>
      <c r="AI870" s="249">
        <v>1</v>
      </c>
      <c r="AJ870" s="249">
        <v>1</v>
      </c>
      <c r="AK870" s="249">
        <v>1</v>
      </c>
      <c r="AL870" s="249">
        <v>1</v>
      </c>
      <c r="AM870" s="249">
        <v>1</v>
      </c>
    </row>
    <row r="871" spans="1:39" x14ac:dyDescent="0.3">
      <c r="A871" s="249">
        <v>519452</v>
      </c>
      <c r="B871" s="305" t="s">
        <v>2062</v>
      </c>
      <c r="C871" s="249">
        <v>1</v>
      </c>
      <c r="D871" s="249">
        <v>1</v>
      </c>
      <c r="E871" s="249">
        <v>1</v>
      </c>
      <c r="F871" s="249">
        <v>1</v>
      </c>
      <c r="G871" s="249">
        <v>1</v>
      </c>
      <c r="H871" s="249">
        <v>1</v>
      </c>
      <c r="I871" s="249">
        <v>1</v>
      </c>
      <c r="J871" s="249">
        <v>1</v>
      </c>
      <c r="K871" s="249">
        <v>1</v>
      </c>
      <c r="L871" s="249">
        <v>1</v>
      </c>
      <c r="M871" s="249">
        <v>1</v>
      </c>
      <c r="N871" s="249">
        <v>1</v>
      </c>
      <c r="O871" s="249">
        <v>1</v>
      </c>
      <c r="P871" s="249">
        <v>1</v>
      </c>
      <c r="Q871" s="249">
        <v>1</v>
      </c>
      <c r="R871" s="249">
        <v>1</v>
      </c>
      <c r="S871" s="249">
        <v>1</v>
      </c>
      <c r="T871" s="249">
        <v>1</v>
      </c>
      <c r="U871" s="249">
        <v>1</v>
      </c>
      <c r="V871" s="249">
        <v>1</v>
      </c>
      <c r="W871" s="249">
        <v>1</v>
      </c>
      <c r="X871" s="249">
        <v>1</v>
      </c>
      <c r="Y871" s="249">
        <v>1</v>
      </c>
      <c r="Z871" s="249">
        <v>1</v>
      </c>
      <c r="AA871" s="249">
        <v>1</v>
      </c>
      <c r="AB871" s="249">
        <v>1</v>
      </c>
      <c r="AC871" s="249">
        <v>1</v>
      </c>
      <c r="AD871" s="249">
        <v>1</v>
      </c>
      <c r="AE871" s="249">
        <v>1</v>
      </c>
      <c r="AF871" s="249">
        <v>1</v>
      </c>
      <c r="AG871" s="249">
        <v>1</v>
      </c>
      <c r="AH871" s="249">
        <v>1</v>
      </c>
      <c r="AI871" s="249">
        <v>1</v>
      </c>
      <c r="AJ871" s="249">
        <v>1</v>
      </c>
      <c r="AK871" s="249">
        <v>1</v>
      </c>
      <c r="AL871" s="249">
        <v>1</v>
      </c>
      <c r="AM871" s="249">
        <v>1</v>
      </c>
    </row>
    <row r="872" spans="1:39" x14ac:dyDescent="0.3">
      <c r="A872" s="249">
        <v>519473</v>
      </c>
      <c r="B872" s="305" t="s">
        <v>2062</v>
      </c>
      <c r="C872" s="249">
        <v>1</v>
      </c>
      <c r="D872" s="249">
        <v>1</v>
      </c>
      <c r="E872" s="249">
        <v>1</v>
      </c>
      <c r="F872" s="249">
        <v>1</v>
      </c>
      <c r="G872" s="249">
        <v>1</v>
      </c>
      <c r="H872" s="249">
        <v>1</v>
      </c>
      <c r="I872" s="249">
        <v>1</v>
      </c>
      <c r="J872" s="249">
        <v>1</v>
      </c>
      <c r="K872" s="249">
        <v>1</v>
      </c>
      <c r="L872" s="249">
        <v>1</v>
      </c>
      <c r="M872" s="249">
        <v>1</v>
      </c>
      <c r="N872" s="249">
        <v>1</v>
      </c>
      <c r="O872" s="249">
        <v>1</v>
      </c>
      <c r="P872" s="249">
        <v>1</v>
      </c>
      <c r="Q872" s="249">
        <v>1</v>
      </c>
      <c r="R872" s="249">
        <v>1</v>
      </c>
      <c r="S872" s="249">
        <v>1</v>
      </c>
      <c r="T872" s="249">
        <v>1</v>
      </c>
      <c r="U872" s="249">
        <v>1</v>
      </c>
      <c r="V872" s="249">
        <v>1</v>
      </c>
      <c r="W872" s="249">
        <v>1</v>
      </c>
      <c r="X872" s="249">
        <v>1</v>
      </c>
      <c r="Y872" s="249">
        <v>1</v>
      </c>
      <c r="Z872" s="249">
        <v>1</v>
      </c>
      <c r="AA872" s="249">
        <v>1</v>
      </c>
      <c r="AB872" s="249">
        <v>1</v>
      </c>
      <c r="AC872" s="249">
        <v>1</v>
      </c>
      <c r="AD872" s="249">
        <v>1</v>
      </c>
      <c r="AE872" s="249">
        <v>1</v>
      </c>
      <c r="AF872" s="249">
        <v>1</v>
      </c>
      <c r="AG872" s="249">
        <v>1</v>
      </c>
      <c r="AH872" s="249">
        <v>1</v>
      </c>
      <c r="AI872" s="249">
        <v>1</v>
      </c>
      <c r="AJ872" s="249">
        <v>1</v>
      </c>
      <c r="AK872" s="249">
        <v>1</v>
      </c>
      <c r="AL872" s="249">
        <v>1</v>
      </c>
      <c r="AM872" s="249">
        <v>1</v>
      </c>
    </row>
    <row r="873" spans="1:39" x14ac:dyDescent="0.3">
      <c r="A873" s="249">
        <v>519484</v>
      </c>
      <c r="B873" s="305" t="s">
        <v>2062</v>
      </c>
      <c r="C873" s="249">
        <v>1</v>
      </c>
      <c r="D873" s="249">
        <v>1</v>
      </c>
      <c r="E873" s="249">
        <v>1</v>
      </c>
      <c r="F873" s="249">
        <v>1</v>
      </c>
      <c r="G873" s="249">
        <v>1</v>
      </c>
      <c r="H873" s="249">
        <v>1</v>
      </c>
      <c r="I873" s="249">
        <v>1</v>
      </c>
      <c r="J873" s="249">
        <v>1</v>
      </c>
      <c r="K873" s="249">
        <v>1</v>
      </c>
      <c r="L873" s="249">
        <v>1</v>
      </c>
      <c r="M873" s="249">
        <v>1</v>
      </c>
      <c r="N873" s="249">
        <v>1</v>
      </c>
      <c r="O873" s="249">
        <v>1</v>
      </c>
      <c r="P873" s="249">
        <v>1</v>
      </c>
      <c r="Q873" s="249">
        <v>1</v>
      </c>
      <c r="R873" s="249">
        <v>1</v>
      </c>
      <c r="S873" s="249">
        <v>1</v>
      </c>
      <c r="T873" s="249">
        <v>1</v>
      </c>
      <c r="U873" s="249">
        <v>1</v>
      </c>
      <c r="V873" s="249">
        <v>1</v>
      </c>
      <c r="W873" s="249">
        <v>1</v>
      </c>
      <c r="X873" s="249">
        <v>1</v>
      </c>
      <c r="Y873" s="249">
        <v>1</v>
      </c>
      <c r="Z873" s="249">
        <v>1</v>
      </c>
      <c r="AA873" s="249">
        <v>1</v>
      </c>
      <c r="AB873" s="249">
        <v>1</v>
      </c>
      <c r="AC873" s="249">
        <v>1</v>
      </c>
      <c r="AD873" s="249">
        <v>1</v>
      </c>
      <c r="AE873" s="249">
        <v>1</v>
      </c>
      <c r="AF873" s="249">
        <v>1</v>
      </c>
      <c r="AG873" s="249">
        <v>1</v>
      </c>
      <c r="AH873" s="249">
        <v>1</v>
      </c>
      <c r="AI873" s="249">
        <v>1</v>
      </c>
      <c r="AJ873" s="249">
        <v>1</v>
      </c>
      <c r="AK873" s="249">
        <v>1</v>
      </c>
      <c r="AL873" s="249">
        <v>1</v>
      </c>
      <c r="AM873" s="249">
        <v>1</v>
      </c>
    </row>
    <row r="874" spans="1:39" x14ac:dyDescent="0.3">
      <c r="A874" s="249">
        <v>519510</v>
      </c>
      <c r="B874" s="305" t="s">
        <v>2062</v>
      </c>
      <c r="C874" s="249">
        <v>1</v>
      </c>
      <c r="D874" s="249">
        <v>1</v>
      </c>
      <c r="E874" s="249">
        <v>1</v>
      </c>
      <c r="F874" s="249">
        <v>1</v>
      </c>
      <c r="G874" s="249">
        <v>1</v>
      </c>
      <c r="H874" s="249">
        <v>1</v>
      </c>
      <c r="I874" s="249">
        <v>1</v>
      </c>
      <c r="J874" s="249">
        <v>1</v>
      </c>
      <c r="K874" s="249">
        <v>1</v>
      </c>
      <c r="L874" s="249">
        <v>1</v>
      </c>
      <c r="M874" s="249">
        <v>1</v>
      </c>
      <c r="N874" s="249">
        <v>1</v>
      </c>
      <c r="O874" s="249">
        <v>1</v>
      </c>
      <c r="P874" s="249">
        <v>1</v>
      </c>
      <c r="Q874" s="249">
        <v>1</v>
      </c>
      <c r="R874" s="249">
        <v>1</v>
      </c>
      <c r="S874" s="249">
        <v>1</v>
      </c>
      <c r="T874" s="249">
        <v>1</v>
      </c>
      <c r="U874" s="249">
        <v>1</v>
      </c>
      <c r="V874" s="249">
        <v>1</v>
      </c>
      <c r="W874" s="249">
        <v>1</v>
      </c>
      <c r="X874" s="249">
        <v>1</v>
      </c>
      <c r="Y874" s="249">
        <v>1</v>
      </c>
      <c r="Z874" s="249">
        <v>1</v>
      </c>
      <c r="AA874" s="249">
        <v>1</v>
      </c>
      <c r="AB874" s="249">
        <v>1</v>
      </c>
      <c r="AC874" s="249">
        <v>1</v>
      </c>
      <c r="AD874" s="249">
        <v>1</v>
      </c>
      <c r="AE874" s="249">
        <v>1</v>
      </c>
      <c r="AF874" s="249">
        <v>1</v>
      </c>
      <c r="AG874" s="249">
        <v>1</v>
      </c>
      <c r="AH874" s="249">
        <v>1</v>
      </c>
      <c r="AI874" s="249">
        <v>1</v>
      </c>
      <c r="AJ874" s="249">
        <v>1</v>
      </c>
      <c r="AK874" s="249">
        <v>1</v>
      </c>
      <c r="AL874" s="249">
        <v>1</v>
      </c>
      <c r="AM874" s="249">
        <v>1</v>
      </c>
    </row>
    <row r="875" spans="1:39" x14ac:dyDescent="0.3">
      <c r="A875" s="249">
        <v>519511</v>
      </c>
      <c r="B875" s="305" t="s">
        <v>2062</v>
      </c>
      <c r="C875" s="249">
        <v>1</v>
      </c>
      <c r="D875" s="249">
        <v>1</v>
      </c>
      <c r="E875" s="249">
        <v>1</v>
      </c>
      <c r="F875" s="249">
        <v>1</v>
      </c>
      <c r="G875" s="249">
        <v>1</v>
      </c>
      <c r="H875" s="249">
        <v>1</v>
      </c>
      <c r="I875" s="249">
        <v>1</v>
      </c>
      <c r="J875" s="249">
        <v>1</v>
      </c>
      <c r="K875" s="249">
        <v>1</v>
      </c>
      <c r="L875" s="249">
        <v>1</v>
      </c>
      <c r="M875" s="249">
        <v>1</v>
      </c>
      <c r="N875" s="249">
        <v>1</v>
      </c>
      <c r="O875" s="249">
        <v>1</v>
      </c>
      <c r="P875" s="249">
        <v>1</v>
      </c>
      <c r="Q875" s="249">
        <v>1</v>
      </c>
      <c r="R875" s="249">
        <v>1</v>
      </c>
      <c r="S875" s="249">
        <v>1</v>
      </c>
      <c r="T875" s="249">
        <v>1</v>
      </c>
      <c r="U875" s="249">
        <v>1</v>
      </c>
      <c r="V875" s="249">
        <v>1</v>
      </c>
      <c r="W875" s="249">
        <v>1</v>
      </c>
      <c r="X875" s="249">
        <v>1</v>
      </c>
      <c r="Y875" s="249">
        <v>1</v>
      </c>
      <c r="Z875" s="249">
        <v>1</v>
      </c>
      <c r="AA875" s="249">
        <v>1</v>
      </c>
      <c r="AB875" s="249">
        <v>1</v>
      </c>
      <c r="AC875" s="249">
        <v>1</v>
      </c>
      <c r="AD875" s="249">
        <v>1</v>
      </c>
      <c r="AE875" s="249">
        <v>1</v>
      </c>
      <c r="AF875" s="249">
        <v>1</v>
      </c>
      <c r="AG875" s="249">
        <v>1</v>
      </c>
      <c r="AH875" s="249">
        <v>1</v>
      </c>
      <c r="AI875" s="249">
        <v>1</v>
      </c>
      <c r="AJ875" s="249">
        <v>1</v>
      </c>
      <c r="AK875" s="249">
        <v>1</v>
      </c>
      <c r="AL875" s="249">
        <v>1</v>
      </c>
      <c r="AM875" s="249">
        <v>1</v>
      </c>
    </row>
    <row r="876" spans="1:39" x14ac:dyDescent="0.3">
      <c r="A876" s="249">
        <v>519514</v>
      </c>
      <c r="B876" s="305" t="s">
        <v>2062</v>
      </c>
      <c r="C876" s="249">
        <v>1</v>
      </c>
      <c r="D876" s="249">
        <v>1</v>
      </c>
      <c r="E876" s="249">
        <v>1</v>
      </c>
      <c r="F876" s="249">
        <v>1</v>
      </c>
      <c r="G876" s="249">
        <v>1</v>
      </c>
      <c r="H876" s="249">
        <v>1</v>
      </c>
      <c r="I876" s="249">
        <v>1</v>
      </c>
      <c r="J876" s="249">
        <v>1</v>
      </c>
      <c r="K876" s="249">
        <v>1</v>
      </c>
      <c r="L876" s="249">
        <v>1</v>
      </c>
      <c r="M876" s="249">
        <v>1</v>
      </c>
      <c r="N876" s="249">
        <v>1</v>
      </c>
      <c r="O876" s="249">
        <v>1</v>
      </c>
      <c r="P876" s="249">
        <v>1</v>
      </c>
      <c r="Q876" s="249">
        <v>1</v>
      </c>
      <c r="R876" s="249">
        <v>1</v>
      </c>
      <c r="S876" s="249">
        <v>1</v>
      </c>
      <c r="T876" s="249">
        <v>1</v>
      </c>
      <c r="U876" s="249">
        <v>1</v>
      </c>
      <c r="V876" s="249">
        <v>1</v>
      </c>
      <c r="W876" s="249">
        <v>1</v>
      </c>
      <c r="X876" s="249">
        <v>1</v>
      </c>
      <c r="Y876" s="249">
        <v>1</v>
      </c>
      <c r="Z876" s="249">
        <v>1</v>
      </c>
      <c r="AA876" s="249">
        <v>1</v>
      </c>
      <c r="AB876" s="249">
        <v>1</v>
      </c>
      <c r="AC876" s="249">
        <v>1</v>
      </c>
      <c r="AD876" s="249">
        <v>1</v>
      </c>
      <c r="AE876" s="249">
        <v>1</v>
      </c>
      <c r="AF876" s="249">
        <v>1</v>
      </c>
      <c r="AG876" s="249">
        <v>1</v>
      </c>
      <c r="AH876" s="249">
        <v>1</v>
      </c>
      <c r="AI876" s="249">
        <v>1</v>
      </c>
      <c r="AJ876" s="249">
        <v>1</v>
      </c>
      <c r="AK876" s="249">
        <v>1</v>
      </c>
      <c r="AL876" s="249">
        <v>1</v>
      </c>
      <c r="AM876" s="249">
        <v>1</v>
      </c>
    </row>
    <row r="877" spans="1:39" x14ac:dyDescent="0.3">
      <c r="A877" s="249">
        <v>519531</v>
      </c>
      <c r="B877" s="305" t="s">
        <v>2062</v>
      </c>
      <c r="C877" s="249">
        <v>1</v>
      </c>
      <c r="D877" s="249">
        <v>1</v>
      </c>
      <c r="E877" s="249">
        <v>1</v>
      </c>
      <c r="F877" s="249">
        <v>1</v>
      </c>
      <c r="G877" s="249">
        <v>1</v>
      </c>
      <c r="H877" s="249">
        <v>1</v>
      </c>
      <c r="I877" s="249">
        <v>1</v>
      </c>
      <c r="J877" s="249">
        <v>1</v>
      </c>
      <c r="K877" s="249">
        <v>1</v>
      </c>
      <c r="L877" s="249">
        <v>1</v>
      </c>
      <c r="M877" s="249">
        <v>1</v>
      </c>
      <c r="N877" s="249">
        <v>1</v>
      </c>
      <c r="O877" s="249">
        <v>1</v>
      </c>
      <c r="P877" s="249">
        <v>1</v>
      </c>
      <c r="Q877" s="249">
        <v>1</v>
      </c>
      <c r="R877" s="249">
        <v>1</v>
      </c>
      <c r="S877" s="249">
        <v>1</v>
      </c>
      <c r="T877" s="249">
        <v>1</v>
      </c>
      <c r="U877" s="249">
        <v>1</v>
      </c>
      <c r="V877" s="249">
        <v>1</v>
      </c>
      <c r="W877" s="249">
        <v>1</v>
      </c>
      <c r="X877" s="249">
        <v>1</v>
      </c>
      <c r="Y877" s="249">
        <v>1</v>
      </c>
      <c r="Z877" s="249">
        <v>1</v>
      </c>
      <c r="AA877" s="249">
        <v>1</v>
      </c>
      <c r="AB877" s="249">
        <v>1</v>
      </c>
      <c r="AC877" s="249">
        <v>1</v>
      </c>
      <c r="AD877" s="249">
        <v>1</v>
      </c>
      <c r="AE877" s="249">
        <v>1</v>
      </c>
      <c r="AF877" s="249">
        <v>1</v>
      </c>
      <c r="AG877" s="249">
        <v>1</v>
      </c>
      <c r="AH877" s="249">
        <v>1</v>
      </c>
      <c r="AI877" s="249">
        <v>1</v>
      </c>
      <c r="AJ877" s="249">
        <v>1</v>
      </c>
      <c r="AK877" s="249">
        <v>1</v>
      </c>
      <c r="AL877" s="249">
        <v>1</v>
      </c>
      <c r="AM877" s="249">
        <v>1</v>
      </c>
    </row>
    <row r="878" spans="1:39" x14ac:dyDescent="0.3">
      <c r="A878" s="249">
        <v>519555</v>
      </c>
      <c r="B878" s="305" t="s">
        <v>2062</v>
      </c>
      <c r="C878" s="249">
        <v>1</v>
      </c>
      <c r="D878" s="249">
        <v>1</v>
      </c>
      <c r="E878" s="249">
        <v>1</v>
      </c>
      <c r="F878" s="249">
        <v>1</v>
      </c>
      <c r="G878" s="249">
        <v>1</v>
      </c>
      <c r="H878" s="249">
        <v>1</v>
      </c>
      <c r="I878" s="249">
        <v>1</v>
      </c>
      <c r="J878" s="249">
        <v>1</v>
      </c>
      <c r="K878" s="249">
        <v>1</v>
      </c>
      <c r="L878" s="249">
        <v>1</v>
      </c>
      <c r="M878" s="249">
        <v>1</v>
      </c>
      <c r="N878" s="249">
        <v>1</v>
      </c>
      <c r="O878" s="249">
        <v>1</v>
      </c>
      <c r="P878" s="249">
        <v>1</v>
      </c>
      <c r="Q878" s="249">
        <v>1</v>
      </c>
      <c r="R878" s="249">
        <v>1</v>
      </c>
      <c r="S878" s="249">
        <v>1</v>
      </c>
      <c r="T878" s="249">
        <v>1</v>
      </c>
      <c r="U878" s="249">
        <v>1</v>
      </c>
      <c r="V878" s="249">
        <v>1</v>
      </c>
      <c r="W878" s="249">
        <v>1</v>
      </c>
      <c r="X878" s="249">
        <v>1</v>
      </c>
      <c r="Y878" s="249">
        <v>1</v>
      </c>
      <c r="Z878" s="249">
        <v>1</v>
      </c>
      <c r="AA878" s="249">
        <v>1</v>
      </c>
      <c r="AB878" s="249">
        <v>1</v>
      </c>
      <c r="AC878" s="249">
        <v>1</v>
      </c>
      <c r="AD878" s="249">
        <v>1</v>
      </c>
      <c r="AE878" s="249">
        <v>1</v>
      </c>
      <c r="AF878" s="249">
        <v>1</v>
      </c>
      <c r="AG878" s="249">
        <v>1</v>
      </c>
      <c r="AH878" s="249">
        <v>1</v>
      </c>
      <c r="AI878" s="249">
        <v>1</v>
      </c>
      <c r="AJ878" s="249">
        <v>1</v>
      </c>
      <c r="AK878" s="249">
        <v>1</v>
      </c>
      <c r="AL878" s="249">
        <v>1</v>
      </c>
      <c r="AM878" s="249">
        <v>1</v>
      </c>
    </row>
    <row r="879" spans="1:39" x14ac:dyDescent="0.3">
      <c r="A879" s="249">
        <v>519557</v>
      </c>
      <c r="B879" s="305" t="s">
        <v>2062</v>
      </c>
      <c r="C879" s="249">
        <v>1</v>
      </c>
      <c r="D879" s="249">
        <v>1</v>
      </c>
      <c r="E879" s="249">
        <v>1</v>
      </c>
      <c r="F879" s="249">
        <v>1</v>
      </c>
      <c r="G879" s="249">
        <v>1</v>
      </c>
      <c r="H879" s="249">
        <v>1</v>
      </c>
      <c r="I879" s="249">
        <v>1</v>
      </c>
      <c r="J879" s="249">
        <v>1</v>
      </c>
      <c r="K879" s="249">
        <v>1</v>
      </c>
      <c r="L879" s="249">
        <v>1</v>
      </c>
      <c r="M879" s="249">
        <v>1</v>
      </c>
      <c r="N879" s="249">
        <v>1</v>
      </c>
      <c r="O879" s="249">
        <v>1</v>
      </c>
      <c r="P879" s="249">
        <v>1</v>
      </c>
      <c r="Q879" s="249">
        <v>1</v>
      </c>
      <c r="R879" s="249">
        <v>1</v>
      </c>
      <c r="S879" s="249">
        <v>1</v>
      </c>
      <c r="T879" s="249">
        <v>1</v>
      </c>
      <c r="U879" s="249">
        <v>1</v>
      </c>
      <c r="V879" s="249">
        <v>1</v>
      </c>
      <c r="W879" s="249">
        <v>1</v>
      </c>
      <c r="X879" s="249">
        <v>1</v>
      </c>
      <c r="Y879" s="249">
        <v>1</v>
      </c>
      <c r="Z879" s="249">
        <v>1</v>
      </c>
      <c r="AA879" s="249">
        <v>1</v>
      </c>
      <c r="AB879" s="249">
        <v>1</v>
      </c>
      <c r="AC879" s="249">
        <v>1</v>
      </c>
      <c r="AD879" s="249">
        <v>1</v>
      </c>
      <c r="AE879" s="249">
        <v>1</v>
      </c>
      <c r="AF879" s="249">
        <v>1</v>
      </c>
      <c r="AG879" s="249">
        <v>1</v>
      </c>
      <c r="AH879" s="249">
        <v>1</v>
      </c>
      <c r="AI879" s="249">
        <v>1</v>
      </c>
      <c r="AJ879" s="249">
        <v>1</v>
      </c>
      <c r="AK879" s="249">
        <v>1</v>
      </c>
      <c r="AL879" s="249">
        <v>1</v>
      </c>
      <c r="AM879" s="249">
        <v>1</v>
      </c>
    </row>
    <row r="880" spans="1:39" x14ac:dyDescent="0.3">
      <c r="A880" s="249">
        <v>519563</v>
      </c>
      <c r="B880" s="305" t="s">
        <v>2062</v>
      </c>
      <c r="C880" s="249">
        <v>1</v>
      </c>
      <c r="D880" s="249">
        <v>1</v>
      </c>
      <c r="E880" s="249">
        <v>1</v>
      </c>
      <c r="F880" s="249">
        <v>1</v>
      </c>
      <c r="G880" s="249">
        <v>1</v>
      </c>
      <c r="H880" s="249">
        <v>1</v>
      </c>
      <c r="I880" s="249">
        <v>1</v>
      </c>
      <c r="J880" s="249">
        <v>1</v>
      </c>
      <c r="K880" s="249">
        <v>1</v>
      </c>
      <c r="L880" s="249">
        <v>1</v>
      </c>
      <c r="M880" s="249">
        <v>1</v>
      </c>
      <c r="N880" s="249">
        <v>1</v>
      </c>
      <c r="O880" s="249">
        <v>1</v>
      </c>
      <c r="P880" s="249">
        <v>1</v>
      </c>
      <c r="Q880" s="249">
        <v>1</v>
      </c>
      <c r="R880" s="249">
        <v>1</v>
      </c>
      <c r="S880" s="249">
        <v>1</v>
      </c>
      <c r="T880" s="249">
        <v>1</v>
      </c>
      <c r="U880" s="249">
        <v>1</v>
      </c>
      <c r="V880" s="249">
        <v>1</v>
      </c>
      <c r="W880" s="249">
        <v>1</v>
      </c>
      <c r="X880" s="249">
        <v>1</v>
      </c>
      <c r="Y880" s="249">
        <v>1</v>
      </c>
      <c r="Z880" s="249">
        <v>1</v>
      </c>
      <c r="AA880" s="249">
        <v>1</v>
      </c>
      <c r="AB880" s="249">
        <v>1</v>
      </c>
      <c r="AC880" s="249">
        <v>1</v>
      </c>
      <c r="AD880" s="249">
        <v>1</v>
      </c>
      <c r="AE880" s="249">
        <v>1</v>
      </c>
      <c r="AF880" s="249">
        <v>1</v>
      </c>
      <c r="AG880" s="249">
        <v>1</v>
      </c>
      <c r="AH880" s="249">
        <v>1</v>
      </c>
      <c r="AI880" s="249">
        <v>1</v>
      </c>
      <c r="AJ880" s="249">
        <v>1</v>
      </c>
      <c r="AK880" s="249">
        <v>1</v>
      </c>
      <c r="AL880" s="249">
        <v>1</v>
      </c>
      <c r="AM880" s="249">
        <v>1</v>
      </c>
    </row>
    <row r="881" spans="1:39" x14ac:dyDescent="0.3">
      <c r="A881" s="249">
        <v>519569</v>
      </c>
      <c r="B881" s="305" t="s">
        <v>2062</v>
      </c>
      <c r="C881" s="249">
        <v>1</v>
      </c>
      <c r="D881" s="249">
        <v>1</v>
      </c>
      <c r="E881" s="249">
        <v>1</v>
      </c>
      <c r="F881" s="249">
        <v>1</v>
      </c>
      <c r="G881" s="249">
        <v>1</v>
      </c>
      <c r="H881" s="249">
        <v>1</v>
      </c>
      <c r="I881" s="249">
        <v>1</v>
      </c>
      <c r="J881" s="249">
        <v>1</v>
      </c>
      <c r="K881" s="249">
        <v>1</v>
      </c>
      <c r="L881" s="249">
        <v>1</v>
      </c>
      <c r="M881" s="249">
        <v>1</v>
      </c>
      <c r="N881" s="249">
        <v>1</v>
      </c>
      <c r="O881" s="249">
        <v>1</v>
      </c>
      <c r="P881" s="249">
        <v>1</v>
      </c>
      <c r="Q881" s="249">
        <v>1</v>
      </c>
      <c r="R881" s="249">
        <v>1</v>
      </c>
      <c r="S881" s="249">
        <v>1</v>
      </c>
      <c r="T881" s="249">
        <v>1</v>
      </c>
      <c r="U881" s="249">
        <v>1</v>
      </c>
      <c r="V881" s="249">
        <v>1</v>
      </c>
      <c r="W881" s="249">
        <v>1</v>
      </c>
      <c r="X881" s="249">
        <v>1</v>
      </c>
      <c r="Y881" s="249">
        <v>1</v>
      </c>
      <c r="Z881" s="249">
        <v>1</v>
      </c>
      <c r="AA881" s="249">
        <v>1</v>
      </c>
      <c r="AB881" s="249">
        <v>1</v>
      </c>
      <c r="AC881" s="249">
        <v>1</v>
      </c>
      <c r="AD881" s="249">
        <v>1</v>
      </c>
      <c r="AE881" s="249">
        <v>1</v>
      </c>
      <c r="AF881" s="249">
        <v>1</v>
      </c>
      <c r="AG881" s="249">
        <v>1</v>
      </c>
      <c r="AH881" s="249">
        <v>1</v>
      </c>
      <c r="AI881" s="249">
        <v>1</v>
      </c>
      <c r="AJ881" s="249">
        <v>1</v>
      </c>
      <c r="AK881" s="249">
        <v>1</v>
      </c>
      <c r="AL881" s="249">
        <v>1</v>
      </c>
      <c r="AM881" s="249">
        <v>1</v>
      </c>
    </row>
    <row r="882" spans="1:39" x14ac:dyDescent="0.3">
      <c r="A882" s="249">
        <v>519586</v>
      </c>
      <c r="B882" s="305" t="s">
        <v>2062</v>
      </c>
      <c r="C882" s="249">
        <v>1</v>
      </c>
      <c r="D882" s="249">
        <v>1</v>
      </c>
      <c r="E882" s="249">
        <v>1</v>
      </c>
      <c r="F882" s="249">
        <v>1</v>
      </c>
      <c r="G882" s="249">
        <v>1</v>
      </c>
      <c r="H882" s="249">
        <v>1</v>
      </c>
      <c r="I882" s="249">
        <v>1</v>
      </c>
      <c r="J882" s="249">
        <v>1</v>
      </c>
      <c r="K882" s="249">
        <v>1</v>
      </c>
      <c r="L882" s="249">
        <v>1</v>
      </c>
      <c r="M882" s="249">
        <v>1</v>
      </c>
      <c r="N882" s="249">
        <v>1</v>
      </c>
      <c r="O882" s="249">
        <v>1</v>
      </c>
      <c r="P882" s="249">
        <v>1</v>
      </c>
      <c r="Q882" s="249">
        <v>1</v>
      </c>
      <c r="R882" s="249">
        <v>1</v>
      </c>
      <c r="S882" s="249">
        <v>1</v>
      </c>
      <c r="T882" s="249">
        <v>1</v>
      </c>
      <c r="U882" s="249">
        <v>1</v>
      </c>
      <c r="V882" s="249">
        <v>1</v>
      </c>
      <c r="W882" s="249">
        <v>1</v>
      </c>
      <c r="X882" s="249">
        <v>1</v>
      </c>
      <c r="Y882" s="249">
        <v>1</v>
      </c>
      <c r="Z882" s="249">
        <v>1</v>
      </c>
      <c r="AA882" s="249">
        <v>1</v>
      </c>
      <c r="AB882" s="249">
        <v>1</v>
      </c>
      <c r="AC882" s="249">
        <v>1</v>
      </c>
      <c r="AD882" s="249">
        <v>1</v>
      </c>
      <c r="AE882" s="249">
        <v>1</v>
      </c>
      <c r="AF882" s="249">
        <v>1</v>
      </c>
      <c r="AG882" s="249">
        <v>1</v>
      </c>
      <c r="AH882" s="249">
        <v>1</v>
      </c>
      <c r="AI882" s="249">
        <v>1</v>
      </c>
      <c r="AJ882" s="249">
        <v>1</v>
      </c>
      <c r="AK882" s="249">
        <v>1</v>
      </c>
      <c r="AL882" s="249">
        <v>1</v>
      </c>
      <c r="AM882" s="249">
        <v>1</v>
      </c>
    </row>
    <row r="883" spans="1:39" x14ac:dyDescent="0.3">
      <c r="A883" s="249">
        <v>519598</v>
      </c>
      <c r="B883" s="305" t="s">
        <v>2062</v>
      </c>
      <c r="C883" s="249">
        <v>1</v>
      </c>
      <c r="D883" s="249">
        <v>1</v>
      </c>
      <c r="E883" s="249">
        <v>1</v>
      </c>
      <c r="F883" s="249">
        <v>1</v>
      </c>
      <c r="G883" s="249">
        <v>1</v>
      </c>
      <c r="H883" s="249">
        <v>1</v>
      </c>
      <c r="I883" s="249">
        <v>1</v>
      </c>
      <c r="J883" s="249">
        <v>1</v>
      </c>
      <c r="K883" s="249">
        <v>1</v>
      </c>
      <c r="L883" s="249">
        <v>1</v>
      </c>
      <c r="M883" s="249">
        <v>1</v>
      </c>
      <c r="N883" s="249">
        <v>1</v>
      </c>
      <c r="O883" s="249">
        <v>1</v>
      </c>
      <c r="P883" s="249">
        <v>1</v>
      </c>
      <c r="Q883" s="249">
        <v>1</v>
      </c>
      <c r="R883" s="249">
        <v>1</v>
      </c>
      <c r="S883" s="249">
        <v>1</v>
      </c>
      <c r="T883" s="249">
        <v>1</v>
      </c>
      <c r="U883" s="249">
        <v>1</v>
      </c>
      <c r="V883" s="249">
        <v>1</v>
      </c>
      <c r="W883" s="249">
        <v>1</v>
      </c>
      <c r="X883" s="249">
        <v>1</v>
      </c>
      <c r="Y883" s="249">
        <v>1</v>
      </c>
      <c r="Z883" s="249">
        <v>1</v>
      </c>
      <c r="AA883" s="249">
        <v>1</v>
      </c>
      <c r="AB883" s="249">
        <v>1</v>
      </c>
      <c r="AC883" s="249">
        <v>1</v>
      </c>
      <c r="AD883" s="249">
        <v>1</v>
      </c>
      <c r="AE883" s="249">
        <v>1</v>
      </c>
      <c r="AF883" s="249">
        <v>1</v>
      </c>
      <c r="AG883" s="249">
        <v>1</v>
      </c>
      <c r="AH883" s="249">
        <v>1</v>
      </c>
      <c r="AI883" s="249">
        <v>1</v>
      </c>
      <c r="AJ883" s="249">
        <v>1</v>
      </c>
      <c r="AK883" s="249">
        <v>1</v>
      </c>
      <c r="AL883" s="249">
        <v>1</v>
      </c>
      <c r="AM883" s="249">
        <v>1</v>
      </c>
    </row>
    <row r="884" spans="1:39" x14ac:dyDescent="0.3">
      <c r="A884" s="249">
        <v>519609</v>
      </c>
      <c r="B884" s="305" t="s">
        <v>2062</v>
      </c>
      <c r="C884" s="249">
        <v>1</v>
      </c>
      <c r="D884" s="249">
        <v>1</v>
      </c>
      <c r="E884" s="249">
        <v>1</v>
      </c>
      <c r="F884" s="249">
        <v>1</v>
      </c>
      <c r="G884" s="249">
        <v>1</v>
      </c>
      <c r="H884" s="249">
        <v>1</v>
      </c>
      <c r="I884" s="249">
        <v>1</v>
      </c>
      <c r="J884" s="249">
        <v>1</v>
      </c>
      <c r="K884" s="249">
        <v>1</v>
      </c>
      <c r="L884" s="249">
        <v>1</v>
      </c>
      <c r="M884" s="249">
        <v>1</v>
      </c>
      <c r="N884" s="249">
        <v>1</v>
      </c>
      <c r="O884" s="249">
        <v>1</v>
      </c>
      <c r="P884" s="249">
        <v>1</v>
      </c>
      <c r="Q884" s="249">
        <v>1</v>
      </c>
      <c r="R884" s="249">
        <v>1</v>
      </c>
      <c r="S884" s="249">
        <v>1</v>
      </c>
      <c r="T884" s="249">
        <v>1</v>
      </c>
      <c r="U884" s="249">
        <v>1</v>
      </c>
      <c r="V884" s="249">
        <v>1</v>
      </c>
      <c r="W884" s="249">
        <v>1</v>
      </c>
      <c r="X884" s="249">
        <v>1</v>
      </c>
      <c r="Y884" s="249">
        <v>1</v>
      </c>
      <c r="Z884" s="249">
        <v>1</v>
      </c>
      <c r="AA884" s="249">
        <v>1</v>
      </c>
      <c r="AB884" s="249">
        <v>1</v>
      </c>
      <c r="AC884" s="249">
        <v>1</v>
      </c>
      <c r="AD884" s="249">
        <v>1</v>
      </c>
      <c r="AE884" s="249">
        <v>1</v>
      </c>
      <c r="AF884" s="249">
        <v>1</v>
      </c>
      <c r="AG884" s="249">
        <v>1</v>
      </c>
      <c r="AH884" s="249">
        <v>1</v>
      </c>
      <c r="AI884" s="249">
        <v>1</v>
      </c>
      <c r="AJ884" s="249">
        <v>1</v>
      </c>
      <c r="AK884" s="249">
        <v>1</v>
      </c>
      <c r="AL884" s="249">
        <v>1</v>
      </c>
      <c r="AM884" s="249">
        <v>1</v>
      </c>
    </row>
    <row r="885" spans="1:39" x14ac:dyDescent="0.3">
      <c r="A885" s="249">
        <v>519628</v>
      </c>
      <c r="B885" s="305" t="s">
        <v>2062</v>
      </c>
      <c r="C885" s="249">
        <v>1</v>
      </c>
      <c r="D885" s="249">
        <v>1</v>
      </c>
      <c r="E885" s="249">
        <v>1</v>
      </c>
      <c r="F885" s="249">
        <v>1</v>
      </c>
      <c r="G885" s="249">
        <v>1</v>
      </c>
      <c r="H885" s="249">
        <v>1</v>
      </c>
      <c r="I885" s="249">
        <v>1</v>
      </c>
      <c r="J885" s="249">
        <v>1</v>
      </c>
      <c r="K885" s="249">
        <v>1</v>
      </c>
      <c r="L885" s="249">
        <v>1</v>
      </c>
      <c r="M885" s="249">
        <v>1</v>
      </c>
      <c r="N885" s="249">
        <v>1</v>
      </c>
      <c r="O885" s="249">
        <v>1</v>
      </c>
      <c r="P885" s="249">
        <v>1</v>
      </c>
      <c r="Q885" s="249">
        <v>1</v>
      </c>
      <c r="R885" s="249">
        <v>1</v>
      </c>
      <c r="S885" s="249">
        <v>1</v>
      </c>
      <c r="T885" s="249">
        <v>1</v>
      </c>
      <c r="U885" s="249">
        <v>1</v>
      </c>
      <c r="V885" s="249">
        <v>1</v>
      </c>
      <c r="W885" s="249">
        <v>1</v>
      </c>
      <c r="X885" s="249">
        <v>1</v>
      </c>
      <c r="Y885" s="249">
        <v>1</v>
      </c>
      <c r="Z885" s="249">
        <v>1</v>
      </c>
      <c r="AA885" s="249">
        <v>1</v>
      </c>
      <c r="AB885" s="249">
        <v>1</v>
      </c>
      <c r="AC885" s="249">
        <v>1</v>
      </c>
      <c r="AD885" s="249">
        <v>1</v>
      </c>
      <c r="AE885" s="249">
        <v>1</v>
      </c>
      <c r="AF885" s="249">
        <v>1</v>
      </c>
      <c r="AG885" s="249">
        <v>1</v>
      </c>
      <c r="AH885" s="249">
        <v>1</v>
      </c>
      <c r="AI885" s="249">
        <v>1</v>
      </c>
      <c r="AJ885" s="249">
        <v>1</v>
      </c>
      <c r="AK885" s="249">
        <v>1</v>
      </c>
      <c r="AL885" s="249">
        <v>1</v>
      </c>
      <c r="AM885" s="249">
        <v>1</v>
      </c>
    </row>
    <row r="886" spans="1:39" x14ac:dyDescent="0.3">
      <c r="A886" s="249">
        <v>519631</v>
      </c>
      <c r="B886" s="305" t="s">
        <v>2062</v>
      </c>
      <c r="C886" s="249">
        <v>1</v>
      </c>
      <c r="D886" s="249">
        <v>1</v>
      </c>
      <c r="E886" s="249">
        <v>1</v>
      </c>
      <c r="F886" s="249">
        <v>1</v>
      </c>
      <c r="G886" s="249">
        <v>1</v>
      </c>
      <c r="H886" s="249">
        <v>1</v>
      </c>
      <c r="I886" s="249">
        <v>1</v>
      </c>
      <c r="J886" s="249">
        <v>1</v>
      </c>
      <c r="K886" s="249">
        <v>1</v>
      </c>
      <c r="L886" s="249">
        <v>1</v>
      </c>
      <c r="M886" s="249">
        <v>1</v>
      </c>
      <c r="N886" s="249">
        <v>1</v>
      </c>
      <c r="O886" s="249">
        <v>1</v>
      </c>
      <c r="P886" s="249">
        <v>1</v>
      </c>
      <c r="Q886" s="249">
        <v>1</v>
      </c>
      <c r="R886" s="249">
        <v>1</v>
      </c>
      <c r="S886" s="249">
        <v>1</v>
      </c>
      <c r="T886" s="249">
        <v>1</v>
      </c>
      <c r="U886" s="249">
        <v>1</v>
      </c>
      <c r="V886" s="249">
        <v>1</v>
      </c>
      <c r="W886" s="249">
        <v>1</v>
      </c>
      <c r="X886" s="249">
        <v>1</v>
      </c>
      <c r="Y886" s="249">
        <v>1</v>
      </c>
      <c r="Z886" s="249">
        <v>1</v>
      </c>
      <c r="AA886" s="249">
        <v>1</v>
      </c>
      <c r="AB886" s="249">
        <v>1</v>
      </c>
      <c r="AC886" s="249">
        <v>1</v>
      </c>
      <c r="AD886" s="249">
        <v>1</v>
      </c>
      <c r="AE886" s="249">
        <v>1</v>
      </c>
      <c r="AF886" s="249">
        <v>1</v>
      </c>
      <c r="AG886" s="249">
        <v>1</v>
      </c>
      <c r="AH886" s="249">
        <v>1</v>
      </c>
      <c r="AI886" s="249">
        <v>1</v>
      </c>
      <c r="AJ886" s="249">
        <v>1</v>
      </c>
      <c r="AK886" s="249">
        <v>1</v>
      </c>
      <c r="AL886" s="249">
        <v>1</v>
      </c>
      <c r="AM886" s="249">
        <v>1</v>
      </c>
    </row>
    <row r="887" spans="1:39" x14ac:dyDescent="0.3">
      <c r="A887" s="249">
        <v>519646</v>
      </c>
      <c r="B887" s="305" t="s">
        <v>2062</v>
      </c>
      <c r="C887" s="249">
        <v>1</v>
      </c>
      <c r="D887" s="249">
        <v>1</v>
      </c>
      <c r="E887" s="249">
        <v>1</v>
      </c>
      <c r="F887" s="249">
        <v>1</v>
      </c>
      <c r="G887" s="249">
        <v>1</v>
      </c>
      <c r="H887" s="249">
        <v>1</v>
      </c>
      <c r="I887" s="249">
        <v>1</v>
      </c>
      <c r="J887" s="249">
        <v>1</v>
      </c>
      <c r="K887" s="249">
        <v>1</v>
      </c>
      <c r="L887" s="249">
        <v>1</v>
      </c>
      <c r="M887" s="249">
        <v>1</v>
      </c>
      <c r="N887" s="249">
        <v>1</v>
      </c>
      <c r="O887" s="249">
        <v>1</v>
      </c>
      <c r="P887" s="249">
        <v>1</v>
      </c>
      <c r="Q887" s="249">
        <v>1</v>
      </c>
      <c r="R887" s="249">
        <v>1</v>
      </c>
      <c r="S887" s="249">
        <v>1</v>
      </c>
      <c r="T887" s="249">
        <v>1</v>
      </c>
      <c r="U887" s="249">
        <v>1</v>
      </c>
      <c r="V887" s="249">
        <v>1</v>
      </c>
      <c r="W887" s="249">
        <v>1</v>
      </c>
      <c r="X887" s="249">
        <v>1</v>
      </c>
      <c r="Y887" s="249">
        <v>1</v>
      </c>
      <c r="Z887" s="249">
        <v>1</v>
      </c>
      <c r="AA887" s="249">
        <v>1</v>
      </c>
      <c r="AB887" s="249">
        <v>1</v>
      </c>
      <c r="AC887" s="249">
        <v>1</v>
      </c>
      <c r="AD887" s="249">
        <v>1</v>
      </c>
      <c r="AE887" s="249">
        <v>1</v>
      </c>
      <c r="AF887" s="249">
        <v>1</v>
      </c>
      <c r="AG887" s="249">
        <v>1</v>
      </c>
      <c r="AH887" s="249">
        <v>1</v>
      </c>
      <c r="AI887" s="249">
        <v>1</v>
      </c>
      <c r="AJ887" s="249">
        <v>1</v>
      </c>
      <c r="AK887" s="249">
        <v>1</v>
      </c>
      <c r="AL887" s="249">
        <v>1</v>
      </c>
      <c r="AM887" s="249">
        <v>1</v>
      </c>
    </row>
    <row r="888" spans="1:39" x14ac:dyDescent="0.3">
      <c r="A888" s="249">
        <v>519722</v>
      </c>
      <c r="B888" s="305" t="s">
        <v>2062</v>
      </c>
      <c r="C888" s="249">
        <v>1</v>
      </c>
      <c r="D888" s="249">
        <v>1</v>
      </c>
      <c r="E888" s="249">
        <v>1</v>
      </c>
      <c r="F888" s="249">
        <v>1</v>
      </c>
      <c r="G888" s="249">
        <v>1</v>
      </c>
      <c r="H888" s="249">
        <v>1</v>
      </c>
      <c r="I888" s="249">
        <v>1</v>
      </c>
      <c r="J888" s="249">
        <v>1</v>
      </c>
      <c r="K888" s="249">
        <v>1</v>
      </c>
      <c r="L888" s="249">
        <v>1</v>
      </c>
      <c r="M888" s="249">
        <v>1</v>
      </c>
      <c r="N888" s="249">
        <v>1</v>
      </c>
      <c r="O888" s="249">
        <v>1</v>
      </c>
      <c r="P888" s="249">
        <v>1</v>
      </c>
      <c r="Q888" s="249">
        <v>1</v>
      </c>
      <c r="R888" s="249">
        <v>1</v>
      </c>
      <c r="S888" s="249">
        <v>1</v>
      </c>
      <c r="T888" s="249">
        <v>1</v>
      </c>
      <c r="U888" s="249">
        <v>1</v>
      </c>
      <c r="V888" s="249">
        <v>1</v>
      </c>
      <c r="W888" s="249">
        <v>1</v>
      </c>
      <c r="X888" s="249">
        <v>1</v>
      </c>
      <c r="Y888" s="249">
        <v>1</v>
      </c>
      <c r="Z888" s="249">
        <v>1</v>
      </c>
      <c r="AA888" s="249">
        <v>1</v>
      </c>
      <c r="AB888" s="249">
        <v>1</v>
      </c>
      <c r="AC888" s="249">
        <v>1</v>
      </c>
      <c r="AD888" s="249">
        <v>1</v>
      </c>
      <c r="AE888" s="249">
        <v>1</v>
      </c>
      <c r="AF888" s="249">
        <v>1</v>
      </c>
      <c r="AG888" s="249">
        <v>1</v>
      </c>
      <c r="AH888" s="249">
        <v>1</v>
      </c>
      <c r="AI888" s="249">
        <v>1</v>
      </c>
      <c r="AJ888" s="249">
        <v>1</v>
      </c>
      <c r="AK888" s="249">
        <v>1</v>
      </c>
      <c r="AL888" s="249">
        <v>1</v>
      </c>
      <c r="AM888" s="249">
        <v>1</v>
      </c>
    </row>
    <row r="889" spans="1:39" x14ac:dyDescent="0.3">
      <c r="A889" s="249">
        <v>519740</v>
      </c>
      <c r="B889" s="305" t="s">
        <v>2062</v>
      </c>
      <c r="C889" s="249">
        <v>1</v>
      </c>
      <c r="D889" s="249">
        <v>1</v>
      </c>
      <c r="E889" s="249">
        <v>1</v>
      </c>
      <c r="F889" s="249">
        <v>1</v>
      </c>
      <c r="G889" s="249">
        <v>1</v>
      </c>
      <c r="H889" s="249">
        <v>1</v>
      </c>
      <c r="I889" s="249">
        <v>1</v>
      </c>
      <c r="J889" s="249">
        <v>1</v>
      </c>
      <c r="K889" s="249">
        <v>1</v>
      </c>
      <c r="L889" s="249">
        <v>1</v>
      </c>
      <c r="M889" s="249">
        <v>1</v>
      </c>
      <c r="N889" s="249">
        <v>1</v>
      </c>
      <c r="O889" s="249">
        <v>1</v>
      </c>
      <c r="P889" s="249">
        <v>1</v>
      </c>
      <c r="Q889" s="249">
        <v>1</v>
      </c>
      <c r="R889" s="249">
        <v>1</v>
      </c>
      <c r="S889" s="249">
        <v>1</v>
      </c>
      <c r="T889" s="249">
        <v>1</v>
      </c>
      <c r="U889" s="249">
        <v>1</v>
      </c>
      <c r="V889" s="249">
        <v>1</v>
      </c>
      <c r="W889" s="249">
        <v>1</v>
      </c>
      <c r="X889" s="249">
        <v>1</v>
      </c>
      <c r="Y889" s="249">
        <v>1</v>
      </c>
      <c r="Z889" s="249">
        <v>1</v>
      </c>
      <c r="AA889" s="249">
        <v>1</v>
      </c>
      <c r="AB889" s="249">
        <v>1</v>
      </c>
      <c r="AC889" s="249">
        <v>1</v>
      </c>
      <c r="AD889" s="249">
        <v>1</v>
      </c>
      <c r="AE889" s="249">
        <v>1</v>
      </c>
      <c r="AF889" s="249">
        <v>1</v>
      </c>
      <c r="AG889" s="249">
        <v>1</v>
      </c>
      <c r="AH889" s="249">
        <v>1</v>
      </c>
      <c r="AI889" s="249">
        <v>1</v>
      </c>
      <c r="AJ889" s="249">
        <v>1</v>
      </c>
      <c r="AK889" s="249">
        <v>1</v>
      </c>
      <c r="AL889" s="249">
        <v>1</v>
      </c>
      <c r="AM889" s="249">
        <v>1</v>
      </c>
    </row>
    <row r="890" spans="1:39" x14ac:dyDescent="0.3">
      <c r="A890" s="249">
        <v>519742</v>
      </c>
      <c r="B890" s="305" t="s">
        <v>2062</v>
      </c>
      <c r="C890" s="249">
        <v>1</v>
      </c>
      <c r="D890" s="249">
        <v>1</v>
      </c>
      <c r="E890" s="249">
        <v>1</v>
      </c>
      <c r="F890" s="249">
        <v>1</v>
      </c>
      <c r="G890" s="249">
        <v>1</v>
      </c>
      <c r="H890" s="249">
        <v>1</v>
      </c>
      <c r="I890" s="249">
        <v>1</v>
      </c>
      <c r="J890" s="249">
        <v>1</v>
      </c>
      <c r="K890" s="249">
        <v>1</v>
      </c>
      <c r="L890" s="249">
        <v>1</v>
      </c>
      <c r="M890" s="249">
        <v>1</v>
      </c>
      <c r="N890" s="249">
        <v>1</v>
      </c>
      <c r="O890" s="249">
        <v>1</v>
      </c>
      <c r="P890" s="249">
        <v>1</v>
      </c>
      <c r="Q890" s="249">
        <v>1</v>
      </c>
      <c r="R890" s="249">
        <v>1</v>
      </c>
      <c r="S890" s="249">
        <v>1</v>
      </c>
      <c r="T890" s="249">
        <v>1</v>
      </c>
      <c r="U890" s="249">
        <v>1</v>
      </c>
      <c r="V890" s="249">
        <v>1</v>
      </c>
      <c r="W890" s="249">
        <v>1</v>
      </c>
      <c r="X890" s="249">
        <v>1</v>
      </c>
      <c r="Y890" s="249">
        <v>1</v>
      </c>
      <c r="Z890" s="249">
        <v>1</v>
      </c>
      <c r="AA890" s="249">
        <v>1</v>
      </c>
      <c r="AB890" s="249">
        <v>1</v>
      </c>
      <c r="AC890" s="249">
        <v>1</v>
      </c>
      <c r="AD890" s="249">
        <v>1</v>
      </c>
      <c r="AE890" s="249">
        <v>1</v>
      </c>
      <c r="AF890" s="249">
        <v>1</v>
      </c>
      <c r="AG890" s="249">
        <v>1</v>
      </c>
      <c r="AH890" s="249">
        <v>1</v>
      </c>
      <c r="AI890" s="249">
        <v>1</v>
      </c>
      <c r="AJ890" s="249">
        <v>1</v>
      </c>
      <c r="AK890" s="249">
        <v>1</v>
      </c>
      <c r="AL890" s="249">
        <v>1</v>
      </c>
      <c r="AM890" s="249">
        <v>1</v>
      </c>
    </row>
    <row r="891" spans="1:39" x14ac:dyDescent="0.3">
      <c r="A891" s="249">
        <v>519761</v>
      </c>
      <c r="B891" s="305" t="s">
        <v>2062</v>
      </c>
      <c r="C891" s="249">
        <v>1</v>
      </c>
      <c r="D891" s="249">
        <v>1</v>
      </c>
      <c r="E891" s="249">
        <v>1</v>
      </c>
      <c r="F891" s="249">
        <v>1</v>
      </c>
      <c r="G891" s="249">
        <v>1</v>
      </c>
      <c r="H891" s="249">
        <v>1</v>
      </c>
      <c r="I891" s="249">
        <v>1</v>
      </c>
      <c r="J891" s="249">
        <v>1</v>
      </c>
      <c r="K891" s="249">
        <v>1</v>
      </c>
      <c r="L891" s="249">
        <v>1</v>
      </c>
      <c r="M891" s="249">
        <v>1</v>
      </c>
      <c r="N891" s="249">
        <v>1</v>
      </c>
      <c r="O891" s="249">
        <v>1</v>
      </c>
      <c r="P891" s="249">
        <v>1</v>
      </c>
      <c r="Q891" s="249">
        <v>1</v>
      </c>
      <c r="R891" s="249">
        <v>1</v>
      </c>
      <c r="S891" s="249">
        <v>1</v>
      </c>
      <c r="T891" s="249">
        <v>1</v>
      </c>
      <c r="U891" s="249">
        <v>1</v>
      </c>
      <c r="V891" s="249">
        <v>1</v>
      </c>
      <c r="W891" s="249">
        <v>1</v>
      </c>
      <c r="X891" s="249">
        <v>1</v>
      </c>
      <c r="Y891" s="249">
        <v>1</v>
      </c>
      <c r="Z891" s="249">
        <v>1</v>
      </c>
      <c r="AA891" s="249">
        <v>1</v>
      </c>
      <c r="AB891" s="249">
        <v>1</v>
      </c>
      <c r="AC891" s="249">
        <v>1</v>
      </c>
      <c r="AD891" s="249">
        <v>1</v>
      </c>
      <c r="AE891" s="249">
        <v>1</v>
      </c>
      <c r="AF891" s="249">
        <v>1</v>
      </c>
      <c r="AG891" s="249">
        <v>1</v>
      </c>
      <c r="AH891" s="249">
        <v>1</v>
      </c>
      <c r="AI891" s="249">
        <v>1</v>
      </c>
      <c r="AJ891" s="249">
        <v>1</v>
      </c>
      <c r="AK891" s="249">
        <v>1</v>
      </c>
      <c r="AL891" s="249">
        <v>1</v>
      </c>
      <c r="AM891" s="249">
        <v>1</v>
      </c>
    </row>
    <row r="892" spans="1:39" x14ac:dyDescent="0.3">
      <c r="A892" s="249">
        <v>519766</v>
      </c>
      <c r="B892" s="305" t="s">
        <v>2062</v>
      </c>
      <c r="C892" s="249">
        <v>1</v>
      </c>
      <c r="D892" s="249">
        <v>1</v>
      </c>
      <c r="E892" s="249">
        <v>1</v>
      </c>
      <c r="F892" s="249">
        <v>1</v>
      </c>
      <c r="G892" s="249">
        <v>1</v>
      </c>
      <c r="H892" s="249">
        <v>1</v>
      </c>
      <c r="I892" s="249">
        <v>1</v>
      </c>
      <c r="J892" s="249">
        <v>1</v>
      </c>
      <c r="K892" s="249">
        <v>1</v>
      </c>
      <c r="L892" s="249">
        <v>1</v>
      </c>
      <c r="M892" s="249">
        <v>1</v>
      </c>
      <c r="N892" s="249">
        <v>1</v>
      </c>
      <c r="O892" s="249">
        <v>1</v>
      </c>
      <c r="P892" s="249">
        <v>1</v>
      </c>
      <c r="Q892" s="249">
        <v>1</v>
      </c>
      <c r="R892" s="249">
        <v>1</v>
      </c>
      <c r="S892" s="249">
        <v>1</v>
      </c>
      <c r="T892" s="249">
        <v>1</v>
      </c>
      <c r="U892" s="249">
        <v>1</v>
      </c>
      <c r="V892" s="249">
        <v>1</v>
      </c>
      <c r="W892" s="249">
        <v>1</v>
      </c>
      <c r="X892" s="249">
        <v>1</v>
      </c>
      <c r="Y892" s="249">
        <v>1</v>
      </c>
      <c r="Z892" s="249">
        <v>1</v>
      </c>
      <c r="AA892" s="249">
        <v>1</v>
      </c>
      <c r="AB892" s="249">
        <v>1</v>
      </c>
      <c r="AC892" s="249">
        <v>1</v>
      </c>
      <c r="AD892" s="249">
        <v>1</v>
      </c>
      <c r="AE892" s="249">
        <v>1</v>
      </c>
      <c r="AF892" s="249">
        <v>1</v>
      </c>
      <c r="AG892" s="249">
        <v>1</v>
      </c>
      <c r="AH892" s="249">
        <v>1</v>
      </c>
      <c r="AI892" s="249">
        <v>1</v>
      </c>
      <c r="AJ892" s="249">
        <v>1</v>
      </c>
      <c r="AK892" s="249">
        <v>1</v>
      </c>
      <c r="AL892" s="249">
        <v>1</v>
      </c>
      <c r="AM892" s="249">
        <v>1</v>
      </c>
    </row>
    <row r="893" spans="1:39" x14ac:dyDescent="0.3">
      <c r="A893" s="249">
        <v>519770</v>
      </c>
      <c r="B893" s="305" t="s">
        <v>2062</v>
      </c>
      <c r="C893" s="249">
        <v>1</v>
      </c>
      <c r="D893" s="249">
        <v>1</v>
      </c>
      <c r="E893" s="249">
        <v>1</v>
      </c>
      <c r="F893" s="249">
        <v>1</v>
      </c>
      <c r="G893" s="249">
        <v>1</v>
      </c>
      <c r="H893" s="249">
        <v>1</v>
      </c>
      <c r="I893" s="249">
        <v>1</v>
      </c>
      <c r="J893" s="249">
        <v>1</v>
      </c>
      <c r="K893" s="249">
        <v>1</v>
      </c>
      <c r="L893" s="249">
        <v>1</v>
      </c>
      <c r="M893" s="249">
        <v>1</v>
      </c>
      <c r="N893" s="249">
        <v>1</v>
      </c>
      <c r="O893" s="249">
        <v>1</v>
      </c>
      <c r="P893" s="249">
        <v>1</v>
      </c>
      <c r="Q893" s="249">
        <v>1</v>
      </c>
      <c r="R893" s="249">
        <v>1</v>
      </c>
      <c r="S893" s="249">
        <v>1</v>
      </c>
      <c r="T893" s="249">
        <v>1</v>
      </c>
      <c r="U893" s="249">
        <v>1</v>
      </c>
      <c r="V893" s="249">
        <v>1</v>
      </c>
      <c r="W893" s="249">
        <v>1</v>
      </c>
      <c r="X893" s="249">
        <v>1</v>
      </c>
      <c r="Y893" s="249">
        <v>1</v>
      </c>
      <c r="Z893" s="249">
        <v>1</v>
      </c>
      <c r="AA893" s="249">
        <v>1</v>
      </c>
      <c r="AB893" s="249">
        <v>1</v>
      </c>
      <c r="AC893" s="249">
        <v>1</v>
      </c>
      <c r="AD893" s="249">
        <v>1</v>
      </c>
      <c r="AE893" s="249">
        <v>1</v>
      </c>
      <c r="AF893" s="249">
        <v>1</v>
      </c>
      <c r="AG893" s="249">
        <v>1</v>
      </c>
      <c r="AH893" s="249">
        <v>1</v>
      </c>
      <c r="AI893" s="249">
        <v>1</v>
      </c>
      <c r="AJ893" s="249">
        <v>1</v>
      </c>
      <c r="AK893" s="249">
        <v>1</v>
      </c>
      <c r="AL893" s="249">
        <v>1</v>
      </c>
      <c r="AM893" s="249">
        <v>1</v>
      </c>
    </row>
    <row r="894" spans="1:39" x14ac:dyDescent="0.3">
      <c r="A894" s="249">
        <v>519784</v>
      </c>
      <c r="B894" s="305" t="s">
        <v>2062</v>
      </c>
      <c r="C894" s="249">
        <v>1</v>
      </c>
      <c r="D894" s="249">
        <v>1</v>
      </c>
      <c r="E894" s="249">
        <v>1</v>
      </c>
      <c r="F894" s="249">
        <v>1</v>
      </c>
      <c r="G894" s="249">
        <v>1</v>
      </c>
      <c r="H894" s="249">
        <v>1</v>
      </c>
      <c r="I894" s="249">
        <v>1</v>
      </c>
      <c r="J894" s="249">
        <v>1</v>
      </c>
      <c r="K894" s="249">
        <v>1</v>
      </c>
      <c r="L894" s="249">
        <v>1</v>
      </c>
      <c r="M894" s="249">
        <v>1</v>
      </c>
      <c r="N894" s="249">
        <v>1</v>
      </c>
      <c r="O894" s="249">
        <v>1</v>
      </c>
      <c r="P894" s="249">
        <v>1</v>
      </c>
      <c r="Q894" s="249">
        <v>1</v>
      </c>
      <c r="R894" s="249">
        <v>1</v>
      </c>
      <c r="S894" s="249">
        <v>1</v>
      </c>
      <c r="T894" s="249">
        <v>1</v>
      </c>
      <c r="U894" s="249">
        <v>1</v>
      </c>
      <c r="V894" s="249">
        <v>1</v>
      </c>
      <c r="W894" s="249">
        <v>1</v>
      </c>
      <c r="X894" s="249">
        <v>1</v>
      </c>
      <c r="Y894" s="249">
        <v>1</v>
      </c>
      <c r="Z894" s="249">
        <v>1</v>
      </c>
      <c r="AA894" s="249">
        <v>1</v>
      </c>
      <c r="AB894" s="249">
        <v>1</v>
      </c>
      <c r="AC894" s="249">
        <v>1</v>
      </c>
      <c r="AD894" s="249">
        <v>1</v>
      </c>
      <c r="AE894" s="249">
        <v>1</v>
      </c>
      <c r="AF894" s="249">
        <v>1</v>
      </c>
      <c r="AG894" s="249">
        <v>1</v>
      </c>
      <c r="AH894" s="249">
        <v>1</v>
      </c>
      <c r="AI894" s="249">
        <v>1</v>
      </c>
      <c r="AJ894" s="249">
        <v>1</v>
      </c>
      <c r="AK894" s="249">
        <v>1</v>
      </c>
      <c r="AL894" s="249">
        <v>1</v>
      </c>
      <c r="AM894" s="249">
        <v>1</v>
      </c>
    </row>
    <row r="895" spans="1:39" x14ac:dyDescent="0.3">
      <c r="A895" s="249">
        <v>519808</v>
      </c>
      <c r="B895" s="305" t="s">
        <v>2062</v>
      </c>
      <c r="C895" s="249">
        <v>1</v>
      </c>
      <c r="D895" s="249">
        <v>1</v>
      </c>
      <c r="E895" s="249">
        <v>1</v>
      </c>
      <c r="F895" s="249">
        <v>1</v>
      </c>
      <c r="G895" s="249">
        <v>1</v>
      </c>
      <c r="H895" s="249">
        <v>1</v>
      </c>
      <c r="I895" s="249">
        <v>1</v>
      </c>
      <c r="J895" s="249">
        <v>1</v>
      </c>
      <c r="K895" s="249">
        <v>1</v>
      </c>
      <c r="L895" s="249">
        <v>1</v>
      </c>
      <c r="M895" s="249">
        <v>1</v>
      </c>
      <c r="N895" s="249">
        <v>1</v>
      </c>
      <c r="O895" s="249">
        <v>1</v>
      </c>
      <c r="P895" s="249">
        <v>1</v>
      </c>
      <c r="Q895" s="249">
        <v>1</v>
      </c>
      <c r="R895" s="249">
        <v>1</v>
      </c>
      <c r="S895" s="249">
        <v>1</v>
      </c>
      <c r="T895" s="249">
        <v>1</v>
      </c>
      <c r="U895" s="249">
        <v>1</v>
      </c>
      <c r="V895" s="249">
        <v>1</v>
      </c>
      <c r="W895" s="249">
        <v>1</v>
      </c>
      <c r="X895" s="249">
        <v>1</v>
      </c>
      <c r="Y895" s="249">
        <v>1</v>
      </c>
      <c r="Z895" s="249">
        <v>1</v>
      </c>
      <c r="AA895" s="249">
        <v>1</v>
      </c>
      <c r="AB895" s="249">
        <v>1</v>
      </c>
      <c r="AC895" s="249">
        <v>1</v>
      </c>
      <c r="AD895" s="249">
        <v>1</v>
      </c>
      <c r="AE895" s="249">
        <v>1</v>
      </c>
      <c r="AF895" s="249">
        <v>1</v>
      </c>
      <c r="AG895" s="249">
        <v>1</v>
      </c>
      <c r="AH895" s="249">
        <v>1</v>
      </c>
      <c r="AI895" s="249">
        <v>1</v>
      </c>
      <c r="AJ895" s="249">
        <v>1</v>
      </c>
      <c r="AK895" s="249">
        <v>1</v>
      </c>
      <c r="AL895" s="249">
        <v>1</v>
      </c>
      <c r="AM895" s="249">
        <v>1</v>
      </c>
    </row>
    <row r="896" spans="1:39" x14ac:dyDescent="0.3">
      <c r="A896" s="249">
        <v>519809</v>
      </c>
      <c r="B896" s="305" t="s">
        <v>2062</v>
      </c>
      <c r="C896" s="249">
        <v>1</v>
      </c>
      <c r="D896" s="249">
        <v>1</v>
      </c>
      <c r="E896" s="249">
        <v>1</v>
      </c>
      <c r="F896" s="249">
        <v>1</v>
      </c>
      <c r="G896" s="249">
        <v>1</v>
      </c>
      <c r="H896" s="249">
        <v>1</v>
      </c>
      <c r="I896" s="249">
        <v>1</v>
      </c>
      <c r="J896" s="249">
        <v>1</v>
      </c>
      <c r="K896" s="249">
        <v>1</v>
      </c>
      <c r="L896" s="249">
        <v>1</v>
      </c>
      <c r="M896" s="249">
        <v>1</v>
      </c>
      <c r="N896" s="249">
        <v>1</v>
      </c>
      <c r="O896" s="249">
        <v>1</v>
      </c>
      <c r="P896" s="249">
        <v>1</v>
      </c>
      <c r="Q896" s="249">
        <v>1</v>
      </c>
      <c r="R896" s="249">
        <v>1</v>
      </c>
      <c r="S896" s="249">
        <v>1</v>
      </c>
      <c r="T896" s="249">
        <v>1</v>
      </c>
      <c r="U896" s="249">
        <v>1</v>
      </c>
      <c r="V896" s="249">
        <v>1</v>
      </c>
      <c r="W896" s="249">
        <v>1</v>
      </c>
      <c r="X896" s="249">
        <v>1</v>
      </c>
      <c r="Y896" s="249">
        <v>1</v>
      </c>
      <c r="Z896" s="249">
        <v>1</v>
      </c>
      <c r="AA896" s="249">
        <v>1</v>
      </c>
      <c r="AB896" s="249">
        <v>1</v>
      </c>
      <c r="AC896" s="249">
        <v>1</v>
      </c>
      <c r="AD896" s="249">
        <v>1</v>
      </c>
      <c r="AE896" s="249">
        <v>1</v>
      </c>
      <c r="AF896" s="249">
        <v>1</v>
      </c>
      <c r="AG896" s="249">
        <v>1</v>
      </c>
      <c r="AH896" s="249">
        <v>1</v>
      </c>
      <c r="AI896" s="249">
        <v>1</v>
      </c>
      <c r="AJ896" s="249">
        <v>1</v>
      </c>
      <c r="AK896" s="249">
        <v>1</v>
      </c>
      <c r="AL896" s="249">
        <v>1</v>
      </c>
      <c r="AM896" s="249">
        <v>1</v>
      </c>
    </row>
    <row r="897" spans="1:39" x14ac:dyDescent="0.3">
      <c r="A897" s="249">
        <v>519844</v>
      </c>
      <c r="B897" s="305" t="s">
        <v>2062</v>
      </c>
      <c r="C897" s="249">
        <v>1</v>
      </c>
      <c r="D897" s="249">
        <v>1</v>
      </c>
      <c r="E897" s="249">
        <v>1</v>
      </c>
      <c r="F897" s="249">
        <v>1</v>
      </c>
      <c r="G897" s="249">
        <v>1</v>
      </c>
      <c r="H897" s="249">
        <v>1</v>
      </c>
      <c r="I897" s="249">
        <v>1</v>
      </c>
      <c r="J897" s="249">
        <v>1</v>
      </c>
      <c r="K897" s="249">
        <v>1</v>
      </c>
      <c r="L897" s="249">
        <v>1</v>
      </c>
      <c r="M897" s="249">
        <v>1</v>
      </c>
      <c r="N897" s="249">
        <v>1</v>
      </c>
      <c r="O897" s="249">
        <v>1</v>
      </c>
      <c r="P897" s="249">
        <v>1</v>
      </c>
      <c r="Q897" s="249">
        <v>1</v>
      </c>
      <c r="R897" s="249">
        <v>1</v>
      </c>
      <c r="S897" s="249">
        <v>1</v>
      </c>
      <c r="T897" s="249">
        <v>1</v>
      </c>
      <c r="U897" s="249">
        <v>1</v>
      </c>
      <c r="V897" s="249">
        <v>1</v>
      </c>
      <c r="W897" s="249">
        <v>1</v>
      </c>
      <c r="X897" s="249">
        <v>1</v>
      </c>
      <c r="Y897" s="249">
        <v>1</v>
      </c>
      <c r="Z897" s="249">
        <v>1</v>
      </c>
      <c r="AA897" s="249">
        <v>1</v>
      </c>
      <c r="AB897" s="249">
        <v>1</v>
      </c>
      <c r="AC897" s="249">
        <v>1</v>
      </c>
      <c r="AD897" s="249">
        <v>1</v>
      </c>
      <c r="AE897" s="249">
        <v>1</v>
      </c>
      <c r="AF897" s="249">
        <v>1</v>
      </c>
      <c r="AG897" s="249">
        <v>1</v>
      </c>
      <c r="AH897" s="249">
        <v>1</v>
      </c>
      <c r="AI897" s="249">
        <v>1</v>
      </c>
      <c r="AJ897" s="249">
        <v>1</v>
      </c>
      <c r="AK897" s="249">
        <v>1</v>
      </c>
      <c r="AL897" s="249">
        <v>1</v>
      </c>
      <c r="AM897" s="249">
        <v>1</v>
      </c>
    </row>
    <row r="898" spans="1:39" x14ac:dyDescent="0.3">
      <c r="A898" s="249">
        <v>519849</v>
      </c>
      <c r="B898" s="305" t="s">
        <v>2062</v>
      </c>
      <c r="C898" s="249">
        <v>1</v>
      </c>
      <c r="D898" s="249">
        <v>1</v>
      </c>
      <c r="E898" s="249">
        <v>1</v>
      </c>
      <c r="F898" s="249">
        <v>1</v>
      </c>
      <c r="G898" s="249">
        <v>1</v>
      </c>
      <c r="H898" s="249">
        <v>1</v>
      </c>
      <c r="I898" s="249">
        <v>1</v>
      </c>
      <c r="J898" s="249">
        <v>1</v>
      </c>
      <c r="K898" s="249">
        <v>1</v>
      </c>
      <c r="L898" s="249">
        <v>1</v>
      </c>
      <c r="M898" s="249">
        <v>1</v>
      </c>
      <c r="N898" s="249">
        <v>1</v>
      </c>
      <c r="O898" s="249">
        <v>1</v>
      </c>
      <c r="P898" s="249">
        <v>1</v>
      </c>
      <c r="Q898" s="249">
        <v>1</v>
      </c>
      <c r="R898" s="249">
        <v>1</v>
      </c>
      <c r="S898" s="249">
        <v>1</v>
      </c>
      <c r="T898" s="249">
        <v>1</v>
      </c>
      <c r="U898" s="249">
        <v>1</v>
      </c>
      <c r="V898" s="249">
        <v>1</v>
      </c>
      <c r="W898" s="249">
        <v>1</v>
      </c>
      <c r="X898" s="249">
        <v>1</v>
      </c>
      <c r="Y898" s="249">
        <v>1</v>
      </c>
      <c r="Z898" s="249">
        <v>1</v>
      </c>
      <c r="AA898" s="249">
        <v>1</v>
      </c>
      <c r="AB898" s="249">
        <v>1</v>
      </c>
      <c r="AC898" s="249">
        <v>1</v>
      </c>
      <c r="AD898" s="249">
        <v>1</v>
      </c>
      <c r="AE898" s="249">
        <v>1</v>
      </c>
      <c r="AF898" s="249">
        <v>1</v>
      </c>
      <c r="AG898" s="249">
        <v>1</v>
      </c>
      <c r="AH898" s="249">
        <v>1</v>
      </c>
      <c r="AI898" s="249">
        <v>1</v>
      </c>
      <c r="AJ898" s="249">
        <v>1</v>
      </c>
      <c r="AK898" s="249">
        <v>1</v>
      </c>
      <c r="AL898" s="249">
        <v>1</v>
      </c>
      <c r="AM898" s="249">
        <v>1</v>
      </c>
    </row>
    <row r="899" spans="1:39" x14ac:dyDescent="0.3">
      <c r="A899" s="249">
        <v>519855</v>
      </c>
      <c r="B899" s="305" t="s">
        <v>2062</v>
      </c>
      <c r="C899" s="249">
        <v>1</v>
      </c>
      <c r="D899" s="249">
        <v>1</v>
      </c>
      <c r="E899" s="249">
        <v>1</v>
      </c>
      <c r="F899" s="249">
        <v>1</v>
      </c>
      <c r="G899" s="249">
        <v>1</v>
      </c>
      <c r="H899" s="249">
        <v>1</v>
      </c>
      <c r="I899" s="249">
        <v>1</v>
      </c>
      <c r="J899" s="249">
        <v>1</v>
      </c>
      <c r="K899" s="249">
        <v>1</v>
      </c>
      <c r="L899" s="249">
        <v>1</v>
      </c>
      <c r="M899" s="249">
        <v>1</v>
      </c>
      <c r="N899" s="249">
        <v>1</v>
      </c>
      <c r="O899" s="249">
        <v>1</v>
      </c>
      <c r="P899" s="249">
        <v>1</v>
      </c>
      <c r="Q899" s="249">
        <v>1</v>
      </c>
      <c r="R899" s="249">
        <v>1</v>
      </c>
      <c r="S899" s="249">
        <v>1</v>
      </c>
      <c r="T899" s="249">
        <v>1</v>
      </c>
      <c r="U899" s="249">
        <v>1</v>
      </c>
      <c r="V899" s="249">
        <v>1</v>
      </c>
      <c r="W899" s="249">
        <v>1</v>
      </c>
      <c r="X899" s="249">
        <v>1</v>
      </c>
      <c r="Y899" s="249">
        <v>1</v>
      </c>
      <c r="Z899" s="249">
        <v>1</v>
      </c>
      <c r="AA899" s="249">
        <v>1</v>
      </c>
      <c r="AB899" s="249">
        <v>1</v>
      </c>
      <c r="AC899" s="249">
        <v>1</v>
      </c>
      <c r="AD899" s="249">
        <v>1</v>
      </c>
      <c r="AE899" s="249">
        <v>1</v>
      </c>
      <c r="AF899" s="249">
        <v>1</v>
      </c>
      <c r="AG899" s="249">
        <v>1</v>
      </c>
      <c r="AH899" s="249">
        <v>1</v>
      </c>
      <c r="AI899" s="249">
        <v>1</v>
      </c>
      <c r="AJ899" s="249">
        <v>1</v>
      </c>
      <c r="AK899" s="249">
        <v>1</v>
      </c>
      <c r="AL899" s="249">
        <v>1</v>
      </c>
      <c r="AM899" s="249">
        <v>1</v>
      </c>
    </row>
    <row r="900" spans="1:39" x14ac:dyDescent="0.3">
      <c r="A900" s="249">
        <v>519864</v>
      </c>
      <c r="B900" s="305" t="s">
        <v>2062</v>
      </c>
      <c r="C900" s="249">
        <v>1</v>
      </c>
      <c r="D900" s="249">
        <v>1</v>
      </c>
      <c r="E900" s="249">
        <v>1</v>
      </c>
      <c r="F900" s="249">
        <v>1</v>
      </c>
      <c r="G900" s="249">
        <v>1</v>
      </c>
      <c r="H900" s="249">
        <v>1</v>
      </c>
      <c r="I900" s="249">
        <v>1</v>
      </c>
      <c r="J900" s="249">
        <v>1</v>
      </c>
      <c r="K900" s="249">
        <v>1</v>
      </c>
      <c r="L900" s="249">
        <v>1</v>
      </c>
      <c r="M900" s="249">
        <v>1</v>
      </c>
      <c r="N900" s="249">
        <v>1</v>
      </c>
      <c r="O900" s="249">
        <v>1</v>
      </c>
      <c r="P900" s="249">
        <v>1</v>
      </c>
      <c r="Q900" s="249">
        <v>1</v>
      </c>
      <c r="R900" s="249">
        <v>1</v>
      </c>
      <c r="S900" s="249">
        <v>1</v>
      </c>
      <c r="T900" s="249">
        <v>1</v>
      </c>
      <c r="U900" s="249">
        <v>1</v>
      </c>
      <c r="V900" s="249">
        <v>1</v>
      </c>
      <c r="W900" s="249">
        <v>1</v>
      </c>
      <c r="X900" s="249">
        <v>1</v>
      </c>
      <c r="Y900" s="249">
        <v>1</v>
      </c>
      <c r="Z900" s="249">
        <v>1</v>
      </c>
      <c r="AA900" s="249">
        <v>1</v>
      </c>
      <c r="AB900" s="249">
        <v>1</v>
      </c>
      <c r="AC900" s="249">
        <v>1</v>
      </c>
      <c r="AD900" s="249">
        <v>1</v>
      </c>
      <c r="AE900" s="249">
        <v>1</v>
      </c>
      <c r="AF900" s="249">
        <v>1</v>
      </c>
      <c r="AG900" s="249">
        <v>1</v>
      </c>
      <c r="AH900" s="249">
        <v>1</v>
      </c>
      <c r="AI900" s="249">
        <v>1</v>
      </c>
      <c r="AJ900" s="249">
        <v>1</v>
      </c>
      <c r="AK900" s="249">
        <v>1</v>
      </c>
      <c r="AL900" s="249">
        <v>1</v>
      </c>
      <c r="AM900" s="249">
        <v>1</v>
      </c>
    </row>
    <row r="901" spans="1:39" x14ac:dyDescent="0.3">
      <c r="A901" s="249">
        <v>519871</v>
      </c>
      <c r="B901" s="305" t="s">
        <v>2062</v>
      </c>
      <c r="C901" s="249">
        <v>1</v>
      </c>
      <c r="D901" s="249">
        <v>1</v>
      </c>
      <c r="E901" s="249">
        <v>1</v>
      </c>
      <c r="F901" s="249">
        <v>1</v>
      </c>
      <c r="G901" s="249">
        <v>1</v>
      </c>
      <c r="H901" s="249">
        <v>1</v>
      </c>
      <c r="I901" s="249">
        <v>1</v>
      </c>
      <c r="J901" s="249">
        <v>1</v>
      </c>
      <c r="K901" s="249">
        <v>1</v>
      </c>
      <c r="L901" s="249">
        <v>1</v>
      </c>
      <c r="M901" s="249">
        <v>1</v>
      </c>
      <c r="N901" s="249">
        <v>1</v>
      </c>
      <c r="O901" s="249">
        <v>1</v>
      </c>
      <c r="P901" s="249">
        <v>1</v>
      </c>
      <c r="Q901" s="249">
        <v>1</v>
      </c>
      <c r="R901" s="249">
        <v>1</v>
      </c>
      <c r="S901" s="249">
        <v>1</v>
      </c>
      <c r="T901" s="249">
        <v>1</v>
      </c>
      <c r="U901" s="249">
        <v>1</v>
      </c>
      <c r="V901" s="249">
        <v>1</v>
      </c>
      <c r="W901" s="249">
        <v>1</v>
      </c>
      <c r="X901" s="249">
        <v>1</v>
      </c>
      <c r="Y901" s="249">
        <v>1</v>
      </c>
      <c r="Z901" s="249">
        <v>1</v>
      </c>
      <c r="AA901" s="249">
        <v>1</v>
      </c>
      <c r="AB901" s="249">
        <v>1</v>
      </c>
      <c r="AC901" s="249">
        <v>1</v>
      </c>
      <c r="AD901" s="249">
        <v>1</v>
      </c>
      <c r="AE901" s="249">
        <v>1</v>
      </c>
      <c r="AF901" s="249">
        <v>1</v>
      </c>
      <c r="AG901" s="249">
        <v>1</v>
      </c>
      <c r="AH901" s="249">
        <v>1</v>
      </c>
      <c r="AI901" s="249">
        <v>1</v>
      </c>
      <c r="AJ901" s="249">
        <v>1</v>
      </c>
      <c r="AK901" s="249">
        <v>1</v>
      </c>
      <c r="AL901" s="249">
        <v>1</v>
      </c>
      <c r="AM901" s="249">
        <v>1</v>
      </c>
    </row>
    <row r="902" spans="1:39" x14ac:dyDescent="0.3">
      <c r="A902" s="249">
        <v>519878</v>
      </c>
      <c r="B902" s="305" t="s">
        <v>2062</v>
      </c>
      <c r="C902" s="249">
        <v>1</v>
      </c>
      <c r="D902" s="249">
        <v>1</v>
      </c>
      <c r="E902" s="249">
        <v>1</v>
      </c>
      <c r="F902" s="249">
        <v>1</v>
      </c>
      <c r="G902" s="249">
        <v>1</v>
      </c>
      <c r="H902" s="249">
        <v>1</v>
      </c>
      <c r="I902" s="249">
        <v>1</v>
      </c>
      <c r="J902" s="249">
        <v>1</v>
      </c>
      <c r="K902" s="249">
        <v>1</v>
      </c>
      <c r="L902" s="249">
        <v>1</v>
      </c>
      <c r="M902" s="249">
        <v>1</v>
      </c>
      <c r="N902" s="249">
        <v>1</v>
      </c>
      <c r="O902" s="249">
        <v>1</v>
      </c>
      <c r="P902" s="249">
        <v>1</v>
      </c>
      <c r="Q902" s="249">
        <v>1</v>
      </c>
      <c r="R902" s="249">
        <v>1</v>
      </c>
      <c r="S902" s="249">
        <v>1</v>
      </c>
      <c r="T902" s="249">
        <v>1</v>
      </c>
      <c r="U902" s="249">
        <v>1</v>
      </c>
      <c r="V902" s="249">
        <v>1</v>
      </c>
      <c r="W902" s="249">
        <v>1</v>
      </c>
      <c r="X902" s="249">
        <v>1</v>
      </c>
      <c r="Y902" s="249">
        <v>1</v>
      </c>
      <c r="Z902" s="249">
        <v>1</v>
      </c>
      <c r="AA902" s="249">
        <v>1</v>
      </c>
      <c r="AB902" s="249">
        <v>1</v>
      </c>
      <c r="AC902" s="249">
        <v>1</v>
      </c>
      <c r="AD902" s="249">
        <v>1</v>
      </c>
      <c r="AE902" s="249">
        <v>1</v>
      </c>
      <c r="AF902" s="249">
        <v>1</v>
      </c>
      <c r="AG902" s="249">
        <v>1</v>
      </c>
      <c r="AH902" s="249">
        <v>1</v>
      </c>
      <c r="AI902" s="249">
        <v>1</v>
      </c>
      <c r="AJ902" s="249">
        <v>1</v>
      </c>
      <c r="AK902" s="249">
        <v>1</v>
      </c>
      <c r="AL902" s="249">
        <v>1</v>
      </c>
      <c r="AM902" s="249">
        <v>1</v>
      </c>
    </row>
    <row r="903" spans="1:39" x14ac:dyDescent="0.3">
      <c r="A903" s="249">
        <v>519897</v>
      </c>
      <c r="B903" s="305" t="s">
        <v>2062</v>
      </c>
      <c r="C903" s="249">
        <v>1</v>
      </c>
      <c r="D903" s="249">
        <v>1</v>
      </c>
      <c r="E903" s="249">
        <v>1</v>
      </c>
      <c r="F903" s="249">
        <v>1</v>
      </c>
      <c r="G903" s="249">
        <v>1</v>
      </c>
      <c r="H903" s="249">
        <v>1</v>
      </c>
      <c r="I903" s="249">
        <v>1</v>
      </c>
      <c r="J903" s="249">
        <v>1</v>
      </c>
      <c r="K903" s="249">
        <v>1</v>
      </c>
      <c r="L903" s="249">
        <v>1</v>
      </c>
      <c r="M903" s="249">
        <v>1</v>
      </c>
      <c r="N903" s="249">
        <v>1</v>
      </c>
      <c r="O903" s="249">
        <v>1</v>
      </c>
      <c r="P903" s="249">
        <v>1</v>
      </c>
      <c r="Q903" s="249">
        <v>1</v>
      </c>
      <c r="R903" s="249">
        <v>1</v>
      </c>
      <c r="S903" s="249">
        <v>1</v>
      </c>
      <c r="T903" s="249">
        <v>1</v>
      </c>
      <c r="U903" s="249">
        <v>1</v>
      </c>
      <c r="V903" s="249">
        <v>1</v>
      </c>
      <c r="W903" s="249">
        <v>1</v>
      </c>
      <c r="X903" s="249">
        <v>1</v>
      </c>
      <c r="Y903" s="249">
        <v>1</v>
      </c>
      <c r="Z903" s="249">
        <v>1</v>
      </c>
      <c r="AA903" s="249">
        <v>1</v>
      </c>
      <c r="AB903" s="249">
        <v>1</v>
      </c>
      <c r="AC903" s="249">
        <v>1</v>
      </c>
      <c r="AD903" s="249">
        <v>1</v>
      </c>
      <c r="AE903" s="249">
        <v>1</v>
      </c>
      <c r="AF903" s="249">
        <v>1</v>
      </c>
      <c r="AG903" s="249">
        <v>1</v>
      </c>
      <c r="AH903" s="249">
        <v>1</v>
      </c>
      <c r="AI903" s="249">
        <v>1</v>
      </c>
      <c r="AJ903" s="249">
        <v>1</v>
      </c>
      <c r="AK903" s="249">
        <v>1</v>
      </c>
      <c r="AL903" s="249">
        <v>1</v>
      </c>
      <c r="AM903" s="249">
        <v>1</v>
      </c>
    </row>
    <row r="904" spans="1:39" x14ac:dyDescent="0.3">
      <c r="A904" s="249">
        <v>519935</v>
      </c>
      <c r="B904" s="305" t="s">
        <v>2062</v>
      </c>
      <c r="C904" s="249">
        <v>1</v>
      </c>
      <c r="D904" s="249">
        <v>1</v>
      </c>
      <c r="E904" s="249">
        <v>1</v>
      </c>
      <c r="F904" s="249">
        <v>1</v>
      </c>
      <c r="G904" s="249">
        <v>1</v>
      </c>
      <c r="H904" s="249">
        <v>1</v>
      </c>
      <c r="I904" s="249">
        <v>1</v>
      </c>
      <c r="J904" s="249">
        <v>1</v>
      </c>
      <c r="K904" s="249">
        <v>1</v>
      </c>
      <c r="L904" s="249">
        <v>1</v>
      </c>
      <c r="M904" s="249">
        <v>1</v>
      </c>
      <c r="N904" s="249">
        <v>1</v>
      </c>
      <c r="O904" s="249">
        <v>1</v>
      </c>
      <c r="P904" s="249">
        <v>1</v>
      </c>
      <c r="Q904" s="249">
        <v>1</v>
      </c>
      <c r="R904" s="249">
        <v>1</v>
      </c>
      <c r="S904" s="249">
        <v>1</v>
      </c>
      <c r="T904" s="249">
        <v>1</v>
      </c>
      <c r="U904" s="249">
        <v>1</v>
      </c>
      <c r="V904" s="249">
        <v>1</v>
      </c>
      <c r="W904" s="249">
        <v>1</v>
      </c>
      <c r="X904" s="249">
        <v>1</v>
      </c>
      <c r="Y904" s="249">
        <v>1</v>
      </c>
      <c r="Z904" s="249">
        <v>1</v>
      </c>
      <c r="AA904" s="249">
        <v>1</v>
      </c>
      <c r="AB904" s="249">
        <v>1</v>
      </c>
      <c r="AC904" s="249">
        <v>1</v>
      </c>
      <c r="AD904" s="249">
        <v>1</v>
      </c>
      <c r="AE904" s="249">
        <v>1</v>
      </c>
      <c r="AF904" s="249">
        <v>1</v>
      </c>
      <c r="AG904" s="249">
        <v>1</v>
      </c>
      <c r="AH904" s="249">
        <v>1</v>
      </c>
      <c r="AI904" s="249">
        <v>1</v>
      </c>
      <c r="AJ904" s="249">
        <v>1</v>
      </c>
      <c r="AK904" s="249">
        <v>1</v>
      </c>
      <c r="AL904" s="249">
        <v>1</v>
      </c>
      <c r="AM904" s="249">
        <v>1</v>
      </c>
    </row>
    <row r="905" spans="1:39" x14ac:dyDescent="0.3">
      <c r="A905" s="249">
        <v>519942</v>
      </c>
      <c r="B905" s="305" t="s">
        <v>2062</v>
      </c>
      <c r="C905" s="249">
        <v>1</v>
      </c>
      <c r="D905" s="249">
        <v>1</v>
      </c>
      <c r="E905" s="249">
        <v>1</v>
      </c>
      <c r="F905" s="249">
        <v>1</v>
      </c>
      <c r="G905" s="249">
        <v>1</v>
      </c>
      <c r="H905" s="249">
        <v>1</v>
      </c>
      <c r="I905" s="249">
        <v>1</v>
      </c>
      <c r="J905" s="249">
        <v>1</v>
      </c>
      <c r="K905" s="249">
        <v>1</v>
      </c>
      <c r="L905" s="249">
        <v>1</v>
      </c>
      <c r="M905" s="249">
        <v>1</v>
      </c>
      <c r="N905" s="249">
        <v>1</v>
      </c>
      <c r="O905" s="249">
        <v>1</v>
      </c>
      <c r="P905" s="249">
        <v>1</v>
      </c>
      <c r="Q905" s="249">
        <v>1</v>
      </c>
      <c r="R905" s="249">
        <v>1</v>
      </c>
      <c r="S905" s="249">
        <v>1</v>
      </c>
      <c r="T905" s="249">
        <v>1</v>
      </c>
      <c r="U905" s="249">
        <v>1</v>
      </c>
      <c r="V905" s="249">
        <v>1</v>
      </c>
      <c r="W905" s="249">
        <v>1</v>
      </c>
      <c r="X905" s="249">
        <v>1</v>
      </c>
      <c r="Y905" s="249">
        <v>1</v>
      </c>
      <c r="Z905" s="249">
        <v>1</v>
      </c>
      <c r="AA905" s="249">
        <v>1</v>
      </c>
      <c r="AB905" s="249">
        <v>1</v>
      </c>
      <c r="AC905" s="249">
        <v>1</v>
      </c>
      <c r="AD905" s="249">
        <v>1</v>
      </c>
      <c r="AE905" s="249">
        <v>1</v>
      </c>
      <c r="AF905" s="249">
        <v>1</v>
      </c>
      <c r="AG905" s="249">
        <v>1</v>
      </c>
      <c r="AH905" s="249">
        <v>1</v>
      </c>
      <c r="AI905" s="249">
        <v>1</v>
      </c>
      <c r="AJ905" s="249">
        <v>1</v>
      </c>
      <c r="AK905" s="249">
        <v>1</v>
      </c>
      <c r="AL905" s="249">
        <v>1</v>
      </c>
      <c r="AM905" s="249">
        <v>1</v>
      </c>
    </row>
    <row r="906" spans="1:39" x14ac:dyDescent="0.3">
      <c r="A906" s="249">
        <v>519963</v>
      </c>
      <c r="B906" s="305" t="s">
        <v>2062</v>
      </c>
      <c r="C906" s="249">
        <v>1</v>
      </c>
      <c r="D906" s="249">
        <v>1</v>
      </c>
      <c r="E906" s="249">
        <v>1</v>
      </c>
      <c r="F906" s="249">
        <v>1</v>
      </c>
      <c r="G906" s="249">
        <v>1</v>
      </c>
      <c r="H906" s="249">
        <v>1</v>
      </c>
      <c r="I906" s="249">
        <v>1</v>
      </c>
      <c r="J906" s="249">
        <v>1</v>
      </c>
      <c r="K906" s="249">
        <v>1</v>
      </c>
      <c r="L906" s="249">
        <v>1</v>
      </c>
      <c r="M906" s="249">
        <v>1</v>
      </c>
      <c r="N906" s="249">
        <v>1</v>
      </c>
      <c r="O906" s="249">
        <v>1</v>
      </c>
      <c r="P906" s="249">
        <v>1</v>
      </c>
      <c r="Q906" s="249">
        <v>1</v>
      </c>
      <c r="R906" s="249">
        <v>1</v>
      </c>
      <c r="S906" s="249">
        <v>1</v>
      </c>
      <c r="T906" s="249">
        <v>1</v>
      </c>
      <c r="U906" s="249">
        <v>1</v>
      </c>
      <c r="V906" s="249">
        <v>1</v>
      </c>
      <c r="W906" s="249">
        <v>1</v>
      </c>
      <c r="X906" s="249">
        <v>1</v>
      </c>
      <c r="Y906" s="249">
        <v>1</v>
      </c>
      <c r="Z906" s="249">
        <v>1</v>
      </c>
      <c r="AA906" s="249">
        <v>1</v>
      </c>
      <c r="AB906" s="249">
        <v>1</v>
      </c>
      <c r="AC906" s="249">
        <v>1</v>
      </c>
      <c r="AD906" s="249">
        <v>1</v>
      </c>
      <c r="AE906" s="249">
        <v>1</v>
      </c>
      <c r="AF906" s="249">
        <v>1</v>
      </c>
      <c r="AG906" s="249">
        <v>1</v>
      </c>
      <c r="AH906" s="249">
        <v>1</v>
      </c>
      <c r="AI906" s="249">
        <v>1</v>
      </c>
      <c r="AJ906" s="249">
        <v>1</v>
      </c>
      <c r="AK906" s="249">
        <v>1</v>
      </c>
      <c r="AL906" s="249">
        <v>1</v>
      </c>
      <c r="AM906" s="249">
        <v>1</v>
      </c>
    </row>
    <row r="907" spans="1:39" x14ac:dyDescent="0.3">
      <c r="A907" s="249">
        <v>519980</v>
      </c>
      <c r="B907" s="305" t="s">
        <v>2062</v>
      </c>
      <c r="C907" s="249">
        <v>1</v>
      </c>
      <c r="D907" s="249">
        <v>1</v>
      </c>
      <c r="E907" s="249">
        <v>1</v>
      </c>
      <c r="F907" s="249">
        <v>1</v>
      </c>
      <c r="G907" s="249">
        <v>1</v>
      </c>
      <c r="H907" s="249">
        <v>1</v>
      </c>
      <c r="I907" s="249">
        <v>1</v>
      </c>
      <c r="J907" s="249">
        <v>1</v>
      </c>
      <c r="K907" s="249">
        <v>1</v>
      </c>
      <c r="L907" s="249">
        <v>1</v>
      </c>
      <c r="M907" s="249">
        <v>1</v>
      </c>
      <c r="N907" s="249">
        <v>1</v>
      </c>
      <c r="O907" s="249">
        <v>1</v>
      </c>
      <c r="P907" s="249">
        <v>1</v>
      </c>
      <c r="Q907" s="249">
        <v>1</v>
      </c>
      <c r="R907" s="249">
        <v>1</v>
      </c>
      <c r="S907" s="249">
        <v>1</v>
      </c>
      <c r="T907" s="249">
        <v>1</v>
      </c>
      <c r="U907" s="249">
        <v>1</v>
      </c>
      <c r="V907" s="249">
        <v>1</v>
      </c>
      <c r="W907" s="249">
        <v>1</v>
      </c>
      <c r="X907" s="249">
        <v>1</v>
      </c>
      <c r="Y907" s="249">
        <v>1</v>
      </c>
      <c r="Z907" s="249">
        <v>1</v>
      </c>
      <c r="AA907" s="249">
        <v>1</v>
      </c>
      <c r="AB907" s="249">
        <v>1</v>
      </c>
      <c r="AC907" s="249">
        <v>1</v>
      </c>
      <c r="AD907" s="249">
        <v>1</v>
      </c>
      <c r="AE907" s="249">
        <v>1</v>
      </c>
      <c r="AF907" s="249">
        <v>1</v>
      </c>
      <c r="AG907" s="249">
        <v>1</v>
      </c>
      <c r="AH907" s="249">
        <v>1</v>
      </c>
      <c r="AI907" s="249">
        <v>1</v>
      </c>
      <c r="AJ907" s="249">
        <v>1</v>
      </c>
      <c r="AK907" s="249">
        <v>1</v>
      </c>
      <c r="AL907" s="249">
        <v>1</v>
      </c>
      <c r="AM907" s="249">
        <v>1</v>
      </c>
    </row>
    <row r="908" spans="1:39" x14ac:dyDescent="0.3">
      <c r="A908" s="249">
        <v>519981</v>
      </c>
      <c r="B908" s="305" t="s">
        <v>2062</v>
      </c>
      <c r="C908" s="249">
        <v>1</v>
      </c>
      <c r="D908" s="249">
        <v>1</v>
      </c>
      <c r="E908" s="249">
        <v>1</v>
      </c>
      <c r="F908" s="249">
        <v>1</v>
      </c>
      <c r="G908" s="249">
        <v>1</v>
      </c>
      <c r="H908" s="249">
        <v>1</v>
      </c>
      <c r="I908" s="249">
        <v>1</v>
      </c>
      <c r="J908" s="249">
        <v>1</v>
      </c>
      <c r="K908" s="249">
        <v>1</v>
      </c>
      <c r="L908" s="249">
        <v>1</v>
      </c>
      <c r="M908" s="249">
        <v>1</v>
      </c>
      <c r="N908" s="249">
        <v>1</v>
      </c>
      <c r="O908" s="249">
        <v>1</v>
      </c>
      <c r="P908" s="249">
        <v>1</v>
      </c>
      <c r="Q908" s="249">
        <v>1</v>
      </c>
      <c r="R908" s="249">
        <v>1</v>
      </c>
      <c r="S908" s="249">
        <v>1</v>
      </c>
      <c r="T908" s="249">
        <v>1</v>
      </c>
      <c r="U908" s="249">
        <v>1</v>
      </c>
      <c r="V908" s="249">
        <v>1</v>
      </c>
      <c r="W908" s="249">
        <v>1</v>
      </c>
      <c r="X908" s="249">
        <v>1</v>
      </c>
      <c r="Y908" s="249">
        <v>1</v>
      </c>
      <c r="Z908" s="249">
        <v>1</v>
      </c>
      <c r="AA908" s="249">
        <v>1</v>
      </c>
      <c r="AB908" s="249">
        <v>1</v>
      </c>
      <c r="AC908" s="249">
        <v>1</v>
      </c>
      <c r="AD908" s="249">
        <v>1</v>
      </c>
      <c r="AE908" s="249">
        <v>1</v>
      </c>
      <c r="AF908" s="249">
        <v>1</v>
      </c>
      <c r="AG908" s="249">
        <v>1</v>
      </c>
      <c r="AH908" s="249">
        <v>1</v>
      </c>
      <c r="AI908" s="249">
        <v>1</v>
      </c>
      <c r="AJ908" s="249">
        <v>1</v>
      </c>
      <c r="AK908" s="249">
        <v>1</v>
      </c>
      <c r="AL908" s="249">
        <v>1</v>
      </c>
      <c r="AM908" s="249">
        <v>1</v>
      </c>
    </row>
    <row r="909" spans="1:39" x14ac:dyDescent="0.3">
      <c r="A909" s="249">
        <v>520010</v>
      </c>
      <c r="B909" s="305" t="s">
        <v>2062</v>
      </c>
      <c r="C909" s="249">
        <v>1</v>
      </c>
      <c r="D909" s="249">
        <v>1</v>
      </c>
      <c r="E909" s="249">
        <v>1</v>
      </c>
      <c r="F909" s="249">
        <v>1</v>
      </c>
      <c r="G909" s="249">
        <v>1</v>
      </c>
      <c r="H909" s="249">
        <v>1</v>
      </c>
      <c r="I909" s="249">
        <v>1</v>
      </c>
      <c r="J909" s="249">
        <v>1</v>
      </c>
      <c r="K909" s="249">
        <v>1</v>
      </c>
      <c r="L909" s="249">
        <v>1</v>
      </c>
      <c r="M909" s="249">
        <v>1</v>
      </c>
      <c r="N909" s="249">
        <v>1</v>
      </c>
      <c r="O909" s="249">
        <v>1</v>
      </c>
      <c r="P909" s="249">
        <v>1</v>
      </c>
      <c r="Q909" s="249">
        <v>1</v>
      </c>
      <c r="R909" s="249">
        <v>1</v>
      </c>
      <c r="S909" s="249">
        <v>1</v>
      </c>
      <c r="T909" s="249">
        <v>1</v>
      </c>
      <c r="U909" s="249">
        <v>1</v>
      </c>
      <c r="V909" s="249">
        <v>1</v>
      </c>
      <c r="W909" s="249">
        <v>1</v>
      </c>
      <c r="X909" s="249">
        <v>1</v>
      </c>
      <c r="Y909" s="249">
        <v>1</v>
      </c>
      <c r="Z909" s="249">
        <v>1</v>
      </c>
      <c r="AA909" s="249">
        <v>1</v>
      </c>
      <c r="AB909" s="249">
        <v>1</v>
      </c>
      <c r="AC909" s="249">
        <v>1</v>
      </c>
      <c r="AD909" s="249">
        <v>1</v>
      </c>
      <c r="AE909" s="249">
        <v>1</v>
      </c>
      <c r="AF909" s="249">
        <v>1</v>
      </c>
      <c r="AG909" s="249">
        <v>1</v>
      </c>
      <c r="AH909" s="249">
        <v>1</v>
      </c>
      <c r="AI909" s="249">
        <v>1</v>
      </c>
      <c r="AJ909" s="249">
        <v>1</v>
      </c>
      <c r="AK909" s="249">
        <v>1</v>
      </c>
      <c r="AL909" s="249">
        <v>1</v>
      </c>
      <c r="AM909" s="249">
        <v>1</v>
      </c>
    </row>
    <row r="910" spans="1:39" x14ac:dyDescent="0.3">
      <c r="A910" s="249">
        <v>520041</v>
      </c>
      <c r="B910" s="305" t="s">
        <v>2062</v>
      </c>
      <c r="C910" s="249">
        <v>1</v>
      </c>
      <c r="D910" s="249">
        <v>1</v>
      </c>
      <c r="E910" s="249">
        <v>1</v>
      </c>
      <c r="F910" s="249">
        <v>1</v>
      </c>
      <c r="G910" s="249">
        <v>1</v>
      </c>
      <c r="H910" s="249">
        <v>1</v>
      </c>
      <c r="I910" s="249">
        <v>1</v>
      </c>
      <c r="J910" s="249">
        <v>1</v>
      </c>
      <c r="K910" s="249">
        <v>1</v>
      </c>
      <c r="L910" s="249">
        <v>1</v>
      </c>
      <c r="M910" s="249">
        <v>1</v>
      </c>
      <c r="N910" s="249">
        <v>1</v>
      </c>
      <c r="O910" s="249">
        <v>1</v>
      </c>
      <c r="P910" s="249">
        <v>1</v>
      </c>
      <c r="Q910" s="249">
        <v>1</v>
      </c>
      <c r="R910" s="249">
        <v>1</v>
      </c>
      <c r="S910" s="249">
        <v>1</v>
      </c>
      <c r="T910" s="249">
        <v>1</v>
      </c>
      <c r="U910" s="249">
        <v>1</v>
      </c>
      <c r="V910" s="249">
        <v>1</v>
      </c>
      <c r="W910" s="249">
        <v>1</v>
      </c>
      <c r="X910" s="249">
        <v>1</v>
      </c>
      <c r="Y910" s="249">
        <v>1</v>
      </c>
      <c r="Z910" s="249">
        <v>1</v>
      </c>
      <c r="AA910" s="249">
        <v>1</v>
      </c>
      <c r="AB910" s="249">
        <v>1</v>
      </c>
      <c r="AC910" s="249">
        <v>1</v>
      </c>
      <c r="AD910" s="249">
        <v>1</v>
      </c>
      <c r="AE910" s="249">
        <v>1</v>
      </c>
      <c r="AF910" s="249">
        <v>1</v>
      </c>
      <c r="AG910" s="249">
        <v>1</v>
      </c>
      <c r="AH910" s="249">
        <v>1</v>
      </c>
      <c r="AI910" s="249">
        <v>1</v>
      </c>
      <c r="AJ910" s="249">
        <v>1</v>
      </c>
      <c r="AK910" s="249">
        <v>1</v>
      </c>
      <c r="AL910" s="249">
        <v>1</v>
      </c>
      <c r="AM910" s="249">
        <v>1</v>
      </c>
    </row>
    <row r="911" spans="1:39" x14ac:dyDescent="0.3">
      <c r="A911" s="249">
        <v>520085</v>
      </c>
      <c r="B911" s="305" t="s">
        <v>2062</v>
      </c>
      <c r="C911" s="249">
        <v>1</v>
      </c>
      <c r="D911" s="249">
        <v>1</v>
      </c>
      <c r="E911" s="249">
        <v>1</v>
      </c>
      <c r="F911" s="249">
        <v>1</v>
      </c>
      <c r="G911" s="249">
        <v>1</v>
      </c>
      <c r="H911" s="249">
        <v>1</v>
      </c>
      <c r="I911" s="249">
        <v>1</v>
      </c>
      <c r="J911" s="249">
        <v>1</v>
      </c>
      <c r="K911" s="249">
        <v>1</v>
      </c>
      <c r="L911" s="249">
        <v>1</v>
      </c>
      <c r="M911" s="249">
        <v>1</v>
      </c>
      <c r="N911" s="249">
        <v>1</v>
      </c>
      <c r="O911" s="249">
        <v>1</v>
      </c>
      <c r="P911" s="249">
        <v>1</v>
      </c>
      <c r="Q911" s="249">
        <v>1</v>
      </c>
      <c r="R911" s="249">
        <v>1</v>
      </c>
      <c r="S911" s="249">
        <v>1</v>
      </c>
      <c r="T911" s="249">
        <v>1</v>
      </c>
      <c r="U911" s="249">
        <v>1</v>
      </c>
      <c r="V911" s="249">
        <v>1</v>
      </c>
      <c r="W911" s="249">
        <v>1</v>
      </c>
      <c r="X911" s="249">
        <v>1</v>
      </c>
      <c r="Y911" s="249">
        <v>1</v>
      </c>
      <c r="Z911" s="249">
        <v>1</v>
      </c>
      <c r="AA911" s="249">
        <v>1</v>
      </c>
      <c r="AB911" s="249">
        <v>1</v>
      </c>
      <c r="AC911" s="249">
        <v>1</v>
      </c>
      <c r="AD911" s="249">
        <v>1</v>
      </c>
      <c r="AE911" s="249">
        <v>1</v>
      </c>
      <c r="AF911" s="249">
        <v>1</v>
      </c>
      <c r="AG911" s="249">
        <v>1</v>
      </c>
      <c r="AH911" s="249">
        <v>1</v>
      </c>
      <c r="AI911" s="249">
        <v>1</v>
      </c>
      <c r="AJ911" s="249">
        <v>1</v>
      </c>
      <c r="AK911" s="249">
        <v>1</v>
      </c>
      <c r="AL911" s="249">
        <v>1</v>
      </c>
      <c r="AM911" s="249">
        <v>1</v>
      </c>
    </row>
    <row r="912" spans="1:39" x14ac:dyDescent="0.3">
      <c r="A912" s="249">
        <v>520086</v>
      </c>
      <c r="B912" s="305" t="s">
        <v>2062</v>
      </c>
      <c r="C912" s="249">
        <v>1</v>
      </c>
      <c r="D912" s="249">
        <v>1</v>
      </c>
      <c r="E912" s="249">
        <v>1</v>
      </c>
      <c r="F912" s="249">
        <v>1</v>
      </c>
      <c r="G912" s="249">
        <v>1</v>
      </c>
      <c r="H912" s="249">
        <v>1</v>
      </c>
      <c r="I912" s="249">
        <v>1</v>
      </c>
      <c r="J912" s="249">
        <v>1</v>
      </c>
      <c r="K912" s="249">
        <v>1</v>
      </c>
      <c r="L912" s="249">
        <v>1</v>
      </c>
      <c r="M912" s="249">
        <v>1</v>
      </c>
      <c r="N912" s="249">
        <v>1</v>
      </c>
      <c r="O912" s="249">
        <v>1</v>
      </c>
      <c r="P912" s="249">
        <v>1</v>
      </c>
      <c r="Q912" s="249">
        <v>1</v>
      </c>
      <c r="R912" s="249">
        <v>1</v>
      </c>
      <c r="S912" s="249">
        <v>1</v>
      </c>
      <c r="T912" s="249">
        <v>1</v>
      </c>
      <c r="U912" s="249">
        <v>1</v>
      </c>
      <c r="V912" s="249">
        <v>1</v>
      </c>
      <c r="W912" s="249">
        <v>1</v>
      </c>
      <c r="X912" s="249">
        <v>1</v>
      </c>
      <c r="Y912" s="249">
        <v>1</v>
      </c>
      <c r="Z912" s="249">
        <v>1</v>
      </c>
      <c r="AA912" s="249">
        <v>1</v>
      </c>
      <c r="AB912" s="249">
        <v>1</v>
      </c>
      <c r="AC912" s="249">
        <v>1</v>
      </c>
      <c r="AD912" s="249">
        <v>1</v>
      </c>
      <c r="AE912" s="249">
        <v>1</v>
      </c>
      <c r="AF912" s="249">
        <v>1</v>
      </c>
      <c r="AG912" s="249">
        <v>1</v>
      </c>
      <c r="AH912" s="249">
        <v>1</v>
      </c>
      <c r="AI912" s="249">
        <v>1</v>
      </c>
      <c r="AJ912" s="249">
        <v>1</v>
      </c>
      <c r="AK912" s="249">
        <v>1</v>
      </c>
      <c r="AL912" s="249">
        <v>1</v>
      </c>
      <c r="AM912" s="249">
        <v>1</v>
      </c>
    </row>
    <row r="913" spans="1:39" x14ac:dyDescent="0.3">
      <c r="A913" s="249">
        <v>520093</v>
      </c>
      <c r="B913" s="305" t="s">
        <v>2062</v>
      </c>
      <c r="C913" s="249">
        <v>1</v>
      </c>
      <c r="D913" s="249">
        <v>1</v>
      </c>
      <c r="E913" s="249">
        <v>1</v>
      </c>
      <c r="F913" s="249">
        <v>1</v>
      </c>
      <c r="G913" s="249">
        <v>1</v>
      </c>
      <c r="H913" s="249">
        <v>1</v>
      </c>
      <c r="I913" s="249">
        <v>1</v>
      </c>
      <c r="J913" s="249">
        <v>1</v>
      </c>
      <c r="K913" s="249">
        <v>1</v>
      </c>
      <c r="L913" s="249">
        <v>1</v>
      </c>
      <c r="M913" s="249">
        <v>1</v>
      </c>
      <c r="N913" s="249">
        <v>1</v>
      </c>
      <c r="O913" s="249">
        <v>1</v>
      </c>
      <c r="P913" s="249">
        <v>1</v>
      </c>
      <c r="Q913" s="249">
        <v>1</v>
      </c>
      <c r="R913" s="249">
        <v>1</v>
      </c>
      <c r="S913" s="249">
        <v>1</v>
      </c>
      <c r="T913" s="249">
        <v>1</v>
      </c>
      <c r="U913" s="249">
        <v>1</v>
      </c>
      <c r="V913" s="249">
        <v>1</v>
      </c>
      <c r="W913" s="249">
        <v>1</v>
      </c>
      <c r="X913" s="249">
        <v>1</v>
      </c>
      <c r="Y913" s="249">
        <v>1</v>
      </c>
      <c r="Z913" s="249">
        <v>1</v>
      </c>
      <c r="AA913" s="249">
        <v>1</v>
      </c>
      <c r="AB913" s="249">
        <v>1</v>
      </c>
      <c r="AC913" s="249">
        <v>1</v>
      </c>
      <c r="AD913" s="249">
        <v>1</v>
      </c>
      <c r="AE913" s="249">
        <v>1</v>
      </c>
      <c r="AF913" s="249">
        <v>1</v>
      </c>
      <c r="AG913" s="249">
        <v>1</v>
      </c>
      <c r="AH913" s="249">
        <v>1</v>
      </c>
      <c r="AI913" s="249">
        <v>1</v>
      </c>
      <c r="AJ913" s="249">
        <v>1</v>
      </c>
      <c r="AK913" s="249">
        <v>1</v>
      </c>
      <c r="AL913" s="249">
        <v>1</v>
      </c>
      <c r="AM913" s="249">
        <v>1</v>
      </c>
    </row>
    <row r="914" spans="1:39" x14ac:dyDescent="0.3">
      <c r="A914" s="249">
        <v>520111</v>
      </c>
      <c r="B914" s="305" t="s">
        <v>2062</v>
      </c>
      <c r="C914" s="249">
        <v>1</v>
      </c>
      <c r="D914" s="249">
        <v>1</v>
      </c>
      <c r="E914" s="249">
        <v>1</v>
      </c>
      <c r="F914" s="249">
        <v>1</v>
      </c>
      <c r="G914" s="249">
        <v>1</v>
      </c>
      <c r="H914" s="249">
        <v>1</v>
      </c>
      <c r="I914" s="249">
        <v>1</v>
      </c>
      <c r="J914" s="249">
        <v>1</v>
      </c>
      <c r="K914" s="249">
        <v>1</v>
      </c>
      <c r="L914" s="249">
        <v>1</v>
      </c>
      <c r="M914" s="249">
        <v>1</v>
      </c>
      <c r="N914" s="249">
        <v>1</v>
      </c>
      <c r="O914" s="249">
        <v>1</v>
      </c>
      <c r="P914" s="249">
        <v>1</v>
      </c>
      <c r="Q914" s="249">
        <v>1</v>
      </c>
      <c r="R914" s="249">
        <v>1</v>
      </c>
      <c r="S914" s="249">
        <v>1</v>
      </c>
      <c r="T914" s="249">
        <v>1</v>
      </c>
      <c r="U914" s="249">
        <v>1</v>
      </c>
      <c r="V914" s="249">
        <v>1</v>
      </c>
      <c r="W914" s="249">
        <v>1</v>
      </c>
      <c r="X914" s="249">
        <v>1</v>
      </c>
      <c r="Y914" s="249">
        <v>1</v>
      </c>
      <c r="Z914" s="249">
        <v>1</v>
      </c>
      <c r="AA914" s="249">
        <v>1</v>
      </c>
      <c r="AB914" s="249">
        <v>1</v>
      </c>
      <c r="AC914" s="249">
        <v>1</v>
      </c>
      <c r="AD914" s="249">
        <v>1</v>
      </c>
      <c r="AE914" s="249">
        <v>1</v>
      </c>
      <c r="AF914" s="249">
        <v>1</v>
      </c>
      <c r="AG914" s="249">
        <v>1</v>
      </c>
      <c r="AH914" s="249">
        <v>1</v>
      </c>
      <c r="AI914" s="249">
        <v>1</v>
      </c>
      <c r="AJ914" s="249">
        <v>1</v>
      </c>
      <c r="AK914" s="249">
        <v>1</v>
      </c>
      <c r="AL914" s="249">
        <v>1</v>
      </c>
      <c r="AM914" s="249">
        <v>1</v>
      </c>
    </row>
    <row r="915" spans="1:39" x14ac:dyDescent="0.3">
      <c r="A915" s="249">
        <v>520117</v>
      </c>
      <c r="B915" s="305" t="s">
        <v>2062</v>
      </c>
      <c r="C915" s="249">
        <v>1</v>
      </c>
      <c r="D915" s="249">
        <v>1</v>
      </c>
      <c r="E915" s="249">
        <v>1</v>
      </c>
      <c r="F915" s="249">
        <v>1</v>
      </c>
      <c r="G915" s="249">
        <v>1</v>
      </c>
      <c r="H915" s="249">
        <v>1</v>
      </c>
      <c r="I915" s="249">
        <v>1</v>
      </c>
      <c r="J915" s="249">
        <v>1</v>
      </c>
      <c r="K915" s="249">
        <v>1</v>
      </c>
      <c r="L915" s="249">
        <v>1</v>
      </c>
      <c r="M915" s="249">
        <v>1</v>
      </c>
      <c r="N915" s="249">
        <v>1</v>
      </c>
      <c r="O915" s="249">
        <v>1</v>
      </c>
      <c r="P915" s="249">
        <v>1</v>
      </c>
      <c r="Q915" s="249">
        <v>1</v>
      </c>
      <c r="R915" s="249">
        <v>1</v>
      </c>
      <c r="S915" s="249">
        <v>1</v>
      </c>
      <c r="T915" s="249">
        <v>1</v>
      </c>
      <c r="U915" s="249">
        <v>1</v>
      </c>
      <c r="V915" s="249">
        <v>1</v>
      </c>
      <c r="W915" s="249">
        <v>1</v>
      </c>
      <c r="X915" s="249">
        <v>1</v>
      </c>
      <c r="Y915" s="249">
        <v>1</v>
      </c>
      <c r="Z915" s="249">
        <v>1</v>
      </c>
      <c r="AA915" s="249">
        <v>1</v>
      </c>
      <c r="AB915" s="249">
        <v>1</v>
      </c>
      <c r="AC915" s="249">
        <v>1</v>
      </c>
      <c r="AD915" s="249">
        <v>1</v>
      </c>
      <c r="AE915" s="249">
        <v>1</v>
      </c>
      <c r="AF915" s="249">
        <v>1</v>
      </c>
      <c r="AG915" s="249">
        <v>1</v>
      </c>
      <c r="AH915" s="249">
        <v>1</v>
      </c>
      <c r="AI915" s="249">
        <v>1</v>
      </c>
      <c r="AJ915" s="249">
        <v>1</v>
      </c>
      <c r="AK915" s="249">
        <v>1</v>
      </c>
      <c r="AL915" s="249">
        <v>1</v>
      </c>
      <c r="AM915" s="249">
        <v>1</v>
      </c>
    </row>
    <row r="916" spans="1:39" x14ac:dyDescent="0.3">
      <c r="A916" s="249">
        <v>520171</v>
      </c>
      <c r="B916" s="305" t="s">
        <v>2062</v>
      </c>
      <c r="C916" s="249">
        <v>1</v>
      </c>
      <c r="D916" s="249">
        <v>1</v>
      </c>
      <c r="E916" s="249">
        <v>1</v>
      </c>
      <c r="F916" s="249">
        <v>1</v>
      </c>
      <c r="G916" s="249">
        <v>1</v>
      </c>
      <c r="H916" s="249">
        <v>1</v>
      </c>
      <c r="I916" s="249">
        <v>1</v>
      </c>
      <c r="J916" s="249">
        <v>1</v>
      </c>
      <c r="K916" s="249">
        <v>1</v>
      </c>
      <c r="L916" s="249">
        <v>1</v>
      </c>
      <c r="M916" s="249">
        <v>1</v>
      </c>
      <c r="N916" s="249">
        <v>1</v>
      </c>
      <c r="O916" s="249">
        <v>1</v>
      </c>
      <c r="P916" s="249">
        <v>1</v>
      </c>
      <c r="Q916" s="249">
        <v>1</v>
      </c>
      <c r="R916" s="249">
        <v>1</v>
      </c>
      <c r="S916" s="249">
        <v>1</v>
      </c>
      <c r="T916" s="249">
        <v>1</v>
      </c>
      <c r="U916" s="249">
        <v>1</v>
      </c>
      <c r="V916" s="249">
        <v>1</v>
      </c>
      <c r="W916" s="249">
        <v>1</v>
      </c>
      <c r="X916" s="249">
        <v>1</v>
      </c>
      <c r="Y916" s="249">
        <v>1</v>
      </c>
      <c r="Z916" s="249">
        <v>1</v>
      </c>
      <c r="AA916" s="249">
        <v>1</v>
      </c>
      <c r="AB916" s="249">
        <v>1</v>
      </c>
      <c r="AC916" s="249">
        <v>1</v>
      </c>
      <c r="AD916" s="249">
        <v>1</v>
      </c>
      <c r="AE916" s="249">
        <v>1</v>
      </c>
      <c r="AF916" s="249">
        <v>1</v>
      </c>
      <c r="AG916" s="249">
        <v>1</v>
      </c>
      <c r="AH916" s="249">
        <v>1</v>
      </c>
      <c r="AI916" s="249">
        <v>1</v>
      </c>
      <c r="AJ916" s="249">
        <v>1</v>
      </c>
      <c r="AK916" s="249">
        <v>1</v>
      </c>
      <c r="AL916" s="249">
        <v>1</v>
      </c>
      <c r="AM916" s="249">
        <v>1</v>
      </c>
    </row>
    <row r="917" spans="1:39" x14ac:dyDescent="0.3">
      <c r="A917" s="249">
        <v>520172</v>
      </c>
      <c r="B917" s="305" t="s">
        <v>2062</v>
      </c>
      <c r="C917" s="249">
        <v>1</v>
      </c>
      <c r="D917" s="249">
        <v>1</v>
      </c>
      <c r="E917" s="249">
        <v>1</v>
      </c>
      <c r="F917" s="249">
        <v>1</v>
      </c>
      <c r="G917" s="249">
        <v>1</v>
      </c>
      <c r="H917" s="249">
        <v>1</v>
      </c>
      <c r="I917" s="249">
        <v>1</v>
      </c>
      <c r="J917" s="249">
        <v>1</v>
      </c>
      <c r="K917" s="249">
        <v>1</v>
      </c>
      <c r="L917" s="249">
        <v>1</v>
      </c>
      <c r="M917" s="249">
        <v>1</v>
      </c>
      <c r="N917" s="249">
        <v>1</v>
      </c>
      <c r="O917" s="249">
        <v>1</v>
      </c>
      <c r="P917" s="249">
        <v>1</v>
      </c>
      <c r="Q917" s="249">
        <v>1</v>
      </c>
      <c r="R917" s="249">
        <v>1</v>
      </c>
      <c r="S917" s="249">
        <v>1</v>
      </c>
      <c r="T917" s="249">
        <v>1</v>
      </c>
      <c r="U917" s="249">
        <v>1</v>
      </c>
      <c r="V917" s="249">
        <v>1</v>
      </c>
      <c r="W917" s="249">
        <v>1</v>
      </c>
      <c r="X917" s="249">
        <v>1</v>
      </c>
      <c r="Y917" s="249">
        <v>1</v>
      </c>
      <c r="Z917" s="249">
        <v>1</v>
      </c>
      <c r="AA917" s="249">
        <v>1</v>
      </c>
      <c r="AB917" s="249">
        <v>1</v>
      </c>
      <c r="AC917" s="249">
        <v>1</v>
      </c>
      <c r="AD917" s="249">
        <v>1</v>
      </c>
      <c r="AE917" s="249">
        <v>1</v>
      </c>
      <c r="AF917" s="249">
        <v>1</v>
      </c>
      <c r="AG917" s="249">
        <v>1</v>
      </c>
      <c r="AH917" s="249">
        <v>1</v>
      </c>
      <c r="AI917" s="249">
        <v>1</v>
      </c>
      <c r="AJ917" s="249">
        <v>1</v>
      </c>
      <c r="AK917" s="249">
        <v>1</v>
      </c>
      <c r="AL917" s="249">
        <v>1</v>
      </c>
      <c r="AM917" s="249">
        <v>1</v>
      </c>
    </row>
    <row r="918" spans="1:39" x14ac:dyDescent="0.3">
      <c r="A918" s="249">
        <v>520177</v>
      </c>
      <c r="B918" s="305" t="s">
        <v>2062</v>
      </c>
      <c r="C918" s="249">
        <v>1</v>
      </c>
      <c r="D918" s="249">
        <v>1</v>
      </c>
      <c r="E918" s="249">
        <v>1</v>
      </c>
      <c r="F918" s="249">
        <v>1</v>
      </c>
      <c r="G918" s="249">
        <v>1</v>
      </c>
      <c r="H918" s="249">
        <v>1</v>
      </c>
      <c r="I918" s="249">
        <v>1</v>
      </c>
      <c r="J918" s="249">
        <v>1</v>
      </c>
      <c r="K918" s="249">
        <v>1</v>
      </c>
      <c r="L918" s="249">
        <v>1</v>
      </c>
      <c r="M918" s="249">
        <v>1</v>
      </c>
      <c r="N918" s="249">
        <v>1</v>
      </c>
      <c r="O918" s="249">
        <v>1</v>
      </c>
      <c r="P918" s="249">
        <v>1</v>
      </c>
      <c r="Q918" s="249">
        <v>1</v>
      </c>
      <c r="R918" s="249">
        <v>1</v>
      </c>
      <c r="S918" s="249">
        <v>1</v>
      </c>
      <c r="T918" s="249">
        <v>1</v>
      </c>
      <c r="U918" s="249">
        <v>1</v>
      </c>
      <c r="V918" s="249">
        <v>1</v>
      </c>
      <c r="W918" s="249">
        <v>1</v>
      </c>
      <c r="X918" s="249">
        <v>1</v>
      </c>
      <c r="Y918" s="249">
        <v>1</v>
      </c>
      <c r="Z918" s="249">
        <v>1</v>
      </c>
      <c r="AA918" s="249">
        <v>1</v>
      </c>
      <c r="AB918" s="249">
        <v>1</v>
      </c>
      <c r="AC918" s="249">
        <v>1</v>
      </c>
      <c r="AD918" s="249">
        <v>1</v>
      </c>
      <c r="AE918" s="249">
        <v>1</v>
      </c>
      <c r="AF918" s="249">
        <v>1</v>
      </c>
      <c r="AG918" s="249">
        <v>1</v>
      </c>
      <c r="AH918" s="249">
        <v>1</v>
      </c>
      <c r="AI918" s="249">
        <v>1</v>
      </c>
      <c r="AJ918" s="249">
        <v>1</v>
      </c>
      <c r="AK918" s="249">
        <v>1</v>
      </c>
      <c r="AL918" s="249">
        <v>1</v>
      </c>
      <c r="AM918" s="249">
        <v>1</v>
      </c>
    </row>
    <row r="919" spans="1:39" x14ac:dyDescent="0.3">
      <c r="A919" s="249">
        <v>520186</v>
      </c>
      <c r="B919" s="305" t="s">
        <v>2062</v>
      </c>
      <c r="C919" s="249">
        <v>1</v>
      </c>
      <c r="D919" s="249">
        <v>1</v>
      </c>
      <c r="E919" s="249">
        <v>1</v>
      </c>
      <c r="F919" s="249">
        <v>1</v>
      </c>
      <c r="G919" s="249">
        <v>1</v>
      </c>
      <c r="H919" s="249">
        <v>1</v>
      </c>
      <c r="I919" s="249">
        <v>1</v>
      </c>
      <c r="J919" s="249">
        <v>1</v>
      </c>
      <c r="K919" s="249">
        <v>1</v>
      </c>
      <c r="L919" s="249">
        <v>1</v>
      </c>
      <c r="M919" s="249">
        <v>1</v>
      </c>
      <c r="N919" s="249">
        <v>1</v>
      </c>
      <c r="O919" s="249">
        <v>1</v>
      </c>
      <c r="P919" s="249">
        <v>1</v>
      </c>
      <c r="Q919" s="249">
        <v>1</v>
      </c>
      <c r="R919" s="249">
        <v>1</v>
      </c>
      <c r="S919" s="249">
        <v>1</v>
      </c>
      <c r="T919" s="249">
        <v>1</v>
      </c>
      <c r="U919" s="249">
        <v>1</v>
      </c>
      <c r="V919" s="249">
        <v>1</v>
      </c>
      <c r="W919" s="249">
        <v>1</v>
      </c>
      <c r="X919" s="249">
        <v>1</v>
      </c>
      <c r="Y919" s="249">
        <v>1</v>
      </c>
      <c r="Z919" s="249">
        <v>1</v>
      </c>
      <c r="AA919" s="249">
        <v>1</v>
      </c>
      <c r="AB919" s="249">
        <v>1</v>
      </c>
      <c r="AC919" s="249">
        <v>1</v>
      </c>
      <c r="AD919" s="249">
        <v>1</v>
      </c>
      <c r="AE919" s="249">
        <v>1</v>
      </c>
      <c r="AF919" s="249">
        <v>1</v>
      </c>
      <c r="AG919" s="249">
        <v>1</v>
      </c>
      <c r="AH919" s="249">
        <v>1</v>
      </c>
      <c r="AI919" s="249">
        <v>1</v>
      </c>
      <c r="AJ919" s="249">
        <v>1</v>
      </c>
      <c r="AK919" s="249">
        <v>1</v>
      </c>
      <c r="AL919" s="249">
        <v>1</v>
      </c>
      <c r="AM919" s="249">
        <v>1</v>
      </c>
    </row>
    <row r="920" spans="1:39" x14ac:dyDescent="0.3">
      <c r="A920" s="249">
        <v>520193</v>
      </c>
      <c r="B920" s="305" t="s">
        <v>2062</v>
      </c>
      <c r="C920" s="249">
        <v>1</v>
      </c>
      <c r="D920" s="249">
        <v>1</v>
      </c>
      <c r="E920" s="249">
        <v>1</v>
      </c>
      <c r="F920" s="249">
        <v>1</v>
      </c>
      <c r="G920" s="249">
        <v>1</v>
      </c>
      <c r="H920" s="249">
        <v>1</v>
      </c>
      <c r="I920" s="249">
        <v>1</v>
      </c>
      <c r="J920" s="249">
        <v>1</v>
      </c>
      <c r="K920" s="249">
        <v>1</v>
      </c>
      <c r="L920" s="249">
        <v>1</v>
      </c>
      <c r="M920" s="249">
        <v>1</v>
      </c>
      <c r="N920" s="249">
        <v>1</v>
      </c>
      <c r="O920" s="249">
        <v>1</v>
      </c>
      <c r="P920" s="249">
        <v>1</v>
      </c>
      <c r="Q920" s="249">
        <v>1</v>
      </c>
      <c r="R920" s="249">
        <v>1</v>
      </c>
      <c r="S920" s="249">
        <v>1</v>
      </c>
      <c r="T920" s="249">
        <v>1</v>
      </c>
      <c r="U920" s="249">
        <v>1</v>
      </c>
      <c r="V920" s="249">
        <v>1</v>
      </c>
      <c r="W920" s="249">
        <v>1</v>
      </c>
      <c r="X920" s="249">
        <v>1</v>
      </c>
      <c r="Y920" s="249">
        <v>1</v>
      </c>
      <c r="Z920" s="249">
        <v>1</v>
      </c>
      <c r="AA920" s="249">
        <v>1</v>
      </c>
      <c r="AB920" s="249">
        <v>1</v>
      </c>
      <c r="AC920" s="249">
        <v>1</v>
      </c>
      <c r="AD920" s="249">
        <v>1</v>
      </c>
      <c r="AE920" s="249">
        <v>1</v>
      </c>
      <c r="AF920" s="249">
        <v>1</v>
      </c>
      <c r="AG920" s="249">
        <v>1</v>
      </c>
      <c r="AH920" s="249">
        <v>1</v>
      </c>
      <c r="AI920" s="249">
        <v>1</v>
      </c>
      <c r="AJ920" s="249">
        <v>1</v>
      </c>
      <c r="AK920" s="249">
        <v>1</v>
      </c>
      <c r="AL920" s="249">
        <v>1</v>
      </c>
      <c r="AM920" s="249">
        <v>1</v>
      </c>
    </row>
    <row r="921" spans="1:39" x14ac:dyDescent="0.3">
      <c r="A921" s="249">
        <v>520215</v>
      </c>
      <c r="B921" s="305" t="s">
        <v>2062</v>
      </c>
      <c r="C921" s="249">
        <v>1</v>
      </c>
      <c r="D921" s="249">
        <v>1</v>
      </c>
      <c r="E921" s="249">
        <v>1</v>
      </c>
      <c r="F921" s="249">
        <v>1</v>
      </c>
      <c r="G921" s="249">
        <v>1</v>
      </c>
      <c r="H921" s="249">
        <v>1</v>
      </c>
      <c r="I921" s="249">
        <v>1</v>
      </c>
      <c r="J921" s="249">
        <v>1</v>
      </c>
      <c r="K921" s="249">
        <v>1</v>
      </c>
      <c r="L921" s="249">
        <v>1</v>
      </c>
      <c r="M921" s="249">
        <v>1</v>
      </c>
      <c r="N921" s="249">
        <v>1</v>
      </c>
      <c r="O921" s="249">
        <v>1</v>
      </c>
      <c r="P921" s="249">
        <v>1</v>
      </c>
      <c r="Q921" s="249">
        <v>1</v>
      </c>
      <c r="R921" s="249">
        <v>1</v>
      </c>
      <c r="S921" s="249">
        <v>1</v>
      </c>
      <c r="T921" s="249">
        <v>1</v>
      </c>
      <c r="U921" s="249">
        <v>1</v>
      </c>
      <c r="V921" s="249">
        <v>1</v>
      </c>
      <c r="W921" s="249">
        <v>1</v>
      </c>
      <c r="X921" s="249">
        <v>1</v>
      </c>
      <c r="Y921" s="249">
        <v>1</v>
      </c>
      <c r="Z921" s="249">
        <v>1</v>
      </c>
      <c r="AA921" s="249">
        <v>1</v>
      </c>
      <c r="AB921" s="249">
        <v>1</v>
      </c>
      <c r="AC921" s="249">
        <v>1</v>
      </c>
      <c r="AD921" s="249">
        <v>1</v>
      </c>
      <c r="AE921" s="249">
        <v>1</v>
      </c>
      <c r="AF921" s="249">
        <v>1</v>
      </c>
      <c r="AG921" s="249">
        <v>1</v>
      </c>
      <c r="AH921" s="249">
        <v>1</v>
      </c>
      <c r="AI921" s="249">
        <v>1</v>
      </c>
      <c r="AJ921" s="249">
        <v>1</v>
      </c>
      <c r="AK921" s="249">
        <v>1</v>
      </c>
      <c r="AL921" s="249">
        <v>1</v>
      </c>
      <c r="AM921" s="249">
        <v>1</v>
      </c>
    </row>
    <row r="922" spans="1:39" x14ac:dyDescent="0.3">
      <c r="A922" s="249">
        <v>520216</v>
      </c>
      <c r="B922" s="305" t="s">
        <v>2062</v>
      </c>
      <c r="C922" s="249">
        <v>1</v>
      </c>
      <c r="D922" s="249">
        <v>1</v>
      </c>
      <c r="E922" s="249">
        <v>1</v>
      </c>
      <c r="F922" s="249">
        <v>1</v>
      </c>
      <c r="G922" s="249">
        <v>1</v>
      </c>
      <c r="H922" s="249">
        <v>1</v>
      </c>
      <c r="I922" s="249">
        <v>1</v>
      </c>
      <c r="J922" s="249">
        <v>1</v>
      </c>
      <c r="K922" s="249">
        <v>1</v>
      </c>
      <c r="L922" s="249">
        <v>1</v>
      </c>
      <c r="M922" s="249">
        <v>1</v>
      </c>
      <c r="N922" s="249">
        <v>1</v>
      </c>
      <c r="O922" s="249">
        <v>1</v>
      </c>
      <c r="P922" s="249">
        <v>1</v>
      </c>
      <c r="Q922" s="249">
        <v>1</v>
      </c>
      <c r="R922" s="249">
        <v>1</v>
      </c>
      <c r="S922" s="249">
        <v>1</v>
      </c>
      <c r="T922" s="249">
        <v>1</v>
      </c>
      <c r="U922" s="249">
        <v>1</v>
      </c>
      <c r="V922" s="249">
        <v>1</v>
      </c>
      <c r="W922" s="249">
        <v>1</v>
      </c>
      <c r="X922" s="249">
        <v>1</v>
      </c>
      <c r="Y922" s="249">
        <v>1</v>
      </c>
      <c r="Z922" s="249">
        <v>1</v>
      </c>
      <c r="AA922" s="249">
        <v>1</v>
      </c>
      <c r="AB922" s="249">
        <v>1</v>
      </c>
      <c r="AC922" s="249">
        <v>1</v>
      </c>
      <c r="AD922" s="249">
        <v>1</v>
      </c>
      <c r="AE922" s="249">
        <v>1</v>
      </c>
      <c r="AF922" s="249">
        <v>1</v>
      </c>
      <c r="AG922" s="249">
        <v>1</v>
      </c>
      <c r="AH922" s="249">
        <v>1</v>
      </c>
      <c r="AI922" s="249">
        <v>1</v>
      </c>
      <c r="AJ922" s="249">
        <v>1</v>
      </c>
      <c r="AK922" s="249">
        <v>1</v>
      </c>
      <c r="AL922" s="249">
        <v>1</v>
      </c>
      <c r="AM922" s="249">
        <v>1</v>
      </c>
    </row>
    <row r="923" spans="1:39" x14ac:dyDescent="0.3">
      <c r="A923" s="249">
        <v>520219</v>
      </c>
      <c r="B923" s="305" t="s">
        <v>2062</v>
      </c>
      <c r="C923" s="249">
        <v>1</v>
      </c>
      <c r="D923" s="249">
        <v>1</v>
      </c>
      <c r="E923" s="249">
        <v>1</v>
      </c>
      <c r="F923" s="249">
        <v>1</v>
      </c>
      <c r="G923" s="249">
        <v>1</v>
      </c>
      <c r="H923" s="249">
        <v>1</v>
      </c>
      <c r="I923" s="249">
        <v>1</v>
      </c>
      <c r="J923" s="249">
        <v>1</v>
      </c>
      <c r="K923" s="249">
        <v>1</v>
      </c>
      <c r="L923" s="249">
        <v>1</v>
      </c>
      <c r="M923" s="249">
        <v>1</v>
      </c>
      <c r="N923" s="249">
        <v>1</v>
      </c>
      <c r="O923" s="249">
        <v>1</v>
      </c>
      <c r="P923" s="249">
        <v>1</v>
      </c>
      <c r="Q923" s="249">
        <v>1</v>
      </c>
      <c r="R923" s="249">
        <v>1</v>
      </c>
      <c r="S923" s="249">
        <v>1</v>
      </c>
      <c r="T923" s="249">
        <v>1</v>
      </c>
      <c r="U923" s="249">
        <v>1</v>
      </c>
      <c r="V923" s="249">
        <v>1</v>
      </c>
      <c r="W923" s="249">
        <v>1</v>
      </c>
      <c r="X923" s="249">
        <v>1</v>
      </c>
      <c r="Y923" s="249">
        <v>1</v>
      </c>
      <c r="Z923" s="249">
        <v>1</v>
      </c>
      <c r="AA923" s="249">
        <v>1</v>
      </c>
      <c r="AB923" s="249">
        <v>1</v>
      </c>
      <c r="AC923" s="249">
        <v>1</v>
      </c>
      <c r="AD923" s="249">
        <v>1</v>
      </c>
      <c r="AE923" s="249">
        <v>1</v>
      </c>
      <c r="AF923" s="249">
        <v>1</v>
      </c>
      <c r="AG923" s="249">
        <v>1</v>
      </c>
      <c r="AH923" s="249">
        <v>1</v>
      </c>
      <c r="AI923" s="249">
        <v>1</v>
      </c>
      <c r="AJ923" s="249">
        <v>1</v>
      </c>
      <c r="AK923" s="249">
        <v>1</v>
      </c>
      <c r="AL923" s="249">
        <v>1</v>
      </c>
      <c r="AM923" s="249">
        <v>1</v>
      </c>
    </row>
    <row r="924" spans="1:39" x14ac:dyDescent="0.3">
      <c r="A924" s="249">
        <v>520231</v>
      </c>
      <c r="B924" s="305" t="s">
        <v>2062</v>
      </c>
      <c r="C924" s="249">
        <v>1</v>
      </c>
      <c r="D924" s="249">
        <v>1</v>
      </c>
      <c r="E924" s="249">
        <v>1</v>
      </c>
      <c r="F924" s="249">
        <v>1</v>
      </c>
      <c r="G924" s="249">
        <v>1</v>
      </c>
      <c r="H924" s="249">
        <v>1</v>
      </c>
      <c r="I924" s="249">
        <v>1</v>
      </c>
      <c r="J924" s="249">
        <v>1</v>
      </c>
      <c r="K924" s="249">
        <v>1</v>
      </c>
      <c r="L924" s="249">
        <v>1</v>
      </c>
      <c r="M924" s="249">
        <v>1</v>
      </c>
      <c r="N924" s="249">
        <v>1</v>
      </c>
      <c r="O924" s="249">
        <v>1</v>
      </c>
      <c r="P924" s="249">
        <v>1</v>
      </c>
      <c r="Q924" s="249">
        <v>1</v>
      </c>
      <c r="R924" s="249">
        <v>1</v>
      </c>
      <c r="S924" s="249">
        <v>1</v>
      </c>
      <c r="T924" s="249">
        <v>1</v>
      </c>
      <c r="U924" s="249">
        <v>1</v>
      </c>
      <c r="V924" s="249">
        <v>1</v>
      </c>
      <c r="W924" s="249">
        <v>1</v>
      </c>
      <c r="X924" s="249">
        <v>1</v>
      </c>
      <c r="Y924" s="249">
        <v>1</v>
      </c>
      <c r="Z924" s="249">
        <v>1</v>
      </c>
      <c r="AA924" s="249">
        <v>1</v>
      </c>
      <c r="AB924" s="249">
        <v>1</v>
      </c>
      <c r="AC924" s="249">
        <v>1</v>
      </c>
      <c r="AD924" s="249">
        <v>1</v>
      </c>
      <c r="AE924" s="249">
        <v>1</v>
      </c>
      <c r="AF924" s="249">
        <v>1</v>
      </c>
      <c r="AG924" s="249">
        <v>1</v>
      </c>
      <c r="AH924" s="249">
        <v>1</v>
      </c>
      <c r="AI924" s="249">
        <v>1</v>
      </c>
      <c r="AJ924" s="249">
        <v>1</v>
      </c>
      <c r="AK924" s="249">
        <v>1</v>
      </c>
      <c r="AL924" s="249">
        <v>1</v>
      </c>
      <c r="AM924" s="249">
        <v>1</v>
      </c>
    </row>
    <row r="925" spans="1:39" x14ac:dyDescent="0.3">
      <c r="A925" s="249">
        <v>520242</v>
      </c>
      <c r="B925" s="305" t="s">
        <v>2062</v>
      </c>
      <c r="C925" s="249">
        <v>1</v>
      </c>
      <c r="D925" s="249">
        <v>1</v>
      </c>
      <c r="E925" s="249">
        <v>1</v>
      </c>
      <c r="F925" s="249">
        <v>1</v>
      </c>
      <c r="G925" s="249">
        <v>1</v>
      </c>
      <c r="H925" s="249">
        <v>1</v>
      </c>
      <c r="I925" s="249">
        <v>1</v>
      </c>
      <c r="J925" s="249">
        <v>1</v>
      </c>
      <c r="K925" s="249">
        <v>1</v>
      </c>
      <c r="L925" s="249">
        <v>1</v>
      </c>
      <c r="M925" s="249">
        <v>1</v>
      </c>
      <c r="N925" s="249">
        <v>1</v>
      </c>
      <c r="O925" s="249">
        <v>1</v>
      </c>
      <c r="P925" s="249">
        <v>1</v>
      </c>
      <c r="Q925" s="249">
        <v>1</v>
      </c>
      <c r="R925" s="249">
        <v>1</v>
      </c>
      <c r="S925" s="249">
        <v>1</v>
      </c>
      <c r="T925" s="249">
        <v>1</v>
      </c>
      <c r="U925" s="249">
        <v>1</v>
      </c>
      <c r="V925" s="249">
        <v>1</v>
      </c>
      <c r="W925" s="249">
        <v>1</v>
      </c>
      <c r="X925" s="249">
        <v>1</v>
      </c>
      <c r="Y925" s="249">
        <v>1</v>
      </c>
      <c r="Z925" s="249">
        <v>1</v>
      </c>
      <c r="AA925" s="249">
        <v>1</v>
      </c>
      <c r="AB925" s="249">
        <v>1</v>
      </c>
      <c r="AC925" s="249">
        <v>1</v>
      </c>
      <c r="AD925" s="249">
        <v>1</v>
      </c>
      <c r="AE925" s="249">
        <v>1</v>
      </c>
      <c r="AF925" s="249">
        <v>1</v>
      </c>
      <c r="AG925" s="249">
        <v>1</v>
      </c>
      <c r="AH925" s="249">
        <v>1</v>
      </c>
      <c r="AI925" s="249">
        <v>1</v>
      </c>
      <c r="AJ925" s="249">
        <v>1</v>
      </c>
      <c r="AK925" s="249">
        <v>1</v>
      </c>
      <c r="AL925" s="249">
        <v>1</v>
      </c>
      <c r="AM925" s="249">
        <v>1</v>
      </c>
    </row>
    <row r="926" spans="1:39" x14ac:dyDescent="0.3">
      <c r="A926" s="249">
        <v>520248</v>
      </c>
      <c r="B926" s="305" t="s">
        <v>2062</v>
      </c>
      <c r="C926" s="249">
        <v>1</v>
      </c>
      <c r="D926" s="249">
        <v>1</v>
      </c>
      <c r="E926" s="249">
        <v>1</v>
      </c>
      <c r="F926" s="249">
        <v>1</v>
      </c>
      <c r="G926" s="249">
        <v>1</v>
      </c>
      <c r="H926" s="249">
        <v>1</v>
      </c>
      <c r="I926" s="249">
        <v>1</v>
      </c>
      <c r="J926" s="249">
        <v>1</v>
      </c>
      <c r="K926" s="249">
        <v>1</v>
      </c>
      <c r="L926" s="249">
        <v>1</v>
      </c>
      <c r="M926" s="249">
        <v>1</v>
      </c>
      <c r="N926" s="249">
        <v>1</v>
      </c>
      <c r="O926" s="249">
        <v>1</v>
      </c>
      <c r="P926" s="249">
        <v>1</v>
      </c>
      <c r="Q926" s="249">
        <v>1</v>
      </c>
      <c r="R926" s="249">
        <v>1</v>
      </c>
      <c r="S926" s="249">
        <v>1</v>
      </c>
      <c r="T926" s="249">
        <v>1</v>
      </c>
      <c r="U926" s="249">
        <v>1</v>
      </c>
      <c r="V926" s="249">
        <v>1</v>
      </c>
      <c r="W926" s="249">
        <v>1</v>
      </c>
      <c r="X926" s="249">
        <v>1</v>
      </c>
      <c r="Y926" s="249">
        <v>1</v>
      </c>
      <c r="Z926" s="249">
        <v>1</v>
      </c>
      <c r="AA926" s="249">
        <v>1</v>
      </c>
      <c r="AB926" s="249">
        <v>1</v>
      </c>
      <c r="AC926" s="249">
        <v>1</v>
      </c>
      <c r="AD926" s="249">
        <v>1</v>
      </c>
      <c r="AE926" s="249">
        <v>1</v>
      </c>
      <c r="AF926" s="249">
        <v>1</v>
      </c>
      <c r="AG926" s="249">
        <v>1</v>
      </c>
      <c r="AH926" s="249">
        <v>1</v>
      </c>
      <c r="AI926" s="249">
        <v>1</v>
      </c>
      <c r="AJ926" s="249">
        <v>1</v>
      </c>
      <c r="AK926" s="249">
        <v>1</v>
      </c>
      <c r="AL926" s="249">
        <v>1</v>
      </c>
      <c r="AM926" s="249">
        <v>1</v>
      </c>
    </row>
    <row r="927" spans="1:39" x14ac:dyDescent="0.3">
      <c r="A927" s="249">
        <v>520284</v>
      </c>
      <c r="B927" s="305" t="s">
        <v>2062</v>
      </c>
      <c r="C927" s="249">
        <v>1</v>
      </c>
      <c r="D927" s="249">
        <v>1</v>
      </c>
      <c r="E927" s="249">
        <v>1</v>
      </c>
      <c r="F927" s="249">
        <v>1</v>
      </c>
      <c r="G927" s="249">
        <v>1</v>
      </c>
      <c r="H927" s="249">
        <v>1</v>
      </c>
      <c r="I927" s="249">
        <v>1</v>
      </c>
      <c r="J927" s="249">
        <v>1</v>
      </c>
      <c r="K927" s="249">
        <v>1</v>
      </c>
      <c r="L927" s="249">
        <v>1</v>
      </c>
      <c r="M927" s="249">
        <v>1</v>
      </c>
      <c r="N927" s="249">
        <v>1</v>
      </c>
      <c r="O927" s="249">
        <v>1</v>
      </c>
      <c r="P927" s="249">
        <v>1</v>
      </c>
      <c r="Q927" s="249">
        <v>1</v>
      </c>
      <c r="R927" s="249">
        <v>1</v>
      </c>
      <c r="S927" s="249">
        <v>1</v>
      </c>
      <c r="T927" s="249">
        <v>1</v>
      </c>
      <c r="U927" s="249">
        <v>1</v>
      </c>
      <c r="V927" s="249">
        <v>1</v>
      </c>
      <c r="W927" s="249">
        <v>1</v>
      </c>
      <c r="X927" s="249">
        <v>1</v>
      </c>
      <c r="Y927" s="249">
        <v>1</v>
      </c>
      <c r="Z927" s="249">
        <v>1</v>
      </c>
      <c r="AA927" s="249">
        <v>1</v>
      </c>
      <c r="AB927" s="249">
        <v>1</v>
      </c>
      <c r="AC927" s="249">
        <v>1</v>
      </c>
      <c r="AD927" s="249">
        <v>1</v>
      </c>
      <c r="AE927" s="249">
        <v>1</v>
      </c>
      <c r="AF927" s="249">
        <v>1</v>
      </c>
      <c r="AG927" s="249">
        <v>1</v>
      </c>
      <c r="AH927" s="249">
        <v>1</v>
      </c>
      <c r="AI927" s="249">
        <v>1</v>
      </c>
      <c r="AJ927" s="249">
        <v>1</v>
      </c>
      <c r="AK927" s="249">
        <v>1</v>
      </c>
      <c r="AL927" s="249">
        <v>1</v>
      </c>
      <c r="AM927" s="249">
        <v>1</v>
      </c>
    </row>
    <row r="928" spans="1:39" x14ac:dyDescent="0.3">
      <c r="A928" s="249">
        <v>520294</v>
      </c>
      <c r="B928" s="305" t="s">
        <v>2062</v>
      </c>
      <c r="C928" s="249">
        <v>1</v>
      </c>
      <c r="D928" s="249">
        <v>1</v>
      </c>
      <c r="E928" s="249">
        <v>1</v>
      </c>
      <c r="F928" s="249">
        <v>1</v>
      </c>
      <c r="G928" s="249">
        <v>1</v>
      </c>
      <c r="H928" s="249">
        <v>1</v>
      </c>
      <c r="I928" s="249">
        <v>1</v>
      </c>
      <c r="J928" s="249">
        <v>1</v>
      </c>
      <c r="K928" s="249">
        <v>1</v>
      </c>
      <c r="L928" s="249">
        <v>1</v>
      </c>
      <c r="M928" s="249">
        <v>1</v>
      </c>
      <c r="N928" s="249">
        <v>1</v>
      </c>
      <c r="O928" s="249">
        <v>1</v>
      </c>
      <c r="P928" s="249">
        <v>1</v>
      </c>
      <c r="Q928" s="249">
        <v>1</v>
      </c>
      <c r="R928" s="249">
        <v>1</v>
      </c>
      <c r="S928" s="249">
        <v>1</v>
      </c>
      <c r="T928" s="249">
        <v>1</v>
      </c>
      <c r="U928" s="249">
        <v>1</v>
      </c>
      <c r="V928" s="249">
        <v>1</v>
      </c>
      <c r="W928" s="249">
        <v>1</v>
      </c>
      <c r="X928" s="249">
        <v>1</v>
      </c>
      <c r="Y928" s="249">
        <v>1</v>
      </c>
      <c r="Z928" s="249">
        <v>1</v>
      </c>
      <c r="AA928" s="249">
        <v>1</v>
      </c>
      <c r="AB928" s="249">
        <v>1</v>
      </c>
      <c r="AC928" s="249">
        <v>1</v>
      </c>
      <c r="AD928" s="249">
        <v>1</v>
      </c>
      <c r="AE928" s="249">
        <v>1</v>
      </c>
      <c r="AF928" s="249">
        <v>1</v>
      </c>
      <c r="AG928" s="249">
        <v>1</v>
      </c>
      <c r="AH928" s="249">
        <v>1</v>
      </c>
      <c r="AI928" s="249">
        <v>1</v>
      </c>
      <c r="AJ928" s="249">
        <v>1</v>
      </c>
      <c r="AK928" s="249">
        <v>1</v>
      </c>
      <c r="AL928" s="249">
        <v>1</v>
      </c>
      <c r="AM928" s="249">
        <v>1</v>
      </c>
    </row>
    <row r="929" spans="1:39" x14ac:dyDescent="0.3">
      <c r="A929" s="249">
        <v>520297</v>
      </c>
      <c r="B929" s="305" t="s">
        <v>2062</v>
      </c>
      <c r="C929" s="249">
        <v>1</v>
      </c>
      <c r="D929" s="249">
        <v>1</v>
      </c>
      <c r="E929" s="249">
        <v>1</v>
      </c>
      <c r="F929" s="249">
        <v>1</v>
      </c>
      <c r="G929" s="249">
        <v>1</v>
      </c>
      <c r="H929" s="249">
        <v>1</v>
      </c>
      <c r="I929" s="249">
        <v>1</v>
      </c>
      <c r="J929" s="249">
        <v>1</v>
      </c>
      <c r="K929" s="249">
        <v>1</v>
      </c>
      <c r="L929" s="249">
        <v>1</v>
      </c>
      <c r="M929" s="249">
        <v>1</v>
      </c>
      <c r="N929" s="249">
        <v>1</v>
      </c>
      <c r="O929" s="249">
        <v>1</v>
      </c>
      <c r="P929" s="249">
        <v>1</v>
      </c>
      <c r="Q929" s="249">
        <v>1</v>
      </c>
      <c r="R929" s="249">
        <v>1</v>
      </c>
      <c r="S929" s="249">
        <v>1</v>
      </c>
      <c r="T929" s="249">
        <v>1</v>
      </c>
      <c r="U929" s="249">
        <v>1</v>
      </c>
      <c r="V929" s="249">
        <v>1</v>
      </c>
      <c r="W929" s="249">
        <v>1</v>
      </c>
      <c r="X929" s="249">
        <v>1</v>
      </c>
      <c r="Y929" s="249">
        <v>1</v>
      </c>
      <c r="Z929" s="249">
        <v>1</v>
      </c>
      <c r="AA929" s="249">
        <v>1</v>
      </c>
      <c r="AB929" s="249">
        <v>1</v>
      </c>
      <c r="AC929" s="249">
        <v>1</v>
      </c>
      <c r="AD929" s="249">
        <v>1</v>
      </c>
      <c r="AE929" s="249">
        <v>1</v>
      </c>
      <c r="AF929" s="249">
        <v>1</v>
      </c>
      <c r="AG929" s="249">
        <v>1</v>
      </c>
      <c r="AH929" s="249">
        <v>1</v>
      </c>
      <c r="AI929" s="249">
        <v>1</v>
      </c>
      <c r="AJ929" s="249">
        <v>1</v>
      </c>
      <c r="AK929" s="249">
        <v>1</v>
      </c>
      <c r="AL929" s="249">
        <v>1</v>
      </c>
      <c r="AM929" s="249">
        <v>1</v>
      </c>
    </row>
    <row r="930" spans="1:39" x14ac:dyDescent="0.3">
      <c r="A930" s="249">
        <v>520308</v>
      </c>
      <c r="B930" s="305" t="s">
        <v>2062</v>
      </c>
      <c r="C930" s="249">
        <v>1</v>
      </c>
      <c r="D930" s="249">
        <v>1</v>
      </c>
      <c r="E930" s="249">
        <v>1</v>
      </c>
      <c r="F930" s="249">
        <v>1</v>
      </c>
      <c r="G930" s="249">
        <v>1</v>
      </c>
      <c r="H930" s="249">
        <v>1</v>
      </c>
      <c r="I930" s="249">
        <v>1</v>
      </c>
      <c r="J930" s="249">
        <v>1</v>
      </c>
      <c r="K930" s="249">
        <v>1</v>
      </c>
      <c r="L930" s="249">
        <v>1</v>
      </c>
      <c r="M930" s="249">
        <v>1</v>
      </c>
      <c r="N930" s="249">
        <v>1</v>
      </c>
      <c r="O930" s="249">
        <v>1</v>
      </c>
      <c r="P930" s="249">
        <v>1</v>
      </c>
      <c r="Q930" s="249">
        <v>1</v>
      </c>
      <c r="R930" s="249">
        <v>1</v>
      </c>
      <c r="S930" s="249">
        <v>1</v>
      </c>
      <c r="T930" s="249">
        <v>1</v>
      </c>
      <c r="U930" s="249">
        <v>1</v>
      </c>
      <c r="V930" s="249">
        <v>1</v>
      </c>
      <c r="W930" s="249">
        <v>1</v>
      </c>
      <c r="X930" s="249">
        <v>1</v>
      </c>
      <c r="Y930" s="249">
        <v>1</v>
      </c>
      <c r="Z930" s="249">
        <v>1</v>
      </c>
      <c r="AA930" s="249">
        <v>1</v>
      </c>
      <c r="AB930" s="249">
        <v>1</v>
      </c>
      <c r="AC930" s="249">
        <v>1</v>
      </c>
      <c r="AD930" s="249">
        <v>1</v>
      </c>
      <c r="AE930" s="249">
        <v>1</v>
      </c>
      <c r="AF930" s="249">
        <v>1</v>
      </c>
      <c r="AG930" s="249">
        <v>1</v>
      </c>
      <c r="AH930" s="249">
        <v>1</v>
      </c>
      <c r="AI930" s="249">
        <v>1</v>
      </c>
      <c r="AJ930" s="249">
        <v>1</v>
      </c>
      <c r="AK930" s="249">
        <v>1</v>
      </c>
      <c r="AL930" s="249">
        <v>1</v>
      </c>
      <c r="AM930" s="249">
        <v>1</v>
      </c>
    </row>
    <row r="931" spans="1:39" x14ac:dyDescent="0.3">
      <c r="A931" s="249">
        <v>520314</v>
      </c>
      <c r="B931" s="305" t="s">
        <v>2062</v>
      </c>
      <c r="C931" s="249">
        <v>1</v>
      </c>
      <c r="D931" s="249">
        <v>1</v>
      </c>
      <c r="E931" s="249">
        <v>1</v>
      </c>
      <c r="F931" s="249">
        <v>1</v>
      </c>
      <c r="G931" s="249">
        <v>1</v>
      </c>
      <c r="H931" s="249">
        <v>1</v>
      </c>
      <c r="I931" s="249">
        <v>1</v>
      </c>
      <c r="J931" s="249">
        <v>1</v>
      </c>
      <c r="K931" s="249">
        <v>1</v>
      </c>
      <c r="L931" s="249">
        <v>1</v>
      </c>
      <c r="M931" s="249">
        <v>1</v>
      </c>
      <c r="N931" s="249">
        <v>1</v>
      </c>
      <c r="O931" s="249">
        <v>1</v>
      </c>
      <c r="P931" s="249">
        <v>1</v>
      </c>
      <c r="Q931" s="249">
        <v>1</v>
      </c>
      <c r="R931" s="249">
        <v>1</v>
      </c>
      <c r="S931" s="249">
        <v>1</v>
      </c>
      <c r="T931" s="249">
        <v>1</v>
      </c>
      <c r="U931" s="249">
        <v>1</v>
      </c>
      <c r="V931" s="249">
        <v>1</v>
      </c>
      <c r="W931" s="249">
        <v>1</v>
      </c>
      <c r="X931" s="249">
        <v>1</v>
      </c>
      <c r="Y931" s="249">
        <v>1</v>
      </c>
      <c r="Z931" s="249">
        <v>1</v>
      </c>
      <c r="AA931" s="249">
        <v>1</v>
      </c>
      <c r="AB931" s="249">
        <v>1</v>
      </c>
      <c r="AC931" s="249">
        <v>1</v>
      </c>
      <c r="AD931" s="249">
        <v>1</v>
      </c>
      <c r="AE931" s="249">
        <v>1</v>
      </c>
      <c r="AF931" s="249">
        <v>1</v>
      </c>
      <c r="AG931" s="249">
        <v>1</v>
      </c>
      <c r="AH931" s="249">
        <v>1</v>
      </c>
      <c r="AI931" s="249">
        <v>1</v>
      </c>
      <c r="AJ931" s="249">
        <v>1</v>
      </c>
      <c r="AK931" s="249">
        <v>1</v>
      </c>
      <c r="AL931" s="249">
        <v>1</v>
      </c>
      <c r="AM931" s="249">
        <v>1</v>
      </c>
    </row>
    <row r="932" spans="1:39" x14ac:dyDescent="0.3">
      <c r="A932" s="249">
        <v>520350</v>
      </c>
      <c r="B932" s="305" t="s">
        <v>2062</v>
      </c>
      <c r="C932" s="249">
        <v>1</v>
      </c>
      <c r="D932" s="249">
        <v>1</v>
      </c>
      <c r="E932" s="249">
        <v>1</v>
      </c>
      <c r="F932" s="249">
        <v>1</v>
      </c>
      <c r="G932" s="249">
        <v>1</v>
      </c>
      <c r="H932" s="249">
        <v>1</v>
      </c>
      <c r="I932" s="249">
        <v>1</v>
      </c>
      <c r="J932" s="249">
        <v>1</v>
      </c>
      <c r="K932" s="249">
        <v>1</v>
      </c>
      <c r="L932" s="249">
        <v>1</v>
      </c>
      <c r="M932" s="249">
        <v>1</v>
      </c>
      <c r="N932" s="249">
        <v>1</v>
      </c>
      <c r="O932" s="249">
        <v>1</v>
      </c>
      <c r="P932" s="249">
        <v>1</v>
      </c>
      <c r="Q932" s="249">
        <v>1</v>
      </c>
      <c r="R932" s="249">
        <v>1</v>
      </c>
      <c r="S932" s="249">
        <v>1</v>
      </c>
      <c r="T932" s="249">
        <v>1</v>
      </c>
      <c r="U932" s="249">
        <v>1</v>
      </c>
      <c r="V932" s="249">
        <v>1</v>
      </c>
      <c r="W932" s="249">
        <v>1</v>
      </c>
      <c r="X932" s="249">
        <v>1</v>
      </c>
      <c r="Y932" s="249">
        <v>1</v>
      </c>
      <c r="Z932" s="249">
        <v>1</v>
      </c>
      <c r="AA932" s="249">
        <v>1</v>
      </c>
      <c r="AB932" s="249">
        <v>1</v>
      </c>
      <c r="AC932" s="249">
        <v>1</v>
      </c>
      <c r="AD932" s="249">
        <v>1</v>
      </c>
      <c r="AE932" s="249">
        <v>1</v>
      </c>
      <c r="AF932" s="249">
        <v>1</v>
      </c>
      <c r="AG932" s="249">
        <v>1</v>
      </c>
      <c r="AH932" s="249">
        <v>1</v>
      </c>
      <c r="AI932" s="249">
        <v>1</v>
      </c>
      <c r="AJ932" s="249">
        <v>1</v>
      </c>
      <c r="AK932" s="249">
        <v>1</v>
      </c>
      <c r="AL932" s="249">
        <v>1</v>
      </c>
      <c r="AM932" s="249">
        <v>1</v>
      </c>
    </row>
    <row r="933" spans="1:39" x14ac:dyDescent="0.3">
      <c r="A933" s="249">
        <v>520374</v>
      </c>
      <c r="B933" s="305" t="s">
        <v>2062</v>
      </c>
      <c r="C933" s="249">
        <v>1</v>
      </c>
      <c r="D933" s="249">
        <v>1</v>
      </c>
      <c r="E933" s="249">
        <v>1</v>
      </c>
      <c r="F933" s="249">
        <v>1</v>
      </c>
      <c r="G933" s="249">
        <v>1</v>
      </c>
      <c r="H933" s="249">
        <v>1</v>
      </c>
      <c r="I933" s="249">
        <v>1</v>
      </c>
      <c r="J933" s="249">
        <v>1</v>
      </c>
      <c r="K933" s="249">
        <v>1</v>
      </c>
      <c r="L933" s="249">
        <v>1</v>
      </c>
      <c r="M933" s="249">
        <v>1</v>
      </c>
      <c r="N933" s="249">
        <v>1</v>
      </c>
      <c r="O933" s="249">
        <v>1</v>
      </c>
      <c r="P933" s="249">
        <v>1</v>
      </c>
      <c r="Q933" s="249">
        <v>1</v>
      </c>
      <c r="R933" s="249">
        <v>1</v>
      </c>
      <c r="S933" s="249">
        <v>1</v>
      </c>
      <c r="T933" s="249">
        <v>1</v>
      </c>
      <c r="U933" s="249">
        <v>1</v>
      </c>
      <c r="V933" s="249">
        <v>1</v>
      </c>
      <c r="W933" s="249">
        <v>1</v>
      </c>
      <c r="X933" s="249">
        <v>1</v>
      </c>
      <c r="Y933" s="249">
        <v>1</v>
      </c>
      <c r="Z933" s="249">
        <v>1</v>
      </c>
      <c r="AA933" s="249">
        <v>1</v>
      </c>
      <c r="AB933" s="249">
        <v>1</v>
      </c>
      <c r="AC933" s="249">
        <v>1</v>
      </c>
      <c r="AD933" s="249">
        <v>1</v>
      </c>
      <c r="AE933" s="249">
        <v>1</v>
      </c>
      <c r="AF933" s="249">
        <v>1</v>
      </c>
      <c r="AG933" s="249">
        <v>1</v>
      </c>
      <c r="AH933" s="249">
        <v>1</v>
      </c>
      <c r="AI933" s="249">
        <v>1</v>
      </c>
      <c r="AJ933" s="249">
        <v>1</v>
      </c>
      <c r="AK933" s="249">
        <v>1</v>
      </c>
      <c r="AL933" s="249">
        <v>1</v>
      </c>
      <c r="AM933" s="249">
        <v>1</v>
      </c>
    </row>
    <row r="934" spans="1:39" x14ac:dyDescent="0.3">
      <c r="A934" s="249">
        <v>520381</v>
      </c>
      <c r="B934" s="305" t="s">
        <v>2062</v>
      </c>
      <c r="C934" s="249">
        <v>1</v>
      </c>
      <c r="D934" s="249">
        <v>1</v>
      </c>
      <c r="E934" s="249">
        <v>1</v>
      </c>
      <c r="F934" s="249">
        <v>1</v>
      </c>
      <c r="G934" s="249">
        <v>1</v>
      </c>
      <c r="H934" s="249">
        <v>1</v>
      </c>
      <c r="I934" s="249">
        <v>1</v>
      </c>
      <c r="J934" s="249">
        <v>1</v>
      </c>
      <c r="K934" s="249">
        <v>1</v>
      </c>
      <c r="L934" s="249">
        <v>1</v>
      </c>
      <c r="M934" s="249">
        <v>1</v>
      </c>
      <c r="N934" s="249">
        <v>1</v>
      </c>
      <c r="O934" s="249">
        <v>1</v>
      </c>
      <c r="P934" s="249">
        <v>1</v>
      </c>
      <c r="Q934" s="249">
        <v>1</v>
      </c>
      <c r="R934" s="249">
        <v>1</v>
      </c>
      <c r="S934" s="249">
        <v>1</v>
      </c>
      <c r="T934" s="249">
        <v>1</v>
      </c>
      <c r="U934" s="249">
        <v>1</v>
      </c>
      <c r="V934" s="249">
        <v>1</v>
      </c>
      <c r="W934" s="249">
        <v>1</v>
      </c>
      <c r="X934" s="249">
        <v>1</v>
      </c>
      <c r="Y934" s="249">
        <v>1</v>
      </c>
      <c r="Z934" s="249">
        <v>1</v>
      </c>
      <c r="AA934" s="249">
        <v>1</v>
      </c>
      <c r="AB934" s="249">
        <v>1</v>
      </c>
      <c r="AC934" s="249">
        <v>1</v>
      </c>
      <c r="AD934" s="249">
        <v>1</v>
      </c>
      <c r="AE934" s="249">
        <v>1</v>
      </c>
      <c r="AF934" s="249">
        <v>1</v>
      </c>
      <c r="AG934" s="249">
        <v>1</v>
      </c>
      <c r="AH934" s="249">
        <v>1</v>
      </c>
      <c r="AI934" s="249">
        <v>1</v>
      </c>
      <c r="AJ934" s="249">
        <v>1</v>
      </c>
      <c r="AK934" s="249">
        <v>1</v>
      </c>
      <c r="AL934" s="249">
        <v>1</v>
      </c>
      <c r="AM934" s="249">
        <v>1</v>
      </c>
    </row>
    <row r="935" spans="1:39" x14ac:dyDescent="0.3">
      <c r="A935" s="249">
        <v>520383</v>
      </c>
      <c r="B935" s="305" t="s">
        <v>2062</v>
      </c>
      <c r="C935" s="249">
        <v>1</v>
      </c>
      <c r="D935" s="249">
        <v>1</v>
      </c>
      <c r="E935" s="249">
        <v>1</v>
      </c>
      <c r="F935" s="249">
        <v>1</v>
      </c>
      <c r="G935" s="249">
        <v>1</v>
      </c>
      <c r="H935" s="249">
        <v>1</v>
      </c>
      <c r="I935" s="249">
        <v>1</v>
      </c>
      <c r="J935" s="249">
        <v>1</v>
      </c>
      <c r="K935" s="249">
        <v>1</v>
      </c>
      <c r="L935" s="249">
        <v>1</v>
      </c>
      <c r="M935" s="249">
        <v>1</v>
      </c>
      <c r="N935" s="249">
        <v>1</v>
      </c>
      <c r="O935" s="249">
        <v>1</v>
      </c>
      <c r="P935" s="249">
        <v>1</v>
      </c>
      <c r="Q935" s="249">
        <v>1</v>
      </c>
      <c r="R935" s="249">
        <v>1</v>
      </c>
      <c r="S935" s="249">
        <v>1</v>
      </c>
      <c r="T935" s="249">
        <v>1</v>
      </c>
      <c r="U935" s="249">
        <v>1</v>
      </c>
      <c r="V935" s="249">
        <v>1</v>
      </c>
      <c r="W935" s="249">
        <v>1</v>
      </c>
      <c r="X935" s="249">
        <v>1</v>
      </c>
      <c r="Y935" s="249">
        <v>1</v>
      </c>
      <c r="Z935" s="249">
        <v>1</v>
      </c>
      <c r="AA935" s="249">
        <v>1</v>
      </c>
      <c r="AB935" s="249">
        <v>1</v>
      </c>
      <c r="AC935" s="249">
        <v>1</v>
      </c>
      <c r="AD935" s="249">
        <v>1</v>
      </c>
      <c r="AE935" s="249">
        <v>1</v>
      </c>
      <c r="AF935" s="249">
        <v>1</v>
      </c>
      <c r="AG935" s="249">
        <v>1</v>
      </c>
      <c r="AH935" s="249">
        <v>1</v>
      </c>
      <c r="AI935" s="249">
        <v>1</v>
      </c>
      <c r="AJ935" s="249">
        <v>1</v>
      </c>
      <c r="AK935" s="249">
        <v>1</v>
      </c>
      <c r="AL935" s="249">
        <v>1</v>
      </c>
      <c r="AM935" s="249">
        <v>1</v>
      </c>
    </row>
    <row r="936" spans="1:39" x14ac:dyDescent="0.3">
      <c r="A936" s="249">
        <v>520395</v>
      </c>
      <c r="B936" s="305" t="s">
        <v>2062</v>
      </c>
      <c r="C936" s="249">
        <v>1</v>
      </c>
      <c r="D936" s="249">
        <v>1</v>
      </c>
      <c r="E936" s="249">
        <v>1</v>
      </c>
      <c r="F936" s="249">
        <v>1</v>
      </c>
      <c r="G936" s="249">
        <v>1</v>
      </c>
      <c r="H936" s="249">
        <v>1</v>
      </c>
      <c r="I936" s="249">
        <v>1</v>
      </c>
      <c r="J936" s="249">
        <v>1</v>
      </c>
      <c r="K936" s="249">
        <v>1</v>
      </c>
      <c r="L936" s="249">
        <v>1</v>
      </c>
      <c r="M936" s="249">
        <v>1</v>
      </c>
      <c r="N936" s="249">
        <v>1</v>
      </c>
      <c r="O936" s="249">
        <v>1</v>
      </c>
      <c r="P936" s="249">
        <v>1</v>
      </c>
      <c r="Q936" s="249">
        <v>1</v>
      </c>
      <c r="R936" s="249">
        <v>1</v>
      </c>
      <c r="S936" s="249">
        <v>1</v>
      </c>
      <c r="T936" s="249">
        <v>1</v>
      </c>
      <c r="U936" s="249">
        <v>1</v>
      </c>
      <c r="V936" s="249">
        <v>1</v>
      </c>
      <c r="W936" s="249">
        <v>1</v>
      </c>
      <c r="X936" s="249">
        <v>1</v>
      </c>
      <c r="Y936" s="249">
        <v>1</v>
      </c>
      <c r="Z936" s="249">
        <v>1</v>
      </c>
      <c r="AA936" s="249">
        <v>1</v>
      </c>
      <c r="AB936" s="249">
        <v>1</v>
      </c>
      <c r="AC936" s="249">
        <v>1</v>
      </c>
      <c r="AD936" s="249">
        <v>1</v>
      </c>
      <c r="AE936" s="249">
        <v>1</v>
      </c>
      <c r="AF936" s="249">
        <v>1</v>
      </c>
      <c r="AG936" s="249">
        <v>1</v>
      </c>
      <c r="AH936" s="249">
        <v>1</v>
      </c>
      <c r="AI936" s="249">
        <v>1</v>
      </c>
      <c r="AJ936" s="249">
        <v>1</v>
      </c>
      <c r="AK936" s="249">
        <v>1</v>
      </c>
      <c r="AL936" s="249">
        <v>1</v>
      </c>
      <c r="AM936" s="249">
        <v>1</v>
      </c>
    </row>
    <row r="937" spans="1:39" x14ac:dyDescent="0.3">
      <c r="A937" s="249">
        <v>520419</v>
      </c>
      <c r="B937" s="305" t="s">
        <v>2062</v>
      </c>
      <c r="C937" s="249">
        <v>1</v>
      </c>
      <c r="D937" s="249">
        <v>1</v>
      </c>
      <c r="E937" s="249">
        <v>1</v>
      </c>
      <c r="F937" s="249">
        <v>1</v>
      </c>
      <c r="G937" s="249">
        <v>1</v>
      </c>
      <c r="H937" s="249">
        <v>1</v>
      </c>
      <c r="I937" s="249">
        <v>1</v>
      </c>
      <c r="J937" s="249">
        <v>1</v>
      </c>
      <c r="K937" s="249">
        <v>1</v>
      </c>
      <c r="L937" s="249">
        <v>1</v>
      </c>
      <c r="M937" s="249">
        <v>1</v>
      </c>
      <c r="N937" s="249">
        <v>1</v>
      </c>
      <c r="O937" s="249">
        <v>1</v>
      </c>
      <c r="P937" s="249">
        <v>1</v>
      </c>
      <c r="Q937" s="249">
        <v>1</v>
      </c>
      <c r="R937" s="249">
        <v>1</v>
      </c>
      <c r="S937" s="249">
        <v>1</v>
      </c>
      <c r="T937" s="249">
        <v>1</v>
      </c>
      <c r="U937" s="249">
        <v>1</v>
      </c>
      <c r="V937" s="249">
        <v>1</v>
      </c>
      <c r="W937" s="249">
        <v>1</v>
      </c>
      <c r="X937" s="249">
        <v>1</v>
      </c>
      <c r="Y937" s="249">
        <v>1</v>
      </c>
      <c r="Z937" s="249">
        <v>1</v>
      </c>
      <c r="AA937" s="249">
        <v>1</v>
      </c>
      <c r="AB937" s="249">
        <v>1</v>
      </c>
      <c r="AC937" s="249">
        <v>1</v>
      </c>
      <c r="AD937" s="249">
        <v>1</v>
      </c>
      <c r="AE937" s="249">
        <v>1</v>
      </c>
      <c r="AF937" s="249">
        <v>1</v>
      </c>
      <c r="AG937" s="249">
        <v>1</v>
      </c>
      <c r="AH937" s="249">
        <v>1</v>
      </c>
      <c r="AI937" s="249">
        <v>1</v>
      </c>
      <c r="AJ937" s="249">
        <v>1</v>
      </c>
      <c r="AK937" s="249">
        <v>1</v>
      </c>
      <c r="AL937" s="249">
        <v>1</v>
      </c>
      <c r="AM937" s="249">
        <v>1</v>
      </c>
    </row>
    <row r="938" spans="1:39" x14ac:dyDescent="0.3">
      <c r="A938" s="249">
        <v>520425</v>
      </c>
      <c r="B938" s="305" t="s">
        <v>2062</v>
      </c>
      <c r="C938" s="249">
        <v>1</v>
      </c>
      <c r="D938" s="249">
        <v>1</v>
      </c>
      <c r="E938" s="249">
        <v>1</v>
      </c>
      <c r="F938" s="249">
        <v>1</v>
      </c>
      <c r="G938" s="249">
        <v>1</v>
      </c>
      <c r="H938" s="249">
        <v>1</v>
      </c>
      <c r="I938" s="249">
        <v>1</v>
      </c>
      <c r="J938" s="249">
        <v>1</v>
      </c>
      <c r="K938" s="249">
        <v>1</v>
      </c>
      <c r="L938" s="249">
        <v>1</v>
      </c>
      <c r="M938" s="249">
        <v>1</v>
      </c>
      <c r="N938" s="249">
        <v>1</v>
      </c>
      <c r="O938" s="249">
        <v>1</v>
      </c>
      <c r="P938" s="249">
        <v>1</v>
      </c>
      <c r="Q938" s="249">
        <v>1</v>
      </c>
      <c r="R938" s="249">
        <v>1</v>
      </c>
      <c r="S938" s="249">
        <v>1</v>
      </c>
      <c r="T938" s="249">
        <v>1</v>
      </c>
      <c r="U938" s="249">
        <v>1</v>
      </c>
      <c r="V938" s="249">
        <v>1</v>
      </c>
      <c r="W938" s="249">
        <v>1</v>
      </c>
      <c r="X938" s="249">
        <v>1</v>
      </c>
      <c r="Y938" s="249">
        <v>1</v>
      </c>
      <c r="Z938" s="249">
        <v>1</v>
      </c>
      <c r="AA938" s="249">
        <v>1</v>
      </c>
      <c r="AB938" s="249">
        <v>1</v>
      </c>
      <c r="AC938" s="249">
        <v>1</v>
      </c>
      <c r="AD938" s="249">
        <v>1</v>
      </c>
      <c r="AE938" s="249">
        <v>1</v>
      </c>
      <c r="AF938" s="249">
        <v>1</v>
      </c>
      <c r="AG938" s="249">
        <v>1</v>
      </c>
      <c r="AH938" s="249">
        <v>1</v>
      </c>
      <c r="AI938" s="249">
        <v>1</v>
      </c>
      <c r="AJ938" s="249">
        <v>1</v>
      </c>
      <c r="AK938" s="249">
        <v>1</v>
      </c>
      <c r="AL938" s="249">
        <v>1</v>
      </c>
      <c r="AM938" s="249">
        <v>1</v>
      </c>
    </row>
    <row r="939" spans="1:39" x14ac:dyDescent="0.3">
      <c r="A939" s="249">
        <v>520427</v>
      </c>
      <c r="B939" s="305" t="s">
        <v>2062</v>
      </c>
      <c r="C939" s="249">
        <v>1</v>
      </c>
      <c r="D939" s="249">
        <v>1</v>
      </c>
      <c r="E939" s="249">
        <v>1</v>
      </c>
      <c r="F939" s="249">
        <v>1</v>
      </c>
      <c r="G939" s="249">
        <v>1</v>
      </c>
      <c r="H939" s="249">
        <v>1</v>
      </c>
      <c r="I939" s="249">
        <v>1</v>
      </c>
      <c r="J939" s="249">
        <v>1</v>
      </c>
      <c r="K939" s="249">
        <v>1</v>
      </c>
      <c r="L939" s="249">
        <v>1</v>
      </c>
      <c r="M939" s="249">
        <v>1</v>
      </c>
      <c r="N939" s="249">
        <v>1</v>
      </c>
      <c r="O939" s="249">
        <v>1</v>
      </c>
      <c r="P939" s="249">
        <v>1</v>
      </c>
      <c r="Q939" s="249">
        <v>1</v>
      </c>
      <c r="R939" s="249">
        <v>1</v>
      </c>
      <c r="S939" s="249">
        <v>1</v>
      </c>
      <c r="T939" s="249">
        <v>1</v>
      </c>
      <c r="U939" s="249">
        <v>1</v>
      </c>
      <c r="V939" s="249">
        <v>1</v>
      </c>
      <c r="W939" s="249">
        <v>1</v>
      </c>
      <c r="X939" s="249">
        <v>1</v>
      </c>
      <c r="Y939" s="249">
        <v>1</v>
      </c>
      <c r="Z939" s="249">
        <v>1</v>
      </c>
      <c r="AA939" s="249">
        <v>1</v>
      </c>
      <c r="AB939" s="249">
        <v>1</v>
      </c>
      <c r="AC939" s="249">
        <v>1</v>
      </c>
      <c r="AD939" s="249">
        <v>1</v>
      </c>
      <c r="AE939" s="249">
        <v>1</v>
      </c>
      <c r="AF939" s="249">
        <v>1</v>
      </c>
      <c r="AG939" s="249">
        <v>1</v>
      </c>
      <c r="AH939" s="249">
        <v>1</v>
      </c>
      <c r="AI939" s="249">
        <v>1</v>
      </c>
      <c r="AJ939" s="249">
        <v>1</v>
      </c>
      <c r="AK939" s="249">
        <v>1</v>
      </c>
      <c r="AL939" s="249">
        <v>1</v>
      </c>
      <c r="AM939" s="249">
        <v>1</v>
      </c>
    </row>
    <row r="940" spans="1:39" x14ac:dyDescent="0.3">
      <c r="A940" s="249">
        <v>520436</v>
      </c>
      <c r="B940" s="305" t="s">
        <v>2062</v>
      </c>
      <c r="C940" s="249">
        <v>1</v>
      </c>
      <c r="D940" s="249">
        <v>1</v>
      </c>
      <c r="E940" s="249">
        <v>1</v>
      </c>
      <c r="F940" s="249">
        <v>1</v>
      </c>
      <c r="G940" s="249">
        <v>1</v>
      </c>
      <c r="H940" s="249">
        <v>1</v>
      </c>
      <c r="I940" s="249">
        <v>1</v>
      </c>
      <c r="J940" s="249">
        <v>1</v>
      </c>
      <c r="K940" s="249">
        <v>1</v>
      </c>
      <c r="L940" s="249">
        <v>1</v>
      </c>
      <c r="M940" s="249">
        <v>1</v>
      </c>
      <c r="N940" s="249">
        <v>1</v>
      </c>
      <c r="O940" s="249">
        <v>1</v>
      </c>
      <c r="P940" s="249">
        <v>1</v>
      </c>
      <c r="Q940" s="249">
        <v>1</v>
      </c>
      <c r="R940" s="249">
        <v>1</v>
      </c>
      <c r="S940" s="249">
        <v>1</v>
      </c>
      <c r="T940" s="249">
        <v>1</v>
      </c>
      <c r="U940" s="249">
        <v>1</v>
      </c>
      <c r="V940" s="249">
        <v>1</v>
      </c>
      <c r="W940" s="249">
        <v>1</v>
      </c>
      <c r="X940" s="249">
        <v>1</v>
      </c>
      <c r="Y940" s="249">
        <v>1</v>
      </c>
      <c r="Z940" s="249">
        <v>1</v>
      </c>
      <c r="AA940" s="249">
        <v>1</v>
      </c>
      <c r="AB940" s="249">
        <v>1</v>
      </c>
      <c r="AC940" s="249">
        <v>1</v>
      </c>
      <c r="AD940" s="249">
        <v>1</v>
      </c>
      <c r="AE940" s="249">
        <v>1</v>
      </c>
      <c r="AF940" s="249">
        <v>1</v>
      </c>
      <c r="AG940" s="249">
        <v>1</v>
      </c>
      <c r="AH940" s="249">
        <v>1</v>
      </c>
      <c r="AI940" s="249">
        <v>1</v>
      </c>
      <c r="AJ940" s="249">
        <v>1</v>
      </c>
      <c r="AK940" s="249">
        <v>1</v>
      </c>
      <c r="AL940" s="249">
        <v>1</v>
      </c>
      <c r="AM940" s="249">
        <v>1</v>
      </c>
    </row>
    <row r="941" spans="1:39" x14ac:dyDescent="0.3">
      <c r="A941" s="249">
        <v>520448</v>
      </c>
      <c r="B941" s="305" t="s">
        <v>2062</v>
      </c>
      <c r="C941" s="249">
        <v>1</v>
      </c>
      <c r="D941" s="249">
        <v>1</v>
      </c>
      <c r="E941" s="249">
        <v>1</v>
      </c>
      <c r="F941" s="249">
        <v>1</v>
      </c>
      <c r="G941" s="249">
        <v>1</v>
      </c>
      <c r="H941" s="249">
        <v>1</v>
      </c>
      <c r="I941" s="249">
        <v>1</v>
      </c>
      <c r="J941" s="249">
        <v>1</v>
      </c>
      <c r="K941" s="249">
        <v>1</v>
      </c>
      <c r="L941" s="249">
        <v>1</v>
      </c>
      <c r="M941" s="249">
        <v>1</v>
      </c>
      <c r="N941" s="249">
        <v>1</v>
      </c>
      <c r="O941" s="249">
        <v>1</v>
      </c>
      <c r="P941" s="249">
        <v>1</v>
      </c>
      <c r="Q941" s="249">
        <v>1</v>
      </c>
      <c r="R941" s="249">
        <v>1</v>
      </c>
      <c r="S941" s="249">
        <v>1</v>
      </c>
      <c r="T941" s="249">
        <v>1</v>
      </c>
      <c r="U941" s="249">
        <v>1</v>
      </c>
      <c r="V941" s="249">
        <v>1</v>
      </c>
      <c r="W941" s="249">
        <v>1</v>
      </c>
      <c r="X941" s="249">
        <v>1</v>
      </c>
      <c r="Y941" s="249">
        <v>1</v>
      </c>
      <c r="Z941" s="249">
        <v>1</v>
      </c>
      <c r="AA941" s="249">
        <v>1</v>
      </c>
      <c r="AB941" s="249">
        <v>1</v>
      </c>
      <c r="AC941" s="249">
        <v>1</v>
      </c>
      <c r="AD941" s="249">
        <v>1</v>
      </c>
      <c r="AE941" s="249">
        <v>1</v>
      </c>
      <c r="AF941" s="249">
        <v>1</v>
      </c>
      <c r="AG941" s="249">
        <v>1</v>
      </c>
      <c r="AH941" s="249">
        <v>1</v>
      </c>
      <c r="AI941" s="249">
        <v>1</v>
      </c>
      <c r="AJ941" s="249">
        <v>1</v>
      </c>
      <c r="AK941" s="249">
        <v>1</v>
      </c>
      <c r="AL941" s="249">
        <v>1</v>
      </c>
      <c r="AM941" s="249">
        <v>1</v>
      </c>
    </row>
    <row r="942" spans="1:39" x14ac:dyDescent="0.3">
      <c r="A942" s="249">
        <v>520477</v>
      </c>
      <c r="B942" s="305" t="s">
        <v>2062</v>
      </c>
      <c r="C942" s="249">
        <v>1</v>
      </c>
      <c r="D942" s="249">
        <v>1</v>
      </c>
      <c r="E942" s="249">
        <v>1</v>
      </c>
      <c r="F942" s="249">
        <v>1</v>
      </c>
      <c r="G942" s="249">
        <v>1</v>
      </c>
      <c r="H942" s="249">
        <v>1</v>
      </c>
      <c r="I942" s="249">
        <v>1</v>
      </c>
      <c r="J942" s="249">
        <v>1</v>
      </c>
      <c r="K942" s="249">
        <v>1</v>
      </c>
      <c r="L942" s="249">
        <v>1</v>
      </c>
      <c r="M942" s="249">
        <v>1</v>
      </c>
      <c r="N942" s="249">
        <v>1</v>
      </c>
      <c r="O942" s="249">
        <v>1</v>
      </c>
      <c r="P942" s="249">
        <v>1</v>
      </c>
      <c r="Q942" s="249">
        <v>1</v>
      </c>
      <c r="R942" s="249">
        <v>1</v>
      </c>
      <c r="S942" s="249">
        <v>1</v>
      </c>
      <c r="T942" s="249">
        <v>1</v>
      </c>
      <c r="U942" s="249">
        <v>1</v>
      </c>
      <c r="V942" s="249">
        <v>1</v>
      </c>
      <c r="W942" s="249">
        <v>1</v>
      </c>
      <c r="X942" s="249">
        <v>1</v>
      </c>
      <c r="Y942" s="249">
        <v>1</v>
      </c>
      <c r="Z942" s="249">
        <v>1</v>
      </c>
      <c r="AA942" s="249">
        <v>1</v>
      </c>
      <c r="AB942" s="249">
        <v>1</v>
      </c>
      <c r="AC942" s="249">
        <v>1</v>
      </c>
      <c r="AD942" s="249">
        <v>1</v>
      </c>
      <c r="AE942" s="249">
        <v>1</v>
      </c>
      <c r="AF942" s="249">
        <v>1</v>
      </c>
      <c r="AG942" s="249">
        <v>1</v>
      </c>
      <c r="AH942" s="249">
        <v>1</v>
      </c>
      <c r="AI942" s="249">
        <v>1</v>
      </c>
      <c r="AJ942" s="249">
        <v>1</v>
      </c>
      <c r="AK942" s="249">
        <v>1</v>
      </c>
      <c r="AL942" s="249">
        <v>1</v>
      </c>
      <c r="AM942" s="249">
        <v>1</v>
      </c>
    </row>
    <row r="943" spans="1:39" x14ac:dyDescent="0.3">
      <c r="A943" s="249">
        <v>520506</v>
      </c>
      <c r="B943" s="305" t="s">
        <v>2062</v>
      </c>
      <c r="C943" s="249">
        <v>1</v>
      </c>
      <c r="D943" s="249">
        <v>1</v>
      </c>
      <c r="E943" s="249">
        <v>1</v>
      </c>
      <c r="F943" s="249">
        <v>1</v>
      </c>
      <c r="G943" s="249">
        <v>1</v>
      </c>
      <c r="H943" s="249">
        <v>1</v>
      </c>
      <c r="I943" s="249">
        <v>1</v>
      </c>
      <c r="J943" s="249">
        <v>1</v>
      </c>
      <c r="K943" s="249">
        <v>1</v>
      </c>
      <c r="L943" s="249">
        <v>1</v>
      </c>
      <c r="M943" s="249">
        <v>1</v>
      </c>
      <c r="N943" s="249">
        <v>1</v>
      </c>
      <c r="O943" s="249">
        <v>1</v>
      </c>
      <c r="P943" s="249">
        <v>1</v>
      </c>
      <c r="Q943" s="249">
        <v>1</v>
      </c>
      <c r="R943" s="249">
        <v>1</v>
      </c>
      <c r="S943" s="249">
        <v>1</v>
      </c>
      <c r="T943" s="249">
        <v>1</v>
      </c>
      <c r="U943" s="249">
        <v>1</v>
      </c>
      <c r="V943" s="249">
        <v>1</v>
      </c>
      <c r="W943" s="249">
        <v>1</v>
      </c>
      <c r="X943" s="249">
        <v>1</v>
      </c>
      <c r="Y943" s="249">
        <v>1</v>
      </c>
      <c r="Z943" s="249">
        <v>1</v>
      </c>
      <c r="AA943" s="249">
        <v>1</v>
      </c>
      <c r="AB943" s="249">
        <v>1</v>
      </c>
      <c r="AC943" s="249">
        <v>1</v>
      </c>
      <c r="AD943" s="249">
        <v>1</v>
      </c>
      <c r="AE943" s="249">
        <v>1</v>
      </c>
      <c r="AF943" s="249">
        <v>1</v>
      </c>
      <c r="AG943" s="249">
        <v>1</v>
      </c>
      <c r="AH943" s="249">
        <v>1</v>
      </c>
      <c r="AI943" s="249">
        <v>1</v>
      </c>
      <c r="AJ943" s="249">
        <v>1</v>
      </c>
      <c r="AK943" s="249">
        <v>1</v>
      </c>
      <c r="AL943" s="249">
        <v>1</v>
      </c>
      <c r="AM943" s="249">
        <v>1</v>
      </c>
    </row>
    <row r="944" spans="1:39" x14ac:dyDescent="0.3">
      <c r="A944" s="249">
        <v>520507</v>
      </c>
      <c r="B944" s="305" t="s">
        <v>2062</v>
      </c>
      <c r="C944" s="249">
        <v>1</v>
      </c>
      <c r="D944" s="249">
        <v>1</v>
      </c>
      <c r="E944" s="249">
        <v>1</v>
      </c>
      <c r="F944" s="249">
        <v>1</v>
      </c>
      <c r="G944" s="249">
        <v>1</v>
      </c>
      <c r="H944" s="249">
        <v>1</v>
      </c>
      <c r="I944" s="249">
        <v>1</v>
      </c>
      <c r="J944" s="249">
        <v>1</v>
      </c>
      <c r="K944" s="249">
        <v>1</v>
      </c>
      <c r="L944" s="249">
        <v>1</v>
      </c>
      <c r="M944" s="249">
        <v>1</v>
      </c>
      <c r="N944" s="249">
        <v>1</v>
      </c>
      <c r="O944" s="249">
        <v>1</v>
      </c>
      <c r="P944" s="249">
        <v>1</v>
      </c>
      <c r="Q944" s="249">
        <v>1</v>
      </c>
      <c r="R944" s="249">
        <v>1</v>
      </c>
      <c r="S944" s="249">
        <v>1</v>
      </c>
      <c r="T944" s="249">
        <v>1</v>
      </c>
      <c r="U944" s="249">
        <v>1</v>
      </c>
      <c r="V944" s="249">
        <v>1</v>
      </c>
      <c r="W944" s="249">
        <v>1</v>
      </c>
      <c r="X944" s="249">
        <v>1</v>
      </c>
      <c r="Y944" s="249">
        <v>1</v>
      </c>
      <c r="Z944" s="249">
        <v>1</v>
      </c>
      <c r="AA944" s="249">
        <v>1</v>
      </c>
      <c r="AB944" s="249">
        <v>1</v>
      </c>
      <c r="AC944" s="249">
        <v>1</v>
      </c>
      <c r="AD944" s="249">
        <v>1</v>
      </c>
      <c r="AE944" s="249">
        <v>1</v>
      </c>
      <c r="AF944" s="249">
        <v>1</v>
      </c>
      <c r="AG944" s="249">
        <v>1</v>
      </c>
      <c r="AH944" s="249">
        <v>1</v>
      </c>
      <c r="AI944" s="249">
        <v>1</v>
      </c>
      <c r="AJ944" s="249">
        <v>1</v>
      </c>
      <c r="AK944" s="249">
        <v>1</v>
      </c>
      <c r="AL944" s="249">
        <v>1</v>
      </c>
      <c r="AM944" s="249">
        <v>1</v>
      </c>
    </row>
    <row r="945" spans="1:39" x14ac:dyDescent="0.3">
      <c r="A945" s="249">
        <v>520508</v>
      </c>
      <c r="B945" s="305" t="s">
        <v>2062</v>
      </c>
      <c r="C945" s="249">
        <v>1</v>
      </c>
      <c r="D945" s="249">
        <v>1</v>
      </c>
      <c r="E945" s="249">
        <v>1</v>
      </c>
      <c r="F945" s="249">
        <v>1</v>
      </c>
      <c r="G945" s="249">
        <v>1</v>
      </c>
      <c r="H945" s="249">
        <v>1</v>
      </c>
      <c r="I945" s="249">
        <v>1</v>
      </c>
      <c r="J945" s="249">
        <v>1</v>
      </c>
      <c r="K945" s="249">
        <v>1</v>
      </c>
      <c r="L945" s="249">
        <v>1</v>
      </c>
      <c r="M945" s="249">
        <v>1</v>
      </c>
      <c r="N945" s="249">
        <v>1</v>
      </c>
      <c r="O945" s="249">
        <v>1</v>
      </c>
      <c r="P945" s="249">
        <v>1</v>
      </c>
      <c r="Q945" s="249">
        <v>1</v>
      </c>
      <c r="R945" s="249">
        <v>1</v>
      </c>
      <c r="S945" s="249">
        <v>1</v>
      </c>
      <c r="T945" s="249">
        <v>1</v>
      </c>
      <c r="U945" s="249">
        <v>1</v>
      </c>
      <c r="V945" s="249">
        <v>1</v>
      </c>
      <c r="W945" s="249">
        <v>1</v>
      </c>
      <c r="X945" s="249">
        <v>1</v>
      </c>
      <c r="Y945" s="249">
        <v>1</v>
      </c>
      <c r="Z945" s="249">
        <v>1</v>
      </c>
      <c r="AA945" s="249">
        <v>1</v>
      </c>
      <c r="AB945" s="249">
        <v>1</v>
      </c>
      <c r="AC945" s="249">
        <v>1</v>
      </c>
      <c r="AD945" s="249">
        <v>1</v>
      </c>
      <c r="AE945" s="249">
        <v>1</v>
      </c>
      <c r="AF945" s="249">
        <v>1</v>
      </c>
      <c r="AG945" s="249">
        <v>1</v>
      </c>
      <c r="AH945" s="249">
        <v>1</v>
      </c>
      <c r="AI945" s="249">
        <v>1</v>
      </c>
      <c r="AJ945" s="249">
        <v>1</v>
      </c>
      <c r="AK945" s="249">
        <v>1</v>
      </c>
      <c r="AL945" s="249">
        <v>1</v>
      </c>
      <c r="AM945" s="249">
        <v>1</v>
      </c>
    </row>
    <row r="946" spans="1:39" x14ac:dyDescent="0.3">
      <c r="A946" s="249">
        <v>520509</v>
      </c>
      <c r="B946" s="305" t="s">
        <v>2062</v>
      </c>
      <c r="C946" s="249">
        <v>1</v>
      </c>
      <c r="D946" s="249">
        <v>1</v>
      </c>
      <c r="E946" s="249">
        <v>1</v>
      </c>
      <c r="F946" s="249">
        <v>1</v>
      </c>
      <c r="G946" s="249">
        <v>1</v>
      </c>
      <c r="H946" s="249">
        <v>1</v>
      </c>
      <c r="I946" s="249">
        <v>1</v>
      </c>
      <c r="J946" s="249">
        <v>1</v>
      </c>
      <c r="K946" s="249">
        <v>1</v>
      </c>
      <c r="L946" s="249">
        <v>1</v>
      </c>
      <c r="M946" s="249">
        <v>1</v>
      </c>
      <c r="N946" s="249">
        <v>1</v>
      </c>
      <c r="O946" s="249">
        <v>1</v>
      </c>
      <c r="P946" s="249">
        <v>1</v>
      </c>
      <c r="Q946" s="249">
        <v>1</v>
      </c>
      <c r="R946" s="249">
        <v>1</v>
      </c>
      <c r="S946" s="249">
        <v>1</v>
      </c>
      <c r="T946" s="249">
        <v>1</v>
      </c>
      <c r="U946" s="249">
        <v>1</v>
      </c>
      <c r="V946" s="249">
        <v>1</v>
      </c>
      <c r="W946" s="249">
        <v>1</v>
      </c>
      <c r="X946" s="249">
        <v>1</v>
      </c>
      <c r="Y946" s="249">
        <v>1</v>
      </c>
      <c r="Z946" s="249">
        <v>1</v>
      </c>
      <c r="AA946" s="249">
        <v>1</v>
      </c>
      <c r="AB946" s="249">
        <v>1</v>
      </c>
      <c r="AC946" s="249">
        <v>1</v>
      </c>
      <c r="AD946" s="249">
        <v>1</v>
      </c>
      <c r="AE946" s="249">
        <v>1</v>
      </c>
      <c r="AF946" s="249">
        <v>1</v>
      </c>
      <c r="AG946" s="249">
        <v>1</v>
      </c>
      <c r="AH946" s="249">
        <v>1</v>
      </c>
      <c r="AI946" s="249">
        <v>1</v>
      </c>
      <c r="AJ946" s="249">
        <v>1</v>
      </c>
      <c r="AK946" s="249">
        <v>1</v>
      </c>
      <c r="AL946" s="249">
        <v>1</v>
      </c>
      <c r="AM946" s="249">
        <v>1</v>
      </c>
    </row>
    <row r="947" spans="1:39" x14ac:dyDescent="0.3">
      <c r="A947" s="249">
        <v>520544</v>
      </c>
      <c r="B947" s="305" t="s">
        <v>2062</v>
      </c>
      <c r="C947" s="249">
        <v>1</v>
      </c>
      <c r="D947" s="249">
        <v>1</v>
      </c>
      <c r="E947" s="249">
        <v>1</v>
      </c>
      <c r="F947" s="249">
        <v>1</v>
      </c>
      <c r="G947" s="249">
        <v>1</v>
      </c>
      <c r="H947" s="249">
        <v>1</v>
      </c>
      <c r="I947" s="249">
        <v>1</v>
      </c>
      <c r="J947" s="249">
        <v>1</v>
      </c>
      <c r="K947" s="249">
        <v>1</v>
      </c>
      <c r="L947" s="249">
        <v>1</v>
      </c>
      <c r="M947" s="249">
        <v>1</v>
      </c>
      <c r="N947" s="249">
        <v>1</v>
      </c>
      <c r="O947" s="249">
        <v>1</v>
      </c>
      <c r="P947" s="249">
        <v>1</v>
      </c>
      <c r="Q947" s="249">
        <v>1</v>
      </c>
      <c r="R947" s="249">
        <v>1</v>
      </c>
      <c r="S947" s="249">
        <v>1</v>
      </c>
      <c r="T947" s="249">
        <v>1</v>
      </c>
      <c r="U947" s="249">
        <v>1</v>
      </c>
      <c r="V947" s="249">
        <v>1</v>
      </c>
      <c r="W947" s="249">
        <v>1</v>
      </c>
      <c r="X947" s="249">
        <v>1</v>
      </c>
      <c r="Y947" s="249">
        <v>1</v>
      </c>
      <c r="Z947" s="249">
        <v>1</v>
      </c>
      <c r="AA947" s="249">
        <v>1</v>
      </c>
      <c r="AB947" s="249">
        <v>1</v>
      </c>
      <c r="AC947" s="249">
        <v>1</v>
      </c>
      <c r="AD947" s="249">
        <v>1</v>
      </c>
      <c r="AE947" s="249">
        <v>1</v>
      </c>
      <c r="AF947" s="249">
        <v>1</v>
      </c>
      <c r="AG947" s="249">
        <v>1</v>
      </c>
      <c r="AH947" s="249">
        <v>1</v>
      </c>
      <c r="AI947" s="249">
        <v>1</v>
      </c>
      <c r="AJ947" s="249">
        <v>1</v>
      </c>
      <c r="AK947" s="249">
        <v>1</v>
      </c>
      <c r="AL947" s="249">
        <v>1</v>
      </c>
      <c r="AM947" s="249">
        <v>1</v>
      </c>
    </row>
    <row r="948" spans="1:39" x14ac:dyDescent="0.3">
      <c r="A948" s="249">
        <v>520577</v>
      </c>
      <c r="B948" s="305" t="s">
        <v>2062</v>
      </c>
      <c r="C948" s="249">
        <v>1</v>
      </c>
      <c r="D948" s="249">
        <v>1</v>
      </c>
      <c r="E948" s="249">
        <v>1</v>
      </c>
      <c r="F948" s="249">
        <v>1</v>
      </c>
      <c r="G948" s="249">
        <v>1</v>
      </c>
      <c r="H948" s="249">
        <v>1</v>
      </c>
      <c r="I948" s="249">
        <v>1</v>
      </c>
      <c r="J948" s="249">
        <v>1</v>
      </c>
      <c r="K948" s="249">
        <v>1</v>
      </c>
      <c r="L948" s="249">
        <v>1</v>
      </c>
      <c r="M948" s="249">
        <v>1</v>
      </c>
      <c r="N948" s="249">
        <v>1</v>
      </c>
      <c r="O948" s="249">
        <v>1</v>
      </c>
      <c r="P948" s="249">
        <v>1</v>
      </c>
      <c r="Q948" s="249">
        <v>1</v>
      </c>
      <c r="R948" s="249">
        <v>1</v>
      </c>
      <c r="S948" s="249">
        <v>1</v>
      </c>
      <c r="T948" s="249">
        <v>1</v>
      </c>
      <c r="U948" s="249">
        <v>1</v>
      </c>
      <c r="V948" s="249">
        <v>1</v>
      </c>
      <c r="W948" s="249">
        <v>1</v>
      </c>
      <c r="X948" s="249">
        <v>1</v>
      </c>
      <c r="Y948" s="249">
        <v>1</v>
      </c>
      <c r="Z948" s="249">
        <v>1</v>
      </c>
      <c r="AA948" s="249">
        <v>1</v>
      </c>
      <c r="AB948" s="249">
        <v>1</v>
      </c>
      <c r="AC948" s="249">
        <v>1</v>
      </c>
      <c r="AD948" s="249">
        <v>1</v>
      </c>
      <c r="AE948" s="249">
        <v>1</v>
      </c>
      <c r="AF948" s="249">
        <v>1</v>
      </c>
      <c r="AG948" s="249">
        <v>1</v>
      </c>
      <c r="AH948" s="249">
        <v>1</v>
      </c>
      <c r="AI948" s="249">
        <v>1</v>
      </c>
      <c r="AJ948" s="249">
        <v>1</v>
      </c>
      <c r="AK948" s="249">
        <v>1</v>
      </c>
      <c r="AL948" s="249">
        <v>1</v>
      </c>
      <c r="AM948" s="249">
        <v>1</v>
      </c>
    </row>
    <row r="949" spans="1:39" x14ac:dyDescent="0.3">
      <c r="A949" s="249">
        <v>520625</v>
      </c>
      <c r="B949" s="305" t="s">
        <v>2062</v>
      </c>
      <c r="C949" s="249">
        <v>1</v>
      </c>
      <c r="D949" s="249">
        <v>1</v>
      </c>
      <c r="E949" s="249">
        <v>1</v>
      </c>
      <c r="F949" s="249">
        <v>1</v>
      </c>
      <c r="G949" s="249">
        <v>1</v>
      </c>
      <c r="H949" s="249">
        <v>1</v>
      </c>
      <c r="I949" s="249">
        <v>1</v>
      </c>
      <c r="J949" s="249">
        <v>1</v>
      </c>
      <c r="K949" s="249">
        <v>1</v>
      </c>
      <c r="L949" s="249">
        <v>1</v>
      </c>
      <c r="M949" s="249">
        <v>1</v>
      </c>
      <c r="N949" s="249">
        <v>1</v>
      </c>
      <c r="O949" s="249">
        <v>1</v>
      </c>
      <c r="P949" s="249">
        <v>1</v>
      </c>
      <c r="Q949" s="249">
        <v>1</v>
      </c>
      <c r="R949" s="249">
        <v>1</v>
      </c>
      <c r="S949" s="249">
        <v>1</v>
      </c>
      <c r="T949" s="249">
        <v>1</v>
      </c>
      <c r="U949" s="249">
        <v>1</v>
      </c>
      <c r="V949" s="249">
        <v>1</v>
      </c>
      <c r="W949" s="249">
        <v>1</v>
      </c>
      <c r="X949" s="249">
        <v>1</v>
      </c>
      <c r="Y949" s="249">
        <v>1</v>
      </c>
      <c r="Z949" s="249">
        <v>1</v>
      </c>
      <c r="AA949" s="249">
        <v>1</v>
      </c>
      <c r="AB949" s="249">
        <v>1</v>
      </c>
      <c r="AC949" s="249">
        <v>1</v>
      </c>
      <c r="AD949" s="249">
        <v>1</v>
      </c>
      <c r="AE949" s="249">
        <v>1</v>
      </c>
      <c r="AF949" s="249">
        <v>1</v>
      </c>
      <c r="AG949" s="249">
        <v>1</v>
      </c>
      <c r="AH949" s="249">
        <v>1</v>
      </c>
      <c r="AI949" s="249">
        <v>1</v>
      </c>
      <c r="AJ949" s="249">
        <v>1</v>
      </c>
      <c r="AK949" s="249">
        <v>1</v>
      </c>
      <c r="AL949" s="249">
        <v>1</v>
      </c>
      <c r="AM949" s="249">
        <v>1</v>
      </c>
    </row>
    <row r="950" spans="1:39" x14ac:dyDescent="0.3">
      <c r="A950" s="249">
        <v>520670</v>
      </c>
      <c r="B950" s="305" t="s">
        <v>2062</v>
      </c>
      <c r="C950" s="249">
        <v>1</v>
      </c>
      <c r="D950" s="249">
        <v>1</v>
      </c>
      <c r="E950" s="249">
        <v>1</v>
      </c>
      <c r="F950" s="249">
        <v>1</v>
      </c>
      <c r="G950" s="249">
        <v>1</v>
      </c>
      <c r="H950" s="249">
        <v>1</v>
      </c>
      <c r="I950" s="249">
        <v>1</v>
      </c>
      <c r="J950" s="249">
        <v>1</v>
      </c>
      <c r="K950" s="249">
        <v>1</v>
      </c>
      <c r="L950" s="249">
        <v>1</v>
      </c>
      <c r="M950" s="249">
        <v>1</v>
      </c>
      <c r="N950" s="249">
        <v>1</v>
      </c>
      <c r="O950" s="249">
        <v>1</v>
      </c>
      <c r="P950" s="249">
        <v>1</v>
      </c>
      <c r="Q950" s="249">
        <v>1</v>
      </c>
      <c r="R950" s="249">
        <v>1</v>
      </c>
      <c r="S950" s="249">
        <v>1</v>
      </c>
      <c r="T950" s="249">
        <v>1</v>
      </c>
      <c r="U950" s="249">
        <v>1</v>
      </c>
      <c r="V950" s="249">
        <v>1</v>
      </c>
      <c r="W950" s="249">
        <v>1</v>
      </c>
      <c r="X950" s="249">
        <v>1</v>
      </c>
      <c r="Y950" s="249">
        <v>1</v>
      </c>
      <c r="Z950" s="249">
        <v>1</v>
      </c>
      <c r="AA950" s="249">
        <v>1</v>
      </c>
      <c r="AB950" s="249">
        <v>1</v>
      </c>
      <c r="AC950" s="249">
        <v>1</v>
      </c>
      <c r="AD950" s="249">
        <v>1</v>
      </c>
      <c r="AE950" s="249">
        <v>1</v>
      </c>
      <c r="AF950" s="249">
        <v>1</v>
      </c>
      <c r="AG950" s="249">
        <v>1</v>
      </c>
      <c r="AH950" s="249">
        <v>1</v>
      </c>
      <c r="AI950" s="249">
        <v>1</v>
      </c>
      <c r="AJ950" s="249">
        <v>1</v>
      </c>
      <c r="AK950" s="249">
        <v>1</v>
      </c>
      <c r="AL950" s="249">
        <v>1</v>
      </c>
      <c r="AM950" s="249">
        <v>1</v>
      </c>
    </row>
    <row r="951" spans="1:39" x14ac:dyDescent="0.3">
      <c r="A951" s="249">
        <v>520671</v>
      </c>
      <c r="B951" s="305" t="s">
        <v>2062</v>
      </c>
      <c r="C951" s="249">
        <v>1</v>
      </c>
      <c r="D951" s="249">
        <v>1</v>
      </c>
      <c r="E951" s="249">
        <v>1</v>
      </c>
      <c r="F951" s="249">
        <v>1</v>
      </c>
      <c r="G951" s="249">
        <v>1</v>
      </c>
      <c r="H951" s="249">
        <v>1</v>
      </c>
      <c r="I951" s="249">
        <v>1</v>
      </c>
      <c r="J951" s="249">
        <v>1</v>
      </c>
      <c r="K951" s="249">
        <v>1</v>
      </c>
      <c r="L951" s="249">
        <v>1</v>
      </c>
      <c r="M951" s="249">
        <v>1</v>
      </c>
      <c r="N951" s="249">
        <v>1</v>
      </c>
      <c r="O951" s="249">
        <v>1</v>
      </c>
      <c r="P951" s="249">
        <v>1</v>
      </c>
      <c r="Q951" s="249">
        <v>1</v>
      </c>
      <c r="R951" s="249">
        <v>1</v>
      </c>
      <c r="S951" s="249">
        <v>1</v>
      </c>
      <c r="T951" s="249">
        <v>1</v>
      </c>
      <c r="U951" s="249">
        <v>1</v>
      </c>
      <c r="V951" s="249">
        <v>1</v>
      </c>
      <c r="W951" s="249">
        <v>1</v>
      </c>
      <c r="X951" s="249">
        <v>1</v>
      </c>
      <c r="Y951" s="249">
        <v>1</v>
      </c>
      <c r="Z951" s="249">
        <v>1</v>
      </c>
      <c r="AA951" s="249">
        <v>1</v>
      </c>
      <c r="AB951" s="249">
        <v>1</v>
      </c>
      <c r="AC951" s="249">
        <v>1</v>
      </c>
      <c r="AD951" s="249">
        <v>1</v>
      </c>
      <c r="AE951" s="249">
        <v>1</v>
      </c>
      <c r="AF951" s="249">
        <v>1</v>
      </c>
      <c r="AG951" s="249">
        <v>1</v>
      </c>
      <c r="AH951" s="249">
        <v>1</v>
      </c>
      <c r="AI951" s="249">
        <v>1</v>
      </c>
      <c r="AJ951" s="249">
        <v>1</v>
      </c>
      <c r="AK951" s="249">
        <v>1</v>
      </c>
      <c r="AL951" s="249">
        <v>1</v>
      </c>
      <c r="AM951" s="249">
        <v>1</v>
      </c>
    </row>
    <row r="952" spans="1:39" x14ac:dyDescent="0.3">
      <c r="A952" s="249">
        <v>520676</v>
      </c>
      <c r="B952" s="305" t="s">
        <v>2062</v>
      </c>
      <c r="C952" s="249">
        <v>1</v>
      </c>
      <c r="D952" s="249">
        <v>1</v>
      </c>
      <c r="E952" s="249">
        <v>1</v>
      </c>
      <c r="F952" s="249">
        <v>1</v>
      </c>
      <c r="G952" s="249">
        <v>1</v>
      </c>
      <c r="H952" s="249">
        <v>1</v>
      </c>
      <c r="I952" s="249">
        <v>1</v>
      </c>
      <c r="J952" s="249">
        <v>1</v>
      </c>
      <c r="K952" s="249">
        <v>1</v>
      </c>
      <c r="L952" s="249">
        <v>1</v>
      </c>
      <c r="M952" s="249">
        <v>1</v>
      </c>
      <c r="N952" s="249">
        <v>1</v>
      </c>
      <c r="O952" s="249">
        <v>1</v>
      </c>
      <c r="P952" s="249">
        <v>1</v>
      </c>
      <c r="Q952" s="249">
        <v>1</v>
      </c>
      <c r="R952" s="249">
        <v>1</v>
      </c>
      <c r="S952" s="249">
        <v>1</v>
      </c>
      <c r="T952" s="249">
        <v>1</v>
      </c>
      <c r="U952" s="249">
        <v>1</v>
      </c>
      <c r="V952" s="249">
        <v>1</v>
      </c>
      <c r="W952" s="249">
        <v>1</v>
      </c>
      <c r="X952" s="249">
        <v>1</v>
      </c>
      <c r="Y952" s="249">
        <v>1</v>
      </c>
      <c r="Z952" s="249">
        <v>1</v>
      </c>
      <c r="AA952" s="249">
        <v>1</v>
      </c>
      <c r="AB952" s="249">
        <v>1</v>
      </c>
      <c r="AC952" s="249">
        <v>1</v>
      </c>
      <c r="AD952" s="249">
        <v>1</v>
      </c>
      <c r="AE952" s="249">
        <v>1</v>
      </c>
      <c r="AF952" s="249">
        <v>1</v>
      </c>
      <c r="AG952" s="249">
        <v>1</v>
      </c>
      <c r="AH952" s="249">
        <v>1</v>
      </c>
      <c r="AI952" s="249">
        <v>1</v>
      </c>
      <c r="AJ952" s="249">
        <v>1</v>
      </c>
      <c r="AK952" s="249">
        <v>1</v>
      </c>
      <c r="AL952" s="249">
        <v>1</v>
      </c>
      <c r="AM952" s="249">
        <v>1</v>
      </c>
    </row>
    <row r="953" spans="1:39" x14ac:dyDescent="0.3">
      <c r="A953" s="249">
        <v>520691</v>
      </c>
      <c r="B953" s="305" t="s">
        <v>2062</v>
      </c>
      <c r="C953" s="249">
        <v>1</v>
      </c>
      <c r="D953" s="249">
        <v>1</v>
      </c>
      <c r="E953" s="249">
        <v>1</v>
      </c>
      <c r="F953" s="249">
        <v>1</v>
      </c>
      <c r="G953" s="249">
        <v>1</v>
      </c>
      <c r="H953" s="249">
        <v>1</v>
      </c>
      <c r="I953" s="249">
        <v>1</v>
      </c>
      <c r="J953" s="249">
        <v>1</v>
      </c>
      <c r="K953" s="249">
        <v>1</v>
      </c>
      <c r="L953" s="249">
        <v>1</v>
      </c>
      <c r="M953" s="249">
        <v>1</v>
      </c>
      <c r="N953" s="249">
        <v>1</v>
      </c>
      <c r="O953" s="249">
        <v>1</v>
      </c>
      <c r="P953" s="249">
        <v>1</v>
      </c>
      <c r="Q953" s="249">
        <v>1</v>
      </c>
      <c r="R953" s="249">
        <v>1</v>
      </c>
      <c r="S953" s="249">
        <v>1</v>
      </c>
      <c r="T953" s="249">
        <v>1</v>
      </c>
      <c r="U953" s="249">
        <v>1</v>
      </c>
      <c r="V953" s="249">
        <v>1</v>
      </c>
      <c r="W953" s="249">
        <v>1</v>
      </c>
      <c r="X953" s="249">
        <v>1</v>
      </c>
      <c r="Y953" s="249">
        <v>1</v>
      </c>
      <c r="Z953" s="249">
        <v>1</v>
      </c>
      <c r="AA953" s="249">
        <v>1</v>
      </c>
      <c r="AB953" s="249">
        <v>1</v>
      </c>
      <c r="AC953" s="249">
        <v>1</v>
      </c>
      <c r="AD953" s="249">
        <v>1</v>
      </c>
      <c r="AE953" s="249">
        <v>1</v>
      </c>
      <c r="AF953" s="249">
        <v>1</v>
      </c>
      <c r="AG953" s="249">
        <v>1</v>
      </c>
      <c r="AH953" s="249">
        <v>1</v>
      </c>
      <c r="AI953" s="249">
        <v>1</v>
      </c>
      <c r="AJ953" s="249">
        <v>1</v>
      </c>
      <c r="AK953" s="249">
        <v>1</v>
      </c>
      <c r="AL953" s="249">
        <v>1</v>
      </c>
      <c r="AM953" s="249">
        <v>1</v>
      </c>
    </row>
    <row r="954" spans="1:39" x14ac:dyDescent="0.3">
      <c r="A954" s="249">
        <v>520693</v>
      </c>
      <c r="B954" s="305" t="s">
        <v>2062</v>
      </c>
      <c r="C954" s="249">
        <v>1</v>
      </c>
      <c r="D954" s="249">
        <v>1</v>
      </c>
      <c r="E954" s="249">
        <v>1</v>
      </c>
      <c r="F954" s="249">
        <v>1</v>
      </c>
      <c r="G954" s="249">
        <v>1</v>
      </c>
      <c r="H954" s="249">
        <v>1</v>
      </c>
      <c r="I954" s="249">
        <v>1</v>
      </c>
      <c r="J954" s="249">
        <v>1</v>
      </c>
      <c r="K954" s="249">
        <v>1</v>
      </c>
      <c r="L954" s="249">
        <v>1</v>
      </c>
      <c r="M954" s="249">
        <v>1</v>
      </c>
      <c r="N954" s="249">
        <v>1</v>
      </c>
      <c r="O954" s="249">
        <v>1</v>
      </c>
      <c r="P954" s="249">
        <v>1</v>
      </c>
      <c r="Q954" s="249">
        <v>1</v>
      </c>
      <c r="R954" s="249">
        <v>1</v>
      </c>
      <c r="S954" s="249">
        <v>1</v>
      </c>
      <c r="T954" s="249">
        <v>1</v>
      </c>
      <c r="U954" s="249">
        <v>1</v>
      </c>
      <c r="V954" s="249">
        <v>1</v>
      </c>
      <c r="W954" s="249">
        <v>1</v>
      </c>
      <c r="X954" s="249">
        <v>1</v>
      </c>
      <c r="Y954" s="249">
        <v>1</v>
      </c>
      <c r="Z954" s="249">
        <v>1</v>
      </c>
      <c r="AA954" s="249">
        <v>1</v>
      </c>
      <c r="AB954" s="249">
        <v>1</v>
      </c>
      <c r="AC954" s="249">
        <v>1</v>
      </c>
      <c r="AD954" s="249">
        <v>1</v>
      </c>
      <c r="AE954" s="249">
        <v>1</v>
      </c>
      <c r="AF954" s="249">
        <v>1</v>
      </c>
      <c r="AG954" s="249">
        <v>1</v>
      </c>
      <c r="AH954" s="249">
        <v>1</v>
      </c>
      <c r="AI954" s="249">
        <v>1</v>
      </c>
      <c r="AJ954" s="249">
        <v>1</v>
      </c>
      <c r="AK954" s="249">
        <v>1</v>
      </c>
      <c r="AL954" s="249">
        <v>1</v>
      </c>
      <c r="AM954" s="249">
        <v>1</v>
      </c>
    </row>
    <row r="955" spans="1:39" x14ac:dyDescent="0.3">
      <c r="A955" s="249">
        <v>520717</v>
      </c>
      <c r="B955" s="305" t="s">
        <v>2062</v>
      </c>
      <c r="C955" s="249">
        <v>1</v>
      </c>
      <c r="D955" s="249">
        <v>1</v>
      </c>
      <c r="E955" s="249">
        <v>1</v>
      </c>
      <c r="F955" s="249">
        <v>1</v>
      </c>
      <c r="G955" s="249">
        <v>1</v>
      </c>
      <c r="H955" s="249">
        <v>1</v>
      </c>
      <c r="I955" s="249">
        <v>1</v>
      </c>
      <c r="J955" s="249">
        <v>1</v>
      </c>
      <c r="K955" s="249">
        <v>1</v>
      </c>
      <c r="L955" s="249">
        <v>1</v>
      </c>
      <c r="M955" s="249">
        <v>1</v>
      </c>
      <c r="N955" s="249">
        <v>1</v>
      </c>
      <c r="O955" s="249">
        <v>1</v>
      </c>
      <c r="P955" s="249">
        <v>1</v>
      </c>
      <c r="Q955" s="249">
        <v>1</v>
      </c>
      <c r="R955" s="249">
        <v>1</v>
      </c>
      <c r="S955" s="249">
        <v>1</v>
      </c>
      <c r="T955" s="249">
        <v>1</v>
      </c>
      <c r="U955" s="249">
        <v>1</v>
      </c>
      <c r="V955" s="249">
        <v>1</v>
      </c>
      <c r="W955" s="249">
        <v>1</v>
      </c>
      <c r="X955" s="249">
        <v>1</v>
      </c>
      <c r="Y955" s="249">
        <v>1</v>
      </c>
      <c r="Z955" s="249">
        <v>1</v>
      </c>
      <c r="AA955" s="249">
        <v>1</v>
      </c>
      <c r="AB955" s="249">
        <v>1</v>
      </c>
      <c r="AC955" s="249">
        <v>1</v>
      </c>
      <c r="AD955" s="249">
        <v>1</v>
      </c>
      <c r="AE955" s="249">
        <v>1</v>
      </c>
      <c r="AF955" s="249">
        <v>1</v>
      </c>
      <c r="AG955" s="249">
        <v>1</v>
      </c>
      <c r="AH955" s="249">
        <v>1</v>
      </c>
      <c r="AI955" s="249">
        <v>1</v>
      </c>
      <c r="AJ955" s="249">
        <v>1</v>
      </c>
      <c r="AK955" s="249">
        <v>1</v>
      </c>
      <c r="AL955" s="249">
        <v>1</v>
      </c>
      <c r="AM955" s="249">
        <v>1</v>
      </c>
    </row>
    <row r="956" spans="1:39" x14ac:dyDescent="0.3">
      <c r="A956" s="249">
        <v>520720</v>
      </c>
      <c r="B956" s="305" t="s">
        <v>2062</v>
      </c>
      <c r="C956" s="249">
        <v>1</v>
      </c>
      <c r="D956" s="249">
        <v>1</v>
      </c>
      <c r="E956" s="249">
        <v>1</v>
      </c>
      <c r="F956" s="249">
        <v>1</v>
      </c>
      <c r="G956" s="249">
        <v>1</v>
      </c>
      <c r="H956" s="249">
        <v>1</v>
      </c>
      <c r="I956" s="249">
        <v>1</v>
      </c>
      <c r="J956" s="249">
        <v>1</v>
      </c>
      <c r="K956" s="249">
        <v>1</v>
      </c>
      <c r="L956" s="249">
        <v>1</v>
      </c>
      <c r="M956" s="249">
        <v>1</v>
      </c>
      <c r="N956" s="249">
        <v>1</v>
      </c>
      <c r="O956" s="249">
        <v>1</v>
      </c>
      <c r="P956" s="249">
        <v>1</v>
      </c>
      <c r="Q956" s="249">
        <v>1</v>
      </c>
      <c r="R956" s="249">
        <v>1</v>
      </c>
      <c r="S956" s="249">
        <v>1</v>
      </c>
      <c r="T956" s="249">
        <v>1</v>
      </c>
      <c r="U956" s="249">
        <v>1</v>
      </c>
      <c r="V956" s="249">
        <v>1</v>
      </c>
      <c r="W956" s="249">
        <v>1</v>
      </c>
      <c r="X956" s="249">
        <v>1</v>
      </c>
      <c r="Y956" s="249">
        <v>1</v>
      </c>
      <c r="Z956" s="249">
        <v>1</v>
      </c>
      <c r="AA956" s="249">
        <v>1</v>
      </c>
      <c r="AB956" s="249">
        <v>1</v>
      </c>
      <c r="AC956" s="249">
        <v>1</v>
      </c>
      <c r="AD956" s="249">
        <v>1</v>
      </c>
      <c r="AE956" s="249">
        <v>1</v>
      </c>
      <c r="AF956" s="249">
        <v>1</v>
      </c>
      <c r="AG956" s="249">
        <v>1</v>
      </c>
      <c r="AH956" s="249">
        <v>1</v>
      </c>
      <c r="AI956" s="249">
        <v>1</v>
      </c>
      <c r="AJ956" s="249">
        <v>1</v>
      </c>
      <c r="AK956" s="249">
        <v>1</v>
      </c>
      <c r="AL956" s="249">
        <v>1</v>
      </c>
      <c r="AM956" s="249">
        <v>1</v>
      </c>
    </row>
    <row r="957" spans="1:39" x14ac:dyDescent="0.3">
      <c r="A957" s="249">
        <v>520741</v>
      </c>
      <c r="B957" s="305" t="s">
        <v>2062</v>
      </c>
      <c r="C957" s="249">
        <v>1</v>
      </c>
      <c r="D957" s="249">
        <v>1</v>
      </c>
      <c r="E957" s="249">
        <v>1</v>
      </c>
      <c r="F957" s="249">
        <v>1</v>
      </c>
      <c r="G957" s="249">
        <v>1</v>
      </c>
      <c r="H957" s="249">
        <v>1</v>
      </c>
      <c r="I957" s="249">
        <v>1</v>
      </c>
      <c r="J957" s="249">
        <v>1</v>
      </c>
      <c r="K957" s="249">
        <v>1</v>
      </c>
      <c r="L957" s="249">
        <v>1</v>
      </c>
      <c r="M957" s="249">
        <v>1</v>
      </c>
      <c r="N957" s="249">
        <v>1</v>
      </c>
      <c r="O957" s="249">
        <v>1</v>
      </c>
      <c r="P957" s="249">
        <v>1</v>
      </c>
      <c r="Q957" s="249">
        <v>1</v>
      </c>
      <c r="R957" s="249">
        <v>1</v>
      </c>
      <c r="S957" s="249">
        <v>1</v>
      </c>
      <c r="T957" s="249">
        <v>1</v>
      </c>
      <c r="U957" s="249">
        <v>1</v>
      </c>
      <c r="V957" s="249">
        <v>1</v>
      </c>
      <c r="W957" s="249">
        <v>1</v>
      </c>
      <c r="X957" s="249">
        <v>1</v>
      </c>
      <c r="Y957" s="249">
        <v>1</v>
      </c>
      <c r="Z957" s="249">
        <v>1</v>
      </c>
      <c r="AA957" s="249">
        <v>1</v>
      </c>
      <c r="AB957" s="249">
        <v>1</v>
      </c>
      <c r="AC957" s="249">
        <v>1</v>
      </c>
      <c r="AD957" s="249">
        <v>1</v>
      </c>
      <c r="AE957" s="249">
        <v>1</v>
      </c>
      <c r="AF957" s="249">
        <v>1</v>
      </c>
      <c r="AG957" s="249">
        <v>1</v>
      </c>
      <c r="AH957" s="249">
        <v>1</v>
      </c>
      <c r="AI957" s="249">
        <v>1</v>
      </c>
      <c r="AJ957" s="249">
        <v>1</v>
      </c>
      <c r="AK957" s="249">
        <v>1</v>
      </c>
      <c r="AL957" s="249">
        <v>1</v>
      </c>
      <c r="AM957" s="249">
        <v>1</v>
      </c>
    </row>
    <row r="958" spans="1:39" x14ac:dyDescent="0.3">
      <c r="A958" s="249">
        <v>520742</v>
      </c>
      <c r="B958" s="305" t="s">
        <v>2062</v>
      </c>
      <c r="C958" s="249">
        <v>1</v>
      </c>
      <c r="D958" s="249">
        <v>1</v>
      </c>
      <c r="E958" s="249">
        <v>1</v>
      </c>
      <c r="F958" s="249">
        <v>1</v>
      </c>
      <c r="G958" s="249">
        <v>1</v>
      </c>
      <c r="H958" s="249">
        <v>1</v>
      </c>
      <c r="I958" s="249">
        <v>1</v>
      </c>
      <c r="J958" s="249">
        <v>1</v>
      </c>
      <c r="K958" s="249">
        <v>1</v>
      </c>
      <c r="L958" s="249">
        <v>1</v>
      </c>
      <c r="M958" s="249">
        <v>1</v>
      </c>
      <c r="N958" s="249">
        <v>1</v>
      </c>
      <c r="O958" s="249">
        <v>1</v>
      </c>
      <c r="P958" s="249">
        <v>1</v>
      </c>
      <c r="Q958" s="249">
        <v>1</v>
      </c>
      <c r="R958" s="249">
        <v>1</v>
      </c>
      <c r="S958" s="249">
        <v>1</v>
      </c>
      <c r="T958" s="249">
        <v>1</v>
      </c>
      <c r="U958" s="249">
        <v>1</v>
      </c>
      <c r="V958" s="249">
        <v>1</v>
      </c>
      <c r="W958" s="249">
        <v>1</v>
      </c>
      <c r="X958" s="249">
        <v>1</v>
      </c>
      <c r="Y958" s="249">
        <v>1</v>
      </c>
      <c r="Z958" s="249">
        <v>1</v>
      </c>
      <c r="AA958" s="249">
        <v>1</v>
      </c>
      <c r="AB958" s="249">
        <v>1</v>
      </c>
      <c r="AC958" s="249">
        <v>1</v>
      </c>
      <c r="AD958" s="249">
        <v>1</v>
      </c>
      <c r="AE958" s="249">
        <v>1</v>
      </c>
      <c r="AF958" s="249">
        <v>1</v>
      </c>
      <c r="AG958" s="249">
        <v>1</v>
      </c>
      <c r="AH958" s="249">
        <v>1</v>
      </c>
      <c r="AI958" s="249">
        <v>1</v>
      </c>
      <c r="AJ958" s="249">
        <v>1</v>
      </c>
      <c r="AK958" s="249">
        <v>1</v>
      </c>
      <c r="AL958" s="249">
        <v>1</v>
      </c>
      <c r="AM958" s="249">
        <v>1</v>
      </c>
    </row>
    <row r="959" spans="1:39" x14ac:dyDescent="0.3">
      <c r="A959" s="249">
        <v>520756</v>
      </c>
      <c r="B959" s="305" t="s">
        <v>2062</v>
      </c>
      <c r="C959" s="249">
        <v>1</v>
      </c>
      <c r="D959" s="249">
        <v>1</v>
      </c>
      <c r="E959" s="249">
        <v>1</v>
      </c>
      <c r="F959" s="249">
        <v>1</v>
      </c>
      <c r="G959" s="249">
        <v>1</v>
      </c>
      <c r="H959" s="249">
        <v>1</v>
      </c>
      <c r="I959" s="249">
        <v>1</v>
      </c>
      <c r="J959" s="249">
        <v>1</v>
      </c>
      <c r="K959" s="249">
        <v>1</v>
      </c>
      <c r="L959" s="249">
        <v>1</v>
      </c>
      <c r="M959" s="249">
        <v>1</v>
      </c>
      <c r="N959" s="249">
        <v>1</v>
      </c>
      <c r="O959" s="249">
        <v>1</v>
      </c>
      <c r="P959" s="249">
        <v>1</v>
      </c>
      <c r="Q959" s="249">
        <v>1</v>
      </c>
      <c r="R959" s="249">
        <v>1</v>
      </c>
      <c r="S959" s="249">
        <v>1</v>
      </c>
      <c r="T959" s="249">
        <v>1</v>
      </c>
      <c r="U959" s="249">
        <v>1</v>
      </c>
      <c r="V959" s="249">
        <v>1</v>
      </c>
      <c r="W959" s="249">
        <v>1</v>
      </c>
      <c r="X959" s="249">
        <v>1</v>
      </c>
      <c r="Y959" s="249">
        <v>1</v>
      </c>
      <c r="Z959" s="249">
        <v>1</v>
      </c>
      <c r="AA959" s="249">
        <v>1</v>
      </c>
      <c r="AB959" s="249">
        <v>1</v>
      </c>
      <c r="AC959" s="249">
        <v>1</v>
      </c>
      <c r="AD959" s="249">
        <v>1</v>
      </c>
      <c r="AE959" s="249">
        <v>1</v>
      </c>
      <c r="AF959" s="249">
        <v>1</v>
      </c>
      <c r="AG959" s="249">
        <v>1</v>
      </c>
      <c r="AH959" s="249">
        <v>1</v>
      </c>
      <c r="AI959" s="249">
        <v>1</v>
      </c>
      <c r="AJ959" s="249">
        <v>1</v>
      </c>
      <c r="AK959" s="249">
        <v>1</v>
      </c>
      <c r="AL959" s="249">
        <v>1</v>
      </c>
      <c r="AM959" s="249">
        <v>1</v>
      </c>
    </row>
    <row r="960" spans="1:39" x14ac:dyDescent="0.3">
      <c r="A960" s="249">
        <v>520769</v>
      </c>
      <c r="B960" s="305" t="s">
        <v>2062</v>
      </c>
      <c r="C960" s="249">
        <v>1</v>
      </c>
      <c r="D960" s="249">
        <v>1</v>
      </c>
      <c r="E960" s="249">
        <v>1</v>
      </c>
      <c r="F960" s="249">
        <v>1</v>
      </c>
      <c r="G960" s="249">
        <v>1</v>
      </c>
      <c r="H960" s="249">
        <v>1</v>
      </c>
      <c r="I960" s="249">
        <v>1</v>
      </c>
      <c r="J960" s="249">
        <v>1</v>
      </c>
      <c r="K960" s="249">
        <v>1</v>
      </c>
      <c r="L960" s="249">
        <v>1</v>
      </c>
      <c r="M960" s="249">
        <v>1</v>
      </c>
      <c r="N960" s="249">
        <v>1</v>
      </c>
      <c r="O960" s="249">
        <v>1</v>
      </c>
      <c r="P960" s="249">
        <v>1</v>
      </c>
      <c r="Q960" s="249">
        <v>1</v>
      </c>
      <c r="R960" s="249">
        <v>1</v>
      </c>
      <c r="S960" s="249">
        <v>1</v>
      </c>
      <c r="T960" s="249">
        <v>1</v>
      </c>
      <c r="U960" s="249">
        <v>1</v>
      </c>
      <c r="V960" s="249">
        <v>1</v>
      </c>
      <c r="W960" s="249">
        <v>1</v>
      </c>
      <c r="X960" s="249">
        <v>1</v>
      </c>
      <c r="Y960" s="249">
        <v>1</v>
      </c>
      <c r="Z960" s="249">
        <v>1</v>
      </c>
      <c r="AA960" s="249">
        <v>1</v>
      </c>
      <c r="AB960" s="249">
        <v>1</v>
      </c>
      <c r="AC960" s="249">
        <v>1</v>
      </c>
      <c r="AD960" s="249">
        <v>1</v>
      </c>
      <c r="AE960" s="249">
        <v>1</v>
      </c>
      <c r="AF960" s="249">
        <v>1</v>
      </c>
      <c r="AG960" s="249">
        <v>1</v>
      </c>
      <c r="AH960" s="249">
        <v>1</v>
      </c>
      <c r="AI960" s="249">
        <v>1</v>
      </c>
      <c r="AJ960" s="249">
        <v>1</v>
      </c>
      <c r="AK960" s="249">
        <v>1</v>
      </c>
      <c r="AL960" s="249">
        <v>1</v>
      </c>
      <c r="AM960" s="249">
        <v>1</v>
      </c>
    </row>
    <row r="961" spans="1:39" x14ac:dyDescent="0.3">
      <c r="A961" s="249">
        <v>520776</v>
      </c>
      <c r="B961" s="305" t="s">
        <v>2062</v>
      </c>
      <c r="C961" s="249">
        <v>1</v>
      </c>
      <c r="D961" s="249">
        <v>1</v>
      </c>
      <c r="E961" s="249">
        <v>1</v>
      </c>
      <c r="F961" s="249">
        <v>1</v>
      </c>
      <c r="G961" s="249">
        <v>1</v>
      </c>
      <c r="H961" s="249">
        <v>1</v>
      </c>
      <c r="I961" s="249">
        <v>1</v>
      </c>
      <c r="J961" s="249">
        <v>1</v>
      </c>
      <c r="K961" s="249">
        <v>1</v>
      </c>
      <c r="L961" s="249">
        <v>1</v>
      </c>
      <c r="M961" s="249">
        <v>1</v>
      </c>
      <c r="N961" s="249">
        <v>1</v>
      </c>
      <c r="O961" s="249">
        <v>1</v>
      </c>
      <c r="P961" s="249">
        <v>1</v>
      </c>
      <c r="Q961" s="249">
        <v>1</v>
      </c>
      <c r="R961" s="249">
        <v>1</v>
      </c>
      <c r="S961" s="249">
        <v>1</v>
      </c>
      <c r="T961" s="249">
        <v>1</v>
      </c>
      <c r="U961" s="249">
        <v>1</v>
      </c>
      <c r="V961" s="249">
        <v>1</v>
      </c>
      <c r="W961" s="249">
        <v>1</v>
      </c>
      <c r="X961" s="249">
        <v>1</v>
      </c>
      <c r="Y961" s="249">
        <v>1</v>
      </c>
      <c r="Z961" s="249">
        <v>1</v>
      </c>
      <c r="AA961" s="249">
        <v>1</v>
      </c>
      <c r="AB961" s="249">
        <v>1</v>
      </c>
      <c r="AC961" s="249">
        <v>1</v>
      </c>
      <c r="AD961" s="249">
        <v>1</v>
      </c>
      <c r="AE961" s="249">
        <v>1</v>
      </c>
      <c r="AF961" s="249">
        <v>1</v>
      </c>
      <c r="AG961" s="249">
        <v>1</v>
      </c>
      <c r="AH961" s="249">
        <v>1</v>
      </c>
      <c r="AI961" s="249">
        <v>1</v>
      </c>
      <c r="AJ961" s="249">
        <v>1</v>
      </c>
      <c r="AK961" s="249">
        <v>1</v>
      </c>
      <c r="AL961" s="249">
        <v>1</v>
      </c>
      <c r="AM961" s="249">
        <v>1</v>
      </c>
    </row>
    <row r="962" spans="1:39" x14ac:dyDescent="0.3">
      <c r="A962" s="249">
        <v>520785</v>
      </c>
      <c r="B962" s="305" t="s">
        <v>2062</v>
      </c>
      <c r="C962" s="249">
        <v>1</v>
      </c>
      <c r="D962" s="249">
        <v>1</v>
      </c>
      <c r="E962" s="249">
        <v>1</v>
      </c>
      <c r="F962" s="249">
        <v>1</v>
      </c>
      <c r="G962" s="249">
        <v>1</v>
      </c>
      <c r="H962" s="249">
        <v>1</v>
      </c>
      <c r="I962" s="249">
        <v>1</v>
      </c>
      <c r="J962" s="249">
        <v>1</v>
      </c>
      <c r="K962" s="249">
        <v>1</v>
      </c>
      <c r="L962" s="249">
        <v>1</v>
      </c>
      <c r="M962" s="249">
        <v>1</v>
      </c>
      <c r="N962" s="249">
        <v>1</v>
      </c>
      <c r="O962" s="249">
        <v>1</v>
      </c>
      <c r="P962" s="249">
        <v>1</v>
      </c>
      <c r="Q962" s="249">
        <v>1</v>
      </c>
      <c r="R962" s="249">
        <v>1</v>
      </c>
      <c r="S962" s="249">
        <v>1</v>
      </c>
      <c r="T962" s="249">
        <v>1</v>
      </c>
      <c r="U962" s="249">
        <v>1</v>
      </c>
      <c r="V962" s="249">
        <v>1</v>
      </c>
      <c r="W962" s="249">
        <v>1</v>
      </c>
      <c r="X962" s="249">
        <v>1</v>
      </c>
      <c r="Y962" s="249">
        <v>1</v>
      </c>
      <c r="Z962" s="249">
        <v>1</v>
      </c>
      <c r="AA962" s="249">
        <v>1</v>
      </c>
      <c r="AB962" s="249">
        <v>1</v>
      </c>
      <c r="AC962" s="249">
        <v>1</v>
      </c>
      <c r="AD962" s="249">
        <v>1</v>
      </c>
      <c r="AE962" s="249">
        <v>1</v>
      </c>
      <c r="AF962" s="249">
        <v>1</v>
      </c>
      <c r="AG962" s="249">
        <v>1</v>
      </c>
      <c r="AH962" s="249">
        <v>1</v>
      </c>
      <c r="AI962" s="249">
        <v>1</v>
      </c>
      <c r="AJ962" s="249">
        <v>1</v>
      </c>
      <c r="AK962" s="249">
        <v>1</v>
      </c>
      <c r="AL962" s="249">
        <v>1</v>
      </c>
      <c r="AM962" s="249">
        <v>1</v>
      </c>
    </row>
    <row r="963" spans="1:39" x14ac:dyDescent="0.3">
      <c r="A963" s="249">
        <v>520804</v>
      </c>
      <c r="B963" s="305" t="s">
        <v>2062</v>
      </c>
      <c r="C963" s="249">
        <v>1</v>
      </c>
      <c r="D963" s="249">
        <v>1</v>
      </c>
      <c r="E963" s="249">
        <v>1</v>
      </c>
      <c r="F963" s="249">
        <v>1</v>
      </c>
      <c r="G963" s="249">
        <v>1</v>
      </c>
      <c r="H963" s="249">
        <v>1</v>
      </c>
      <c r="I963" s="249">
        <v>1</v>
      </c>
      <c r="J963" s="249">
        <v>1</v>
      </c>
      <c r="K963" s="249">
        <v>1</v>
      </c>
      <c r="L963" s="249">
        <v>1</v>
      </c>
      <c r="M963" s="249">
        <v>1</v>
      </c>
      <c r="N963" s="249">
        <v>1</v>
      </c>
      <c r="O963" s="249">
        <v>1</v>
      </c>
      <c r="P963" s="249">
        <v>1</v>
      </c>
      <c r="Q963" s="249">
        <v>1</v>
      </c>
      <c r="R963" s="249">
        <v>1</v>
      </c>
      <c r="S963" s="249">
        <v>1</v>
      </c>
      <c r="T963" s="249">
        <v>1</v>
      </c>
      <c r="U963" s="249">
        <v>1</v>
      </c>
      <c r="V963" s="249">
        <v>1</v>
      </c>
      <c r="W963" s="249">
        <v>1</v>
      </c>
      <c r="X963" s="249">
        <v>1</v>
      </c>
      <c r="Y963" s="249">
        <v>1</v>
      </c>
      <c r="Z963" s="249">
        <v>1</v>
      </c>
      <c r="AA963" s="249">
        <v>1</v>
      </c>
      <c r="AB963" s="249">
        <v>1</v>
      </c>
      <c r="AC963" s="249">
        <v>1</v>
      </c>
      <c r="AD963" s="249">
        <v>1</v>
      </c>
      <c r="AE963" s="249">
        <v>1</v>
      </c>
      <c r="AF963" s="249">
        <v>1</v>
      </c>
      <c r="AG963" s="249">
        <v>1</v>
      </c>
      <c r="AH963" s="249">
        <v>1</v>
      </c>
      <c r="AI963" s="249">
        <v>1</v>
      </c>
      <c r="AJ963" s="249">
        <v>1</v>
      </c>
      <c r="AK963" s="249">
        <v>1</v>
      </c>
      <c r="AL963" s="249">
        <v>1</v>
      </c>
      <c r="AM963" s="249">
        <v>1</v>
      </c>
    </row>
    <row r="964" spans="1:39" x14ac:dyDescent="0.3">
      <c r="A964" s="249">
        <v>520810</v>
      </c>
      <c r="B964" s="305" t="s">
        <v>2062</v>
      </c>
      <c r="C964" s="249">
        <v>1</v>
      </c>
      <c r="D964" s="249">
        <v>1</v>
      </c>
      <c r="E964" s="249">
        <v>1</v>
      </c>
      <c r="F964" s="249">
        <v>1</v>
      </c>
      <c r="G964" s="249">
        <v>1</v>
      </c>
      <c r="H964" s="249">
        <v>1</v>
      </c>
      <c r="I964" s="249">
        <v>1</v>
      </c>
      <c r="J964" s="249">
        <v>1</v>
      </c>
      <c r="K964" s="249">
        <v>1</v>
      </c>
      <c r="L964" s="249">
        <v>1</v>
      </c>
      <c r="M964" s="249">
        <v>1</v>
      </c>
      <c r="N964" s="249">
        <v>1</v>
      </c>
      <c r="O964" s="249">
        <v>1</v>
      </c>
      <c r="P964" s="249">
        <v>1</v>
      </c>
      <c r="Q964" s="249">
        <v>1</v>
      </c>
      <c r="R964" s="249">
        <v>1</v>
      </c>
      <c r="S964" s="249">
        <v>1</v>
      </c>
      <c r="T964" s="249">
        <v>1</v>
      </c>
      <c r="U964" s="249">
        <v>1</v>
      </c>
      <c r="V964" s="249">
        <v>1</v>
      </c>
      <c r="W964" s="249">
        <v>1</v>
      </c>
      <c r="X964" s="249">
        <v>1</v>
      </c>
      <c r="Y964" s="249">
        <v>1</v>
      </c>
      <c r="Z964" s="249">
        <v>1</v>
      </c>
      <c r="AA964" s="249">
        <v>1</v>
      </c>
      <c r="AB964" s="249">
        <v>1</v>
      </c>
      <c r="AC964" s="249">
        <v>1</v>
      </c>
      <c r="AD964" s="249">
        <v>1</v>
      </c>
      <c r="AE964" s="249">
        <v>1</v>
      </c>
      <c r="AF964" s="249">
        <v>1</v>
      </c>
      <c r="AG964" s="249">
        <v>1</v>
      </c>
      <c r="AH964" s="249">
        <v>1</v>
      </c>
      <c r="AI964" s="249">
        <v>1</v>
      </c>
      <c r="AJ964" s="249">
        <v>1</v>
      </c>
      <c r="AK964" s="249">
        <v>1</v>
      </c>
      <c r="AL964" s="249">
        <v>1</v>
      </c>
      <c r="AM964" s="249">
        <v>1</v>
      </c>
    </row>
    <row r="965" spans="1:39" x14ac:dyDescent="0.3">
      <c r="A965" s="249">
        <v>520826</v>
      </c>
      <c r="B965" s="305" t="s">
        <v>2062</v>
      </c>
      <c r="C965" s="249">
        <v>1</v>
      </c>
      <c r="D965" s="249">
        <v>1</v>
      </c>
      <c r="E965" s="249">
        <v>1</v>
      </c>
      <c r="F965" s="249">
        <v>1</v>
      </c>
      <c r="G965" s="249">
        <v>1</v>
      </c>
      <c r="H965" s="249">
        <v>1</v>
      </c>
      <c r="I965" s="249">
        <v>1</v>
      </c>
      <c r="J965" s="249">
        <v>1</v>
      </c>
      <c r="K965" s="249">
        <v>1</v>
      </c>
      <c r="L965" s="249">
        <v>1</v>
      </c>
      <c r="M965" s="249">
        <v>1</v>
      </c>
      <c r="N965" s="249">
        <v>1</v>
      </c>
      <c r="O965" s="249">
        <v>1</v>
      </c>
      <c r="P965" s="249">
        <v>1</v>
      </c>
      <c r="Q965" s="249">
        <v>1</v>
      </c>
      <c r="R965" s="249">
        <v>1</v>
      </c>
      <c r="S965" s="249">
        <v>1</v>
      </c>
      <c r="T965" s="249">
        <v>1</v>
      </c>
      <c r="U965" s="249">
        <v>1</v>
      </c>
      <c r="V965" s="249">
        <v>1</v>
      </c>
      <c r="W965" s="249">
        <v>1</v>
      </c>
      <c r="X965" s="249">
        <v>1</v>
      </c>
      <c r="Y965" s="249">
        <v>1</v>
      </c>
      <c r="Z965" s="249">
        <v>1</v>
      </c>
      <c r="AA965" s="249">
        <v>1</v>
      </c>
      <c r="AB965" s="249">
        <v>1</v>
      </c>
      <c r="AC965" s="249">
        <v>1</v>
      </c>
      <c r="AD965" s="249">
        <v>1</v>
      </c>
      <c r="AE965" s="249">
        <v>1</v>
      </c>
      <c r="AF965" s="249">
        <v>1</v>
      </c>
      <c r="AG965" s="249">
        <v>1</v>
      </c>
      <c r="AH965" s="249">
        <v>1</v>
      </c>
      <c r="AI965" s="249">
        <v>1</v>
      </c>
      <c r="AJ965" s="249">
        <v>1</v>
      </c>
      <c r="AK965" s="249">
        <v>1</v>
      </c>
      <c r="AL965" s="249">
        <v>1</v>
      </c>
      <c r="AM965" s="249">
        <v>1</v>
      </c>
    </row>
    <row r="966" spans="1:39" x14ac:dyDescent="0.3">
      <c r="A966" s="249">
        <v>520851</v>
      </c>
      <c r="B966" s="305" t="s">
        <v>2062</v>
      </c>
      <c r="C966" s="249">
        <v>1</v>
      </c>
      <c r="D966" s="249">
        <v>1</v>
      </c>
      <c r="E966" s="249">
        <v>1</v>
      </c>
      <c r="F966" s="249">
        <v>1</v>
      </c>
      <c r="G966" s="249">
        <v>1</v>
      </c>
      <c r="H966" s="249">
        <v>1</v>
      </c>
      <c r="I966" s="249">
        <v>1</v>
      </c>
      <c r="J966" s="249">
        <v>1</v>
      </c>
      <c r="K966" s="249">
        <v>1</v>
      </c>
      <c r="L966" s="249">
        <v>1</v>
      </c>
      <c r="M966" s="249">
        <v>1</v>
      </c>
      <c r="N966" s="249">
        <v>1</v>
      </c>
      <c r="O966" s="249">
        <v>1</v>
      </c>
      <c r="P966" s="249">
        <v>1</v>
      </c>
      <c r="Q966" s="249">
        <v>1</v>
      </c>
      <c r="R966" s="249">
        <v>1</v>
      </c>
      <c r="S966" s="249">
        <v>1</v>
      </c>
      <c r="T966" s="249">
        <v>1</v>
      </c>
      <c r="U966" s="249">
        <v>1</v>
      </c>
      <c r="V966" s="249">
        <v>1</v>
      </c>
      <c r="W966" s="249">
        <v>1</v>
      </c>
      <c r="X966" s="249">
        <v>1</v>
      </c>
      <c r="Y966" s="249">
        <v>1</v>
      </c>
      <c r="Z966" s="249">
        <v>1</v>
      </c>
      <c r="AA966" s="249">
        <v>1</v>
      </c>
      <c r="AB966" s="249">
        <v>1</v>
      </c>
      <c r="AC966" s="249">
        <v>1</v>
      </c>
      <c r="AD966" s="249">
        <v>1</v>
      </c>
      <c r="AE966" s="249">
        <v>1</v>
      </c>
      <c r="AF966" s="249">
        <v>1</v>
      </c>
      <c r="AG966" s="249">
        <v>1</v>
      </c>
      <c r="AH966" s="249">
        <v>1</v>
      </c>
      <c r="AI966" s="249">
        <v>1</v>
      </c>
      <c r="AJ966" s="249">
        <v>1</v>
      </c>
      <c r="AK966" s="249">
        <v>1</v>
      </c>
      <c r="AL966" s="249">
        <v>1</v>
      </c>
      <c r="AM966" s="249">
        <v>1</v>
      </c>
    </row>
    <row r="967" spans="1:39" x14ac:dyDescent="0.3">
      <c r="A967" s="249">
        <v>520862</v>
      </c>
      <c r="B967" s="305" t="s">
        <v>2062</v>
      </c>
      <c r="C967" s="249">
        <v>1</v>
      </c>
      <c r="D967" s="249">
        <v>1</v>
      </c>
      <c r="E967" s="249">
        <v>1</v>
      </c>
      <c r="F967" s="249">
        <v>1</v>
      </c>
      <c r="G967" s="249">
        <v>1</v>
      </c>
      <c r="H967" s="249">
        <v>1</v>
      </c>
      <c r="I967" s="249">
        <v>1</v>
      </c>
      <c r="J967" s="249">
        <v>1</v>
      </c>
      <c r="K967" s="249">
        <v>1</v>
      </c>
      <c r="L967" s="249">
        <v>1</v>
      </c>
      <c r="M967" s="249">
        <v>1</v>
      </c>
      <c r="N967" s="249">
        <v>1</v>
      </c>
      <c r="O967" s="249">
        <v>1</v>
      </c>
      <c r="P967" s="249">
        <v>1</v>
      </c>
      <c r="Q967" s="249">
        <v>1</v>
      </c>
      <c r="R967" s="249">
        <v>1</v>
      </c>
      <c r="S967" s="249">
        <v>1</v>
      </c>
      <c r="T967" s="249">
        <v>1</v>
      </c>
      <c r="U967" s="249">
        <v>1</v>
      </c>
      <c r="V967" s="249">
        <v>1</v>
      </c>
      <c r="W967" s="249">
        <v>1</v>
      </c>
      <c r="X967" s="249">
        <v>1</v>
      </c>
      <c r="Y967" s="249">
        <v>1</v>
      </c>
      <c r="Z967" s="249">
        <v>1</v>
      </c>
      <c r="AA967" s="249">
        <v>1</v>
      </c>
      <c r="AB967" s="249">
        <v>1</v>
      </c>
      <c r="AC967" s="249">
        <v>1</v>
      </c>
      <c r="AD967" s="249">
        <v>1</v>
      </c>
      <c r="AE967" s="249">
        <v>1</v>
      </c>
      <c r="AF967" s="249">
        <v>1</v>
      </c>
      <c r="AG967" s="249">
        <v>1</v>
      </c>
      <c r="AH967" s="249">
        <v>1</v>
      </c>
      <c r="AI967" s="249">
        <v>1</v>
      </c>
      <c r="AJ967" s="249">
        <v>1</v>
      </c>
      <c r="AK967" s="249">
        <v>1</v>
      </c>
      <c r="AL967" s="249">
        <v>1</v>
      </c>
      <c r="AM967" s="249">
        <v>1</v>
      </c>
    </row>
    <row r="968" spans="1:39" x14ac:dyDescent="0.3">
      <c r="A968" s="249">
        <v>520872</v>
      </c>
      <c r="B968" s="305" t="s">
        <v>2062</v>
      </c>
      <c r="C968" s="249">
        <v>1</v>
      </c>
      <c r="D968" s="249">
        <v>1</v>
      </c>
      <c r="E968" s="249">
        <v>1</v>
      </c>
      <c r="F968" s="249">
        <v>1</v>
      </c>
      <c r="G968" s="249">
        <v>1</v>
      </c>
      <c r="H968" s="249">
        <v>1</v>
      </c>
      <c r="I968" s="249">
        <v>1</v>
      </c>
      <c r="J968" s="249">
        <v>1</v>
      </c>
      <c r="K968" s="249">
        <v>1</v>
      </c>
      <c r="L968" s="249">
        <v>1</v>
      </c>
      <c r="M968" s="249">
        <v>1</v>
      </c>
      <c r="N968" s="249">
        <v>1</v>
      </c>
      <c r="O968" s="249">
        <v>1</v>
      </c>
      <c r="P968" s="249">
        <v>1</v>
      </c>
      <c r="Q968" s="249">
        <v>1</v>
      </c>
      <c r="R968" s="249">
        <v>1</v>
      </c>
      <c r="S968" s="249">
        <v>1</v>
      </c>
      <c r="T968" s="249">
        <v>1</v>
      </c>
      <c r="U968" s="249">
        <v>1</v>
      </c>
      <c r="V968" s="249">
        <v>1</v>
      </c>
      <c r="W968" s="249">
        <v>1</v>
      </c>
      <c r="X968" s="249">
        <v>1</v>
      </c>
      <c r="Y968" s="249">
        <v>1</v>
      </c>
      <c r="Z968" s="249">
        <v>1</v>
      </c>
      <c r="AA968" s="249">
        <v>1</v>
      </c>
      <c r="AB968" s="249">
        <v>1</v>
      </c>
      <c r="AC968" s="249">
        <v>1</v>
      </c>
      <c r="AD968" s="249">
        <v>1</v>
      </c>
      <c r="AE968" s="249">
        <v>1</v>
      </c>
      <c r="AF968" s="249">
        <v>1</v>
      </c>
      <c r="AG968" s="249">
        <v>1</v>
      </c>
      <c r="AH968" s="249">
        <v>1</v>
      </c>
      <c r="AI968" s="249">
        <v>1</v>
      </c>
      <c r="AJ968" s="249">
        <v>1</v>
      </c>
      <c r="AK968" s="249">
        <v>1</v>
      </c>
      <c r="AL968" s="249">
        <v>1</v>
      </c>
      <c r="AM968" s="249">
        <v>1</v>
      </c>
    </row>
    <row r="969" spans="1:39" x14ac:dyDescent="0.3">
      <c r="A969" s="249">
        <v>520876</v>
      </c>
      <c r="B969" s="305" t="s">
        <v>2062</v>
      </c>
      <c r="C969" s="249">
        <v>1</v>
      </c>
      <c r="D969" s="249">
        <v>1</v>
      </c>
      <c r="E969" s="249">
        <v>1</v>
      </c>
      <c r="F969" s="249">
        <v>1</v>
      </c>
      <c r="G969" s="249">
        <v>1</v>
      </c>
      <c r="H969" s="249">
        <v>1</v>
      </c>
      <c r="I969" s="249">
        <v>1</v>
      </c>
      <c r="J969" s="249">
        <v>1</v>
      </c>
      <c r="K969" s="249">
        <v>1</v>
      </c>
      <c r="L969" s="249">
        <v>1</v>
      </c>
      <c r="M969" s="249">
        <v>1</v>
      </c>
      <c r="N969" s="249">
        <v>1</v>
      </c>
      <c r="O969" s="249">
        <v>1</v>
      </c>
      <c r="P969" s="249">
        <v>1</v>
      </c>
      <c r="Q969" s="249">
        <v>1</v>
      </c>
      <c r="R969" s="249">
        <v>1</v>
      </c>
      <c r="S969" s="249">
        <v>1</v>
      </c>
      <c r="T969" s="249">
        <v>1</v>
      </c>
      <c r="U969" s="249">
        <v>1</v>
      </c>
      <c r="V969" s="249">
        <v>1</v>
      </c>
      <c r="W969" s="249">
        <v>1</v>
      </c>
      <c r="X969" s="249">
        <v>1</v>
      </c>
      <c r="Y969" s="249">
        <v>1</v>
      </c>
      <c r="Z969" s="249">
        <v>1</v>
      </c>
      <c r="AA969" s="249">
        <v>1</v>
      </c>
      <c r="AB969" s="249">
        <v>1</v>
      </c>
      <c r="AC969" s="249">
        <v>1</v>
      </c>
      <c r="AD969" s="249">
        <v>1</v>
      </c>
      <c r="AE969" s="249">
        <v>1</v>
      </c>
      <c r="AF969" s="249">
        <v>1</v>
      </c>
      <c r="AG969" s="249">
        <v>1</v>
      </c>
      <c r="AH969" s="249">
        <v>1</v>
      </c>
      <c r="AI969" s="249">
        <v>1</v>
      </c>
      <c r="AJ969" s="249">
        <v>1</v>
      </c>
      <c r="AK969" s="249">
        <v>1</v>
      </c>
      <c r="AL969" s="249">
        <v>1</v>
      </c>
      <c r="AM969" s="249">
        <v>1</v>
      </c>
    </row>
    <row r="970" spans="1:39" x14ac:dyDescent="0.3">
      <c r="A970" s="249">
        <v>520912</v>
      </c>
      <c r="B970" s="305" t="s">
        <v>2062</v>
      </c>
      <c r="C970" s="249">
        <v>1</v>
      </c>
      <c r="D970" s="249">
        <v>1</v>
      </c>
      <c r="E970" s="249">
        <v>1</v>
      </c>
      <c r="F970" s="249">
        <v>1</v>
      </c>
      <c r="G970" s="249">
        <v>1</v>
      </c>
      <c r="H970" s="249">
        <v>1</v>
      </c>
      <c r="I970" s="249">
        <v>1</v>
      </c>
      <c r="J970" s="249">
        <v>1</v>
      </c>
      <c r="K970" s="249">
        <v>1</v>
      </c>
      <c r="L970" s="249">
        <v>1</v>
      </c>
      <c r="M970" s="249">
        <v>1</v>
      </c>
      <c r="N970" s="249">
        <v>1</v>
      </c>
      <c r="O970" s="249">
        <v>1</v>
      </c>
      <c r="P970" s="249">
        <v>1</v>
      </c>
      <c r="Q970" s="249">
        <v>1</v>
      </c>
      <c r="R970" s="249">
        <v>1</v>
      </c>
      <c r="S970" s="249">
        <v>1</v>
      </c>
      <c r="T970" s="249">
        <v>1</v>
      </c>
      <c r="U970" s="249">
        <v>1</v>
      </c>
      <c r="V970" s="249">
        <v>1</v>
      </c>
      <c r="W970" s="249">
        <v>1</v>
      </c>
      <c r="X970" s="249">
        <v>1</v>
      </c>
      <c r="Y970" s="249">
        <v>1</v>
      </c>
      <c r="Z970" s="249">
        <v>1</v>
      </c>
      <c r="AA970" s="249">
        <v>1</v>
      </c>
      <c r="AB970" s="249">
        <v>1</v>
      </c>
      <c r="AC970" s="249">
        <v>1</v>
      </c>
      <c r="AD970" s="249">
        <v>1</v>
      </c>
      <c r="AE970" s="249">
        <v>1</v>
      </c>
      <c r="AF970" s="249">
        <v>1</v>
      </c>
      <c r="AG970" s="249">
        <v>1</v>
      </c>
      <c r="AH970" s="249">
        <v>1</v>
      </c>
      <c r="AI970" s="249">
        <v>1</v>
      </c>
      <c r="AJ970" s="249">
        <v>1</v>
      </c>
      <c r="AK970" s="249">
        <v>1</v>
      </c>
      <c r="AL970" s="249">
        <v>1</v>
      </c>
      <c r="AM970" s="249">
        <v>1</v>
      </c>
    </row>
    <row r="971" spans="1:39" x14ac:dyDescent="0.3">
      <c r="A971" s="249">
        <v>520948</v>
      </c>
      <c r="B971" s="305" t="s">
        <v>2062</v>
      </c>
      <c r="C971" s="249">
        <v>1</v>
      </c>
      <c r="D971" s="249">
        <v>1</v>
      </c>
      <c r="E971" s="249">
        <v>1</v>
      </c>
      <c r="F971" s="249">
        <v>1</v>
      </c>
      <c r="G971" s="249">
        <v>1</v>
      </c>
      <c r="H971" s="249">
        <v>1</v>
      </c>
      <c r="I971" s="249">
        <v>1</v>
      </c>
      <c r="J971" s="249">
        <v>1</v>
      </c>
      <c r="K971" s="249">
        <v>1</v>
      </c>
      <c r="L971" s="249">
        <v>1</v>
      </c>
      <c r="M971" s="249">
        <v>1</v>
      </c>
      <c r="N971" s="249">
        <v>1</v>
      </c>
      <c r="O971" s="249">
        <v>1</v>
      </c>
      <c r="P971" s="249">
        <v>1</v>
      </c>
      <c r="Q971" s="249">
        <v>1</v>
      </c>
      <c r="R971" s="249">
        <v>1</v>
      </c>
      <c r="S971" s="249">
        <v>1</v>
      </c>
      <c r="T971" s="249">
        <v>1</v>
      </c>
      <c r="U971" s="249">
        <v>1</v>
      </c>
      <c r="V971" s="249">
        <v>1</v>
      </c>
      <c r="W971" s="249">
        <v>1</v>
      </c>
      <c r="X971" s="249">
        <v>1</v>
      </c>
      <c r="Y971" s="249">
        <v>1</v>
      </c>
      <c r="Z971" s="249">
        <v>1</v>
      </c>
      <c r="AA971" s="249">
        <v>1</v>
      </c>
      <c r="AB971" s="249">
        <v>1</v>
      </c>
      <c r="AC971" s="249">
        <v>1</v>
      </c>
      <c r="AD971" s="249">
        <v>1</v>
      </c>
      <c r="AE971" s="249">
        <v>1</v>
      </c>
      <c r="AF971" s="249">
        <v>1</v>
      </c>
      <c r="AG971" s="249">
        <v>1</v>
      </c>
      <c r="AH971" s="249">
        <v>1</v>
      </c>
      <c r="AI971" s="249">
        <v>1</v>
      </c>
      <c r="AJ971" s="249">
        <v>1</v>
      </c>
      <c r="AK971" s="249">
        <v>1</v>
      </c>
      <c r="AL971" s="249">
        <v>1</v>
      </c>
      <c r="AM971" s="249">
        <v>1</v>
      </c>
    </row>
    <row r="972" spans="1:39" x14ac:dyDescent="0.3">
      <c r="A972" s="249">
        <v>520950</v>
      </c>
      <c r="B972" s="305" t="s">
        <v>2062</v>
      </c>
      <c r="C972" s="249">
        <v>1</v>
      </c>
      <c r="D972" s="249">
        <v>1</v>
      </c>
      <c r="E972" s="249">
        <v>1</v>
      </c>
      <c r="F972" s="249">
        <v>1</v>
      </c>
      <c r="G972" s="249">
        <v>1</v>
      </c>
      <c r="H972" s="249">
        <v>1</v>
      </c>
      <c r="I972" s="249">
        <v>1</v>
      </c>
      <c r="J972" s="249">
        <v>1</v>
      </c>
      <c r="K972" s="249">
        <v>1</v>
      </c>
      <c r="L972" s="249">
        <v>1</v>
      </c>
      <c r="M972" s="249">
        <v>1</v>
      </c>
      <c r="N972" s="249">
        <v>1</v>
      </c>
      <c r="O972" s="249">
        <v>1</v>
      </c>
      <c r="P972" s="249">
        <v>1</v>
      </c>
      <c r="Q972" s="249">
        <v>1</v>
      </c>
      <c r="R972" s="249">
        <v>1</v>
      </c>
      <c r="S972" s="249">
        <v>1</v>
      </c>
      <c r="T972" s="249">
        <v>1</v>
      </c>
      <c r="U972" s="249">
        <v>1</v>
      </c>
      <c r="V972" s="249">
        <v>1</v>
      </c>
      <c r="W972" s="249">
        <v>1</v>
      </c>
      <c r="X972" s="249">
        <v>1</v>
      </c>
      <c r="Y972" s="249">
        <v>1</v>
      </c>
      <c r="Z972" s="249">
        <v>1</v>
      </c>
      <c r="AA972" s="249">
        <v>1</v>
      </c>
      <c r="AB972" s="249">
        <v>1</v>
      </c>
      <c r="AC972" s="249">
        <v>1</v>
      </c>
      <c r="AD972" s="249">
        <v>1</v>
      </c>
      <c r="AE972" s="249">
        <v>1</v>
      </c>
      <c r="AF972" s="249">
        <v>1</v>
      </c>
      <c r="AG972" s="249">
        <v>1</v>
      </c>
      <c r="AH972" s="249">
        <v>1</v>
      </c>
      <c r="AI972" s="249">
        <v>1</v>
      </c>
      <c r="AJ972" s="249">
        <v>1</v>
      </c>
      <c r="AK972" s="249">
        <v>1</v>
      </c>
      <c r="AL972" s="249">
        <v>1</v>
      </c>
      <c r="AM972" s="249">
        <v>1</v>
      </c>
    </row>
    <row r="973" spans="1:39" x14ac:dyDescent="0.3">
      <c r="A973" s="249">
        <v>520968</v>
      </c>
      <c r="B973" s="305" t="s">
        <v>2062</v>
      </c>
      <c r="C973" s="249">
        <v>1</v>
      </c>
      <c r="D973" s="249">
        <v>1</v>
      </c>
      <c r="E973" s="249">
        <v>1</v>
      </c>
      <c r="F973" s="249">
        <v>1</v>
      </c>
      <c r="G973" s="249">
        <v>1</v>
      </c>
      <c r="H973" s="249">
        <v>1</v>
      </c>
      <c r="I973" s="249">
        <v>1</v>
      </c>
      <c r="J973" s="249">
        <v>1</v>
      </c>
      <c r="K973" s="249">
        <v>1</v>
      </c>
      <c r="L973" s="249">
        <v>1</v>
      </c>
      <c r="M973" s="249">
        <v>1</v>
      </c>
      <c r="N973" s="249">
        <v>1</v>
      </c>
      <c r="O973" s="249">
        <v>1</v>
      </c>
      <c r="P973" s="249">
        <v>1</v>
      </c>
      <c r="Q973" s="249">
        <v>1</v>
      </c>
      <c r="R973" s="249">
        <v>1</v>
      </c>
      <c r="S973" s="249">
        <v>1</v>
      </c>
      <c r="T973" s="249">
        <v>1</v>
      </c>
      <c r="U973" s="249">
        <v>1</v>
      </c>
      <c r="V973" s="249">
        <v>1</v>
      </c>
      <c r="W973" s="249">
        <v>1</v>
      </c>
      <c r="X973" s="249">
        <v>1</v>
      </c>
      <c r="Y973" s="249">
        <v>1</v>
      </c>
      <c r="Z973" s="249">
        <v>1</v>
      </c>
      <c r="AA973" s="249">
        <v>1</v>
      </c>
      <c r="AB973" s="249">
        <v>1</v>
      </c>
      <c r="AC973" s="249">
        <v>1</v>
      </c>
      <c r="AD973" s="249">
        <v>1</v>
      </c>
      <c r="AE973" s="249">
        <v>1</v>
      </c>
      <c r="AF973" s="249">
        <v>1</v>
      </c>
      <c r="AG973" s="249">
        <v>1</v>
      </c>
      <c r="AH973" s="249">
        <v>1</v>
      </c>
      <c r="AI973" s="249">
        <v>1</v>
      </c>
      <c r="AJ973" s="249">
        <v>1</v>
      </c>
      <c r="AK973" s="249">
        <v>1</v>
      </c>
      <c r="AL973" s="249">
        <v>1</v>
      </c>
      <c r="AM973" s="249">
        <v>1</v>
      </c>
    </row>
    <row r="974" spans="1:39" x14ac:dyDescent="0.3">
      <c r="A974" s="249">
        <v>520990</v>
      </c>
      <c r="B974" s="305" t="s">
        <v>2062</v>
      </c>
      <c r="C974" s="249">
        <v>1</v>
      </c>
      <c r="D974" s="249">
        <v>1</v>
      </c>
      <c r="E974" s="249">
        <v>1</v>
      </c>
      <c r="F974" s="249">
        <v>1</v>
      </c>
      <c r="G974" s="249">
        <v>1</v>
      </c>
      <c r="H974" s="249">
        <v>1</v>
      </c>
      <c r="I974" s="249">
        <v>1</v>
      </c>
      <c r="J974" s="249">
        <v>1</v>
      </c>
      <c r="K974" s="249">
        <v>1</v>
      </c>
      <c r="L974" s="249">
        <v>1</v>
      </c>
      <c r="M974" s="249">
        <v>1</v>
      </c>
      <c r="N974" s="249">
        <v>1</v>
      </c>
      <c r="O974" s="249">
        <v>1</v>
      </c>
      <c r="P974" s="249">
        <v>1</v>
      </c>
      <c r="Q974" s="249">
        <v>1</v>
      </c>
      <c r="R974" s="249">
        <v>1</v>
      </c>
      <c r="S974" s="249">
        <v>1</v>
      </c>
      <c r="T974" s="249">
        <v>1</v>
      </c>
      <c r="U974" s="249">
        <v>1</v>
      </c>
      <c r="V974" s="249">
        <v>1</v>
      </c>
      <c r="W974" s="249">
        <v>1</v>
      </c>
      <c r="X974" s="249">
        <v>1</v>
      </c>
      <c r="Y974" s="249">
        <v>1</v>
      </c>
      <c r="Z974" s="249">
        <v>1</v>
      </c>
      <c r="AA974" s="249">
        <v>1</v>
      </c>
      <c r="AB974" s="249">
        <v>1</v>
      </c>
      <c r="AC974" s="249">
        <v>1</v>
      </c>
      <c r="AD974" s="249">
        <v>1</v>
      </c>
      <c r="AE974" s="249">
        <v>1</v>
      </c>
      <c r="AF974" s="249">
        <v>1</v>
      </c>
      <c r="AG974" s="249">
        <v>1</v>
      </c>
      <c r="AH974" s="249">
        <v>1</v>
      </c>
      <c r="AI974" s="249">
        <v>1</v>
      </c>
      <c r="AJ974" s="249">
        <v>1</v>
      </c>
      <c r="AK974" s="249">
        <v>1</v>
      </c>
      <c r="AL974" s="249">
        <v>1</v>
      </c>
      <c r="AM974" s="249">
        <v>1</v>
      </c>
    </row>
    <row r="975" spans="1:39" x14ac:dyDescent="0.3">
      <c r="A975" s="249">
        <v>520995</v>
      </c>
      <c r="B975" s="305" t="s">
        <v>2062</v>
      </c>
      <c r="C975" s="249">
        <v>1</v>
      </c>
      <c r="D975" s="249">
        <v>1</v>
      </c>
      <c r="E975" s="249">
        <v>1</v>
      </c>
      <c r="F975" s="249">
        <v>1</v>
      </c>
      <c r="G975" s="249">
        <v>1</v>
      </c>
      <c r="H975" s="249">
        <v>1</v>
      </c>
      <c r="I975" s="249">
        <v>1</v>
      </c>
      <c r="J975" s="249">
        <v>1</v>
      </c>
      <c r="K975" s="249">
        <v>1</v>
      </c>
      <c r="L975" s="249">
        <v>1</v>
      </c>
      <c r="M975" s="249">
        <v>1</v>
      </c>
      <c r="N975" s="249">
        <v>1</v>
      </c>
      <c r="O975" s="249">
        <v>1</v>
      </c>
      <c r="P975" s="249">
        <v>1</v>
      </c>
      <c r="Q975" s="249">
        <v>1</v>
      </c>
      <c r="R975" s="249">
        <v>1</v>
      </c>
      <c r="S975" s="249">
        <v>1</v>
      </c>
      <c r="T975" s="249">
        <v>1</v>
      </c>
      <c r="U975" s="249">
        <v>1</v>
      </c>
      <c r="V975" s="249">
        <v>1</v>
      </c>
      <c r="W975" s="249">
        <v>1</v>
      </c>
      <c r="X975" s="249">
        <v>1</v>
      </c>
      <c r="Y975" s="249">
        <v>1</v>
      </c>
      <c r="Z975" s="249">
        <v>1</v>
      </c>
      <c r="AA975" s="249">
        <v>1</v>
      </c>
      <c r="AB975" s="249">
        <v>1</v>
      </c>
      <c r="AC975" s="249">
        <v>1</v>
      </c>
      <c r="AD975" s="249">
        <v>1</v>
      </c>
      <c r="AE975" s="249">
        <v>1</v>
      </c>
      <c r="AF975" s="249">
        <v>1</v>
      </c>
      <c r="AG975" s="249">
        <v>1</v>
      </c>
      <c r="AH975" s="249">
        <v>1</v>
      </c>
      <c r="AI975" s="249">
        <v>1</v>
      </c>
      <c r="AJ975" s="249">
        <v>1</v>
      </c>
      <c r="AK975" s="249">
        <v>1</v>
      </c>
      <c r="AL975" s="249">
        <v>1</v>
      </c>
      <c r="AM975" s="249">
        <v>1</v>
      </c>
    </row>
    <row r="976" spans="1:39" x14ac:dyDescent="0.3">
      <c r="A976" s="249">
        <v>520996</v>
      </c>
      <c r="B976" s="305" t="s">
        <v>2062</v>
      </c>
      <c r="C976" s="249">
        <v>1</v>
      </c>
      <c r="D976" s="249">
        <v>1</v>
      </c>
      <c r="E976" s="249">
        <v>1</v>
      </c>
      <c r="F976" s="249">
        <v>1</v>
      </c>
      <c r="G976" s="249">
        <v>1</v>
      </c>
      <c r="H976" s="249">
        <v>1</v>
      </c>
      <c r="I976" s="249">
        <v>1</v>
      </c>
      <c r="J976" s="249">
        <v>1</v>
      </c>
      <c r="K976" s="249">
        <v>1</v>
      </c>
      <c r="L976" s="249">
        <v>1</v>
      </c>
      <c r="M976" s="249">
        <v>1</v>
      </c>
      <c r="N976" s="249">
        <v>1</v>
      </c>
      <c r="O976" s="249">
        <v>1</v>
      </c>
      <c r="P976" s="249">
        <v>1</v>
      </c>
      <c r="Q976" s="249">
        <v>1</v>
      </c>
      <c r="R976" s="249">
        <v>1</v>
      </c>
      <c r="S976" s="249">
        <v>1</v>
      </c>
      <c r="T976" s="249">
        <v>1</v>
      </c>
      <c r="U976" s="249">
        <v>1</v>
      </c>
      <c r="V976" s="249">
        <v>1</v>
      </c>
      <c r="W976" s="249">
        <v>1</v>
      </c>
      <c r="X976" s="249">
        <v>1</v>
      </c>
      <c r="Y976" s="249">
        <v>1</v>
      </c>
      <c r="Z976" s="249">
        <v>1</v>
      </c>
      <c r="AA976" s="249">
        <v>1</v>
      </c>
      <c r="AB976" s="249">
        <v>1</v>
      </c>
      <c r="AC976" s="249">
        <v>1</v>
      </c>
      <c r="AD976" s="249">
        <v>1</v>
      </c>
      <c r="AE976" s="249">
        <v>1</v>
      </c>
      <c r="AF976" s="249">
        <v>1</v>
      </c>
      <c r="AG976" s="249">
        <v>1</v>
      </c>
      <c r="AH976" s="249">
        <v>1</v>
      </c>
      <c r="AI976" s="249">
        <v>1</v>
      </c>
      <c r="AJ976" s="249">
        <v>1</v>
      </c>
      <c r="AK976" s="249">
        <v>1</v>
      </c>
      <c r="AL976" s="249">
        <v>1</v>
      </c>
      <c r="AM976" s="249">
        <v>1</v>
      </c>
    </row>
    <row r="977" spans="1:39" x14ac:dyDescent="0.3">
      <c r="A977" s="249">
        <v>521103</v>
      </c>
      <c r="B977" s="305" t="s">
        <v>2062</v>
      </c>
      <c r="C977" s="249">
        <v>1</v>
      </c>
      <c r="D977" s="249">
        <v>1</v>
      </c>
      <c r="E977" s="249">
        <v>1</v>
      </c>
      <c r="F977" s="249">
        <v>1</v>
      </c>
      <c r="G977" s="249">
        <v>1</v>
      </c>
      <c r="H977" s="249">
        <v>1</v>
      </c>
      <c r="I977" s="249">
        <v>1</v>
      </c>
      <c r="J977" s="249">
        <v>1</v>
      </c>
      <c r="K977" s="249">
        <v>1</v>
      </c>
      <c r="L977" s="249">
        <v>1</v>
      </c>
      <c r="M977" s="249">
        <v>1</v>
      </c>
      <c r="N977" s="249">
        <v>1</v>
      </c>
      <c r="O977" s="249">
        <v>1</v>
      </c>
      <c r="P977" s="249">
        <v>1</v>
      </c>
      <c r="Q977" s="249">
        <v>1</v>
      </c>
      <c r="R977" s="249">
        <v>1</v>
      </c>
      <c r="S977" s="249">
        <v>1</v>
      </c>
      <c r="T977" s="249">
        <v>1</v>
      </c>
      <c r="U977" s="249">
        <v>1</v>
      </c>
      <c r="V977" s="249">
        <v>1</v>
      </c>
      <c r="W977" s="249">
        <v>1</v>
      </c>
      <c r="X977" s="249">
        <v>1</v>
      </c>
      <c r="Y977" s="249">
        <v>1</v>
      </c>
      <c r="Z977" s="249">
        <v>1</v>
      </c>
      <c r="AA977" s="249">
        <v>1</v>
      </c>
      <c r="AB977" s="249">
        <v>1</v>
      </c>
      <c r="AC977" s="249">
        <v>1</v>
      </c>
      <c r="AD977" s="249">
        <v>1</v>
      </c>
      <c r="AE977" s="249">
        <v>1</v>
      </c>
      <c r="AF977" s="249">
        <v>1</v>
      </c>
      <c r="AG977" s="249">
        <v>1</v>
      </c>
      <c r="AH977" s="249">
        <v>1</v>
      </c>
      <c r="AI977" s="249">
        <v>1</v>
      </c>
      <c r="AJ977" s="249">
        <v>1</v>
      </c>
      <c r="AK977" s="249">
        <v>1</v>
      </c>
      <c r="AL977" s="249">
        <v>1</v>
      </c>
      <c r="AM977" s="249">
        <v>1</v>
      </c>
    </row>
    <row r="978" spans="1:39" x14ac:dyDescent="0.3">
      <c r="A978" s="249">
        <v>521132</v>
      </c>
      <c r="B978" s="305" t="s">
        <v>2062</v>
      </c>
      <c r="C978" s="249">
        <v>1</v>
      </c>
      <c r="D978" s="249">
        <v>1</v>
      </c>
      <c r="E978" s="249">
        <v>1</v>
      </c>
      <c r="F978" s="249">
        <v>1</v>
      </c>
      <c r="G978" s="249">
        <v>1</v>
      </c>
      <c r="H978" s="249">
        <v>1</v>
      </c>
      <c r="I978" s="249">
        <v>1</v>
      </c>
      <c r="J978" s="249">
        <v>1</v>
      </c>
      <c r="K978" s="249">
        <v>1</v>
      </c>
      <c r="L978" s="249">
        <v>1</v>
      </c>
      <c r="M978" s="249">
        <v>1</v>
      </c>
      <c r="N978" s="249">
        <v>1</v>
      </c>
      <c r="O978" s="249">
        <v>1</v>
      </c>
      <c r="P978" s="249">
        <v>1</v>
      </c>
      <c r="Q978" s="249">
        <v>1</v>
      </c>
      <c r="R978" s="249">
        <v>1</v>
      </c>
      <c r="S978" s="249">
        <v>1</v>
      </c>
      <c r="T978" s="249">
        <v>1</v>
      </c>
      <c r="U978" s="249">
        <v>1</v>
      </c>
      <c r="V978" s="249">
        <v>1</v>
      </c>
      <c r="W978" s="249">
        <v>1</v>
      </c>
      <c r="X978" s="249">
        <v>1</v>
      </c>
      <c r="Y978" s="249">
        <v>1</v>
      </c>
      <c r="Z978" s="249">
        <v>1</v>
      </c>
      <c r="AA978" s="249">
        <v>1</v>
      </c>
      <c r="AB978" s="249">
        <v>1</v>
      </c>
      <c r="AC978" s="249">
        <v>1</v>
      </c>
      <c r="AD978" s="249">
        <v>1</v>
      </c>
      <c r="AE978" s="249">
        <v>1</v>
      </c>
      <c r="AF978" s="249">
        <v>1</v>
      </c>
      <c r="AG978" s="249">
        <v>1</v>
      </c>
      <c r="AH978" s="249">
        <v>1</v>
      </c>
      <c r="AI978" s="249">
        <v>1</v>
      </c>
      <c r="AJ978" s="249">
        <v>1</v>
      </c>
      <c r="AK978" s="249">
        <v>1</v>
      </c>
      <c r="AL978" s="249">
        <v>1</v>
      </c>
      <c r="AM978" s="249">
        <v>1</v>
      </c>
    </row>
    <row r="979" spans="1:39" x14ac:dyDescent="0.3">
      <c r="A979" s="249">
        <v>521166</v>
      </c>
      <c r="B979" s="305" t="s">
        <v>2062</v>
      </c>
      <c r="C979" s="249">
        <v>1</v>
      </c>
      <c r="D979" s="249">
        <v>1</v>
      </c>
      <c r="E979" s="249">
        <v>1</v>
      </c>
      <c r="F979" s="249">
        <v>1</v>
      </c>
      <c r="G979" s="249">
        <v>1</v>
      </c>
      <c r="H979" s="249">
        <v>1</v>
      </c>
      <c r="I979" s="249">
        <v>1</v>
      </c>
      <c r="J979" s="249">
        <v>1</v>
      </c>
      <c r="K979" s="249">
        <v>1</v>
      </c>
      <c r="L979" s="249">
        <v>1</v>
      </c>
      <c r="M979" s="249">
        <v>1</v>
      </c>
      <c r="N979" s="249">
        <v>1</v>
      </c>
      <c r="O979" s="249">
        <v>1</v>
      </c>
      <c r="P979" s="249">
        <v>1</v>
      </c>
      <c r="Q979" s="249">
        <v>1</v>
      </c>
      <c r="R979" s="249">
        <v>1</v>
      </c>
      <c r="S979" s="249">
        <v>1</v>
      </c>
      <c r="T979" s="249">
        <v>1</v>
      </c>
      <c r="U979" s="249">
        <v>1</v>
      </c>
      <c r="V979" s="249">
        <v>1</v>
      </c>
      <c r="W979" s="249">
        <v>1</v>
      </c>
      <c r="X979" s="249">
        <v>1</v>
      </c>
      <c r="Y979" s="249">
        <v>1</v>
      </c>
      <c r="Z979" s="249">
        <v>1</v>
      </c>
      <c r="AA979" s="249">
        <v>1</v>
      </c>
      <c r="AB979" s="249">
        <v>1</v>
      </c>
      <c r="AC979" s="249">
        <v>1</v>
      </c>
      <c r="AD979" s="249">
        <v>1</v>
      </c>
      <c r="AE979" s="249">
        <v>1</v>
      </c>
      <c r="AF979" s="249">
        <v>1</v>
      </c>
      <c r="AG979" s="249">
        <v>1</v>
      </c>
      <c r="AH979" s="249">
        <v>1</v>
      </c>
      <c r="AI979" s="249">
        <v>1</v>
      </c>
      <c r="AJ979" s="249">
        <v>1</v>
      </c>
      <c r="AK979" s="249">
        <v>1</v>
      </c>
      <c r="AL979" s="249">
        <v>1</v>
      </c>
      <c r="AM979" s="249">
        <v>1</v>
      </c>
    </row>
    <row r="980" spans="1:39" x14ac:dyDescent="0.3">
      <c r="A980" s="249">
        <v>521167</v>
      </c>
      <c r="B980" s="305" t="s">
        <v>2062</v>
      </c>
      <c r="C980" s="249">
        <v>1</v>
      </c>
      <c r="D980" s="249">
        <v>1</v>
      </c>
      <c r="E980" s="249">
        <v>1</v>
      </c>
      <c r="F980" s="249">
        <v>1</v>
      </c>
      <c r="G980" s="249">
        <v>1</v>
      </c>
      <c r="H980" s="249">
        <v>1</v>
      </c>
      <c r="I980" s="249">
        <v>1</v>
      </c>
      <c r="J980" s="249">
        <v>1</v>
      </c>
      <c r="K980" s="249">
        <v>1</v>
      </c>
      <c r="L980" s="249">
        <v>1</v>
      </c>
      <c r="M980" s="249">
        <v>1</v>
      </c>
      <c r="N980" s="249">
        <v>1</v>
      </c>
      <c r="O980" s="249">
        <v>1</v>
      </c>
      <c r="P980" s="249">
        <v>1</v>
      </c>
      <c r="Q980" s="249">
        <v>1</v>
      </c>
      <c r="R980" s="249">
        <v>1</v>
      </c>
      <c r="S980" s="249">
        <v>1</v>
      </c>
      <c r="T980" s="249">
        <v>1</v>
      </c>
      <c r="U980" s="249">
        <v>1</v>
      </c>
      <c r="V980" s="249">
        <v>1</v>
      </c>
      <c r="W980" s="249">
        <v>1</v>
      </c>
      <c r="X980" s="249">
        <v>1</v>
      </c>
      <c r="Y980" s="249">
        <v>1</v>
      </c>
      <c r="Z980" s="249">
        <v>1</v>
      </c>
      <c r="AA980" s="249">
        <v>1</v>
      </c>
      <c r="AB980" s="249">
        <v>1</v>
      </c>
      <c r="AC980" s="249">
        <v>1</v>
      </c>
      <c r="AD980" s="249">
        <v>1</v>
      </c>
      <c r="AE980" s="249">
        <v>1</v>
      </c>
      <c r="AF980" s="249">
        <v>1</v>
      </c>
      <c r="AG980" s="249">
        <v>1</v>
      </c>
      <c r="AH980" s="249">
        <v>1</v>
      </c>
      <c r="AI980" s="249">
        <v>1</v>
      </c>
      <c r="AJ980" s="249">
        <v>1</v>
      </c>
      <c r="AK980" s="249">
        <v>1</v>
      </c>
      <c r="AL980" s="249">
        <v>1</v>
      </c>
      <c r="AM980" s="249">
        <v>1</v>
      </c>
    </row>
    <row r="981" spans="1:39" x14ac:dyDescent="0.3">
      <c r="A981" s="249">
        <v>521174</v>
      </c>
      <c r="B981" s="305" t="s">
        <v>2062</v>
      </c>
      <c r="C981" s="249">
        <v>1</v>
      </c>
      <c r="D981" s="249">
        <v>1</v>
      </c>
      <c r="E981" s="249">
        <v>1</v>
      </c>
      <c r="F981" s="249">
        <v>1</v>
      </c>
      <c r="G981" s="249">
        <v>1</v>
      </c>
      <c r="H981" s="249">
        <v>1</v>
      </c>
      <c r="I981" s="249">
        <v>1</v>
      </c>
      <c r="J981" s="249">
        <v>1</v>
      </c>
      <c r="K981" s="249">
        <v>1</v>
      </c>
      <c r="L981" s="249">
        <v>1</v>
      </c>
      <c r="M981" s="249">
        <v>1</v>
      </c>
      <c r="N981" s="249">
        <v>1</v>
      </c>
      <c r="O981" s="249">
        <v>1</v>
      </c>
      <c r="P981" s="249">
        <v>1</v>
      </c>
      <c r="Q981" s="249">
        <v>1</v>
      </c>
      <c r="R981" s="249">
        <v>1</v>
      </c>
      <c r="S981" s="249">
        <v>1</v>
      </c>
      <c r="T981" s="249">
        <v>1</v>
      </c>
      <c r="U981" s="249">
        <v>1</v>
      </c>
      <c r="V981" s="249">
        <v>1</v>
      </c>
      <c r="W981" s="249">
        <v>1</v>
      </c>
      <c r="X981" s="249">
        <v>1</v>
      </c>
      <c r="Y981" s="249">
        <v>1</v>
      </c>
      <c r="Z981" s="249">
        <v>1</v>
      </c>
      <c r="AA981" s="249">
        <v>1</v>
      </c>
      <c r="AB981" s="249">
        <v>1</v>
      </c>
      <c r="AC981" s="249">
        <v>1</v>
      </c>
      <c r="AD981" s="249">
        <v>1</v>
      </c>
      <c r="AE981" s="249">
        <v>1</v>
      </c>
      <c r="AF981" s="249">
        <v>1</v>
      </c>
      <c r="AG981" s="249">
        <v>1</v>
      </c>
      <c r="AH981" s="249">
        <v>1</v>
      </c>
      <c r="AI981" s="249">
        <v>1</v>
      </c>
      <c r="AJ981" s="249">
        <v>1</v>
      </c>
      <c r="AK981" s="249">
        <v>1</v>
      </c>
      <c r="AL981" s="249">
        <v>1</v>
      </c>
      <c r="AM981" s="249">
        <v>1</v>
      </c>
    </row>
    <row r="982" spans="1:39" x14ac:dyDescent="0.3">
      <c r="A982" s="249">
        <v>521179</v>
      </c>
      <c r="B982" s="305" t="s">
        <v>2062</v>
      </c>
      <c r="C982" s="249">
        <v>1</v>
      </c>
      <c r="D982" s="249">
        <v>1</v>
      </c>
      <c r="E982" s="249">
        <v>1</v>
      </c>
      <c r="F982" s="249">
        <v>1</v>
      </c>
      <c r="G982" s="249">
        <v>1</v>
      </c>
      <c r="H982" s="249">
        <v>1</v>
      </c>
      <c r="I982" s="249">
        <v>1</v>
      </c>
      <c r="J982" s="249">
        <v>1</v>
      </c>
      <c r="K982" s="249">
        <v>1</v>
      </c>
      <c r="L982" s="249">
        <v>1</v>
      </c>
      <c r="M982" s="249">
        <v>1</v>
      </c>
      <c r="N982" s="249">
        <v>1</v>
      </c>
      <c r="O982" s="249">
        <v>1</v>
      </c>
      <c r="P982" s="249">
        <v>1</v>
      </c>
      <c r="Q982" s="249">
        <v>1</v>
      </c>
      <c r="R982" s="249">
        <v>1</v>
      </c>
      <c r="S982" s="249">
        <v>1</v>
      </c>
      <c r="T982" s="249">
        <v>1</v>
      </c>
      <c r="U982" s="249">
        <v>1</v>
      </c>
      <c r="V982" s="249">
        <v>1</v>
      </c>
      <c r="W982" s="249">
        <v>1</v>
      </c>
      <c r="X982" s="249">
        <v>1</v>
      </c>
      <c r="Y982" s="249">
        <v>1</v>
      </c>
      <c r="Z982" s="249">
        <v>1</v>
      </c>
      <c r="AA982" s="249">
        <v>1</v>
      </c>
      <c r="AB982" s="249">
        <v>1</v>
      </c>
      <c r="AC982" s="249">
        <v>1</v>
      </c>
      <c r="AD982" s="249">
        <v>1</v>
      </c>
      <c r="AE982" s="249">
        <v>1</v>
      </c>
      <c r="AF982" s="249">
        <v>1</v>
      </c>
      <c r="AG982" s="249">
        <v>1</v>
      </c>
      <c r="AH982" s="249">
        <v>1</v>
      </c>
      <c r="AI982" s="249">
        <v>1</v>
      </c>
      <c r="AJ982" s="249">
        <v>1</v>
      </c>
      <c r="AK982" s="249">
        <v>1</v>
      </c>
      <c r="AL982" s="249">
        <v>1</v>
      </c>
      <c r="AM982" s="249">
        <v>1</v>
      </c>
    </row>
    <row r="983" spans="1:39" x14ac:dyDescent="0.3">
      <c r="A983" s="249">
        <v>521207</v>
      </c>
      <c r="B983" s="305" t="s">
        <v>2062</v>
      </c>
      <c r="C983" s="249">
        <v>1</v>
      </c>
      <c r="D983" s="249">
        <v>1</v>
      </c>
      <c r="E983" s="249">
        <v>1</v>
      </c>
      <c r="F983" s="249">
        <v>1</v>
      </c>
      <c r="G983" s="249">
        <v>1</v>
      </c>
      <c r="H983" s="249">
        <v>1</v>
      </c>
      <c r="I983" s="249">
        <v>1</v>
      </c>
      <c r="J983" s="249">
        <v>1</v>
      </c>
      <c r="K983" s="249">
        <v>1</v>
      </c>
      <c r="L983" s="249">
        <v>1</v>
      </c>
      <c r="M983" s="249">
        <v>1</v>
      </c>
      <c r="N983" s="249">
        <v>1</v>
      </c>
      <c r="O983" s="249">
        <v>1</v>
      </c>
      <c r="P983" s="249">
        <v>1</v>
      </c>
      <c r="Q983" s="249">
        <v>1</v>
      </c>
      <c r="R983" s="249">
        <v>1</v>
      </c>
      <c r="S983" s="249">
        <v>1</v>
      </c>
      <c r="T983" s="249">
        <v>1</v>
      </c>
      <c r="U983" s="249">
        <v>1</v>
      </c>
      <c r="V983" s="249">
        <v>1</v>
      </c>
      <c r="W983" s="249">
        <v>1</v>
      </c>
      <c r="X983" s="249">
        <v>1</v>
      </c>
      <c r="Y983" s="249">
        <v>1</v>
      </c>
      <c r="Z983" s="249">
        <v>1</v>
      </c>
      <c r="AA983" s="249">
        <v>1</v>
      </c>
      <c r="AB983" s="249">
        <v>1</v>
      </c>
      <c r="AC983" s="249">
        <v>1</v>
      </c>
      <c r="AD983" s="249">
        <v>1</v>
      </c>
      <c r="AE983" s="249">
        <v>1</v>
      </c>
      <c r="AF983" s="249">
        <v>1</v>
      </c>
      <c r="AG983" s="249">
        <v>1</v>
      </c>
      <c r="AH983" s="249">
        <v>1</v>
      </c>
      <c r="AI983" s="249">
        <v>1</v>
      </c>
      <c r="AJ983" s="249">
        <v>1</v>
      </c>
      <c r="AK983" s="249">
        <v>1</v>
      </c>
      <c r="AL983" s="249">
        <v>1</v>
      </c>
      <c r="AM983" s="249">
        <v>1</v>
      </c>
    </row>
    <row r="984" spans="1:39" x14ac:dyDescent="0.3">
      <c r="A984" s="249">
        <v>521210</v>
      </c>
      <c r="B984" s="305" t="s">
        <v>2062</v>
      </c>
      <c r="C984" s="249">
        <v>1</v>
      </c>
      <c r="D984" s="249">
        <v>1</v>
      </c>
      <c r="E984" s="249">
        <v>1</v>
      </c>
      <c r="F984" s="249">
        <v>1</v>
      </c>
      <c r="G984" s="249">
        <v>1</v>
      </c>
      <c r="H984" s="249">
        <v>1</v>
      </c>
      <c r="I984" s="249">
        <v>1</v>
      </c>
      <c r="J984" s="249">
        <v>1</v>
      </c>
      <c r="K984" s="249">
        <v>1</v>
      </c>
      <c r="L984" s="249">
        <v>1</v>
      </c>
      <c r="M984" s="249">
        <v>1</v>
      </c>
      <c r="N984" s="249">
        <v>1</v>
      </c>
      <c r="O984" s="249">
        <v>1</v>
      </c>
      <c r="P984" s="249">
        <v>1</v>
      </c>
      <c r="Q984" s="249">
        <v>1</v>
      </c>
      <c r="R984" s="249">
        <v>1</v>
      </c>
      <c r="S984" s="249">
        <v>1</v>
      </c>
      <c r="T984" s="249">
        <v>1</v>
      </c>
      <c r="U984" s="249">
        <v>1</v>
      </c>
      <c r="V984" s="249">
        <v>1</v>
      </c>
      <c r="W984" s="249">
        <v>1</v>
      </c>
      <c r="X984" s="249">
        <v>1</v>
      </c>
      <c r="Y984" s="249">
        <v>1</v>
      </c>
      <c r="Z984" s="249">
        <v>1</v>
      </c>
      <c r="AA984" s="249">
        <v>1</v>
      </c>
      <c r="AB984" s="249">
        <v>1</v>
      </c>
      <c r="AC984" s="249">
        <v>1</v>
      </c>
      <c r="AD984" s="249">
        <v>1</v>
      </c>
      <c r="AE984" s="249">
        <v>1</v>
      </c>
      <c r="AF984" s="249">
        <v>1</v>
      </c>
      <c r="AG984" s="249">
        <v>1</v>
      </c>
      <c r="AH984" s="249">
        <v>1</v>
      </c>
      <c r="AI984" s="249">
        <v>1</v>
      </c>
      <c r="AJ984" s="249">
        <v>1</v>
      </c>
      <c r="AK984" s="249">
        <v>1</v>
      </c>
      <c r="AL984" s="249">
        <v>1</v>
      </c>
      <c r="AM984" s="249">
        <v>1</v>
      </c>
    </row>
    <row r="985" spans="1:39" x14ac:dyDescent="0.3">
      <c r="A985" s="249">
        <v>521223</v>
      </c>
      <c r="B985" s="305" t="s">
        <v>2062</v>
      </c>
      <c r="C985" s="249">
        <v>1</v>
      </c>
      <c r="D985" s="249">
        <v>1</v>
      </c>
      <c r="E985" s="249">
        <v>1</v>
      </c>
      <c r="F985" s="249">
        <v>1</v>
      </c>
      <c r="G985" s="249">
        <v>1</v>
      </c>
      <c r="H985" s="249">
        <v>1</v>
      </c>
      <c r="I985" s="249">
        <v>1</v>
      </c>
      <c r="J985" s="249">
        <v>1</v>
      </c>
      <c r="K985" s="249">
        <v>1</v>
      </c>
      <c r="L985" s="249">
        <v>1</v>
      </c>
      <c r="M985" s="249">
        <v>1</v>
      </c>
      <c r="N985" s="249">
        <v>1</v>
      </c>
      <c r="O985" s="249">
        <v>1</v>
      </c>
      <c r="P985" s="249">
        <v>1</v>
      </c>
      <c r="Q985" s="249">
        <v>1</v>
      </c>
      <c r="R985" s="249">
        <v>1</v>
      </c>
      <c r="S985" s="249">
        <v>1</v>
      </c>
      <c r="T985" s="249">
        <v>1</v>
      </c>
      <c r="U985" s="249">
        <v>1</v>
      </c>
      <c r="V985" s="249">
        <v>1</v>
      </c>
      <c r="W985" s="249">
        <v>1</v>
      </c>
      <c r="X985" s="249">
        <v>1</v>
      </c>
      <c r="Y985" s="249">
        <v>1</v>
      </c>
      <c r="Z985" s="249">
        <v>1</v>
      </c>
      <c r="AA985" s="249">
        <v>1</v>
      </c>
      <c r="AB985" s="249">
        <v>1</v>
      </c>
      <c r="AC985" s="249">
        <v>1</v>
      </c>
      <c r="AD985" s="249">
        <v>1</v>
      </c>
      <c r="AE985" s="249">
        <v>1</v>
      </c>
      <c r="AF985" s="249">
        <v>1</v>
      </c>
      <c r="AG985" s="249">
        <v>1</v>
      </c>
      <c r="AH985" s="249">
        <v>1</v>
      </c>
      <c r="AI985" s="249">
        <v>1</v>
      </c>
      <c r="AJ985" s="249">
        <v>1</v>
      </c>
      <c r="AK985" s="249">
        <v>1</v>
      </c>
      <c r="AL985" s="249">
        <v>1</v>
      </c>
      <c r="AM985" s="249">
        <v>1</v>
      </c>
    </row>
    <row r="986" spans="1:39" x14ac:dyDescent="0.3">
      <c r="A986" s="249">
        <v>521241</v>
      </c>
      <c r="B986" s="305" t="s">
        <v>2062</v>
      </c>
      <c r="C986" s="249">
        <v>1</v>
      </c>
      <c r="D986" s="249">
        <v>1</v>
      </c>
      <c r="E986" s="249">
        <v>1</v>
      </c>
      <c r="F986" s="249">
        <v>1</v>
      </c>
      <c r="G986" s="249">
        <v>1</v>
      </c>
      <c r="H986" s="249">
        <v>1</v>
      </c>
      <c r="I986" s="249">
        <v>1</v>
      </c>
      <c r="J986" s="249">
        <v>1</v>
      </c>
      <c r="K986" s="249">
        <v>1</v>
      </c>
      <c r="L986" s="249">
        <v>1</v>
      </c>
      <c r="M986" s="249">
        <v>1</v>
      </c>
      <c r="N986" s="249">
        <v>1</v>
      </c>
      <c r="O986" s="249">
        <v>1</v>
      </c>
      <c r="P986" s="249">
        <v>1</v>
      </c>
      <c r="Q986" s="249">
        <v>1</v>
      </c>
      <c r="R986" s="249">
        <v>1</v>
      </c>
      <c r="S986" s="249">
        <v>1</v>
      </c>
      <c r="T986" s="249">
        <v>1</v>
      </c>
      <c r="U986" s="249">
        <v>1</v>
      </c>
      <c r="V986" s="249">
        <v>1</v>
      </c>
      <c r="W986" s="249">
        <v>1</v>
      </c>
      <c r="X986" s="249">
        <v>1</v>
      </c>
      <c r="Y986" s="249">
        <v>1</v>
      </c>
      <c r="Z986" s="249">
        <v>1</v>
      </c>
      <c r="AA986" s="249">
        <v>1</v>
      </c>
      <c r="AB986" s="249">
        <v>1</v>
      </c>
      <c r="AC986" s="249">
        <v>1</v>
      </c>
      <c r="AD986" s="249">
        <v>1</v>
      </c>
      <c r="AE986" s="249">
        <v>1</v>
      </c>
      <c r="AF986" s="249">
        <v>1</v>
      </c>
      <c r="AG986" s="249">
        <v>1</v>
      </c>
      <c r="AH986" s="249">
        <v>1</v>
      </c>
      <c r="AI986" s="249">
        <v>1</v>
      </c>
      <c r="AJ986" s="249">
        <v>1</v>
      </c>
      <c r="AK986" s="249">
        <v>1</v>
      </c>
      <c r="AL986" s="249">
        <v>1</v>
      </c>
      <c r="AM986" s="249">
        <v>1</v>
      </c>
    </row>
    <row r="987" spans="1:39" x14ac:dyDescent="0.3">
      <c r="A987" s="249">
        <v>521258</v>
      </c>
      <c r="B987" s="305" t="s">
        <v>2062</v>
      </c>
      <c r="C987" s="249">
        <v>1</v>
      </c>
      <c r="D987" s="249">
        <v>1</v>
      </c>
      <c r="E987" s="249">
        <v>1</v>
      </c>
      <c r="F987" s="249">
        <v>1</v>
      </c>
      <c r="G987" s="249">
        <v>1</v>
      </c>
      <c r="H987" s="249">
        <v>1</v>
      </c>
      <c r="I987" s="249">
        <v>1</v>
      </c>
      <c r="J987" s="249">
        <v>1</v>
      </c>
      <c r="K987" s="249">
        <v>1</v>
      </c>
      <c r="L987" s="249">
        <v>1</v>
      </c>
      <c r="M987" s="249">
        <v>1</v>
      </c>
      <c r="N987" s="249">
        <v>1</v>
      </c>
      <c r="O987" s="249">
        <v>1</v>
      </c>
      <c r="P987" s="249">
        <v>1</v>
      </c>
      <c r="Q987" s="249">
        <v>1</v>
      </c>
      <c r="R987" s="249">
        <v>1</v>
      </c>
      <c r="S987" s="249">
        <v>1</v>
      </c>
      <c r="T987" s="249">
        <v>1</v>
      </c>
      <c r="U987" s="249">
        <v>1</v>
      </c>
      <c r="V987" s="249">
        <v>1</v>
      </c>
      <c r="W987" s="249">
        <v>1</v>
      </c>
      <c r="X987" s="249">
        <v>1</v>
      </c>
      <c r="Y987" s="249">
        <v>1</v>
      </c>
      <c r="Z987" s="249">
        <v>1</v>
      </c>
      <c r="AA987" s="249">
        <v>1</v>
      </c>
      <c r="AB987" s="249">
        <v>1</v>
      </c>
      <c r="AC987" s="249">
        <v>1</v>
      </c>
      <c r="AD987" s="249">
        <v>1</v>
      </c>
      <c r="AE987" s="249">
        <v>1</v>
      </c>
      <c r="AF987" s="249">
        <v>1</v>
      </c>
      <c r="AG987" s="249">
        <v>1</v>
      </c>
      <c r="AH987" s="249">
        <v>1</v>
      </c>
      <c r="AI987" s="249">
        <v>1</v>
      </c>
      <c r="AJ987" s="249">
        <v>1</v>
      </c>
      <c r="AK987" s="249">
        <v>1</v>
      </c>
      <c r="AL987" s="249">
        <v>1</v>
      </c>
      <c r="AM987" s="249">
        <v>1</v>
      </c>
    </row>
    <row r="988" spans="1:39" x14ac:dyDescent="0.3">
      <c r="A988" s="249">
        <v>521287</v>
      </c>
      <c r="B988" s="305" t="s">
        <v>2062</v>
      </c>
      <c r="C988" s="249">
        <v>1</v>
      </c>
      <c r="D988" s="249">
        <v>1</v>
      </c>
      <c r="E988" s="249">
        <v>1</v>
      </c>
      <c r="F988" s="249">
        <v>1</v>
      </c>
      <c r="G988" s="249">
        <v>1</v>
      </c>
      <c r="H988" s="249">
        <v>1</v>
      </c>
      <c r="I988" s="249">
        <v>1</v>
      </c>
      <c r="J988" s="249">
        <v>1</v>
      </c>
      <c r="K988" s="249">
        <v>1</v>
      </c>
      <c r="L988" s="249">
        <v>1</v>
      </c>
      <c r="M988" s="249">
        <v>1</v>
      </c>
      <c r="N988" s="249">
        <v>1</v>
      </c>
      <c r="O988" s="249">
        <v>1</v>
      </c>
      <c r="P988" s="249">
        <v>1</v>
      </c>
      <c r="Q988" s="249">
        <v>1</v>
      </c>
      <c r="R988" s="249">
        <v>1</v>
      </c>
      <c r="S988" s="249">
        <v>1</v>
      </c>
      <c r="T988" s="249">
        <v>1</v>
      </c>
      <c r="U988" s="249">
        <v>1</v>
      </c>
      <c r="V988" s="249">
        <v>1</v>
      </c>
      <c r="W988" s="249">
        <v>1</v>
      </c>
      <c r="X988" s="249">
        <v>1</v>
      </c>
      <c r="Y988" s="249">
        <v>1</v>
      </c>
      <c r="Z988" s="249">
        <v>1</v>
      </c>
      <c r="AA988" s="249">
        <v>1</v>
      </c>
      <c r="AB988" s="249">
        <v>1</v>
      </c>
      <c r="AC988" s="249">
        <v>1</v>
      </c>
      <c r="AD988" s="249">
        <v>1</v>
      </c>
      <c r="AE988" s="249">
        <v>1</v>
      </c>
      <c r="AF988" s="249">
        <v>1</v>
      </c>
      <c r="AG988" s="249">
        <v>1</v>
      </c>
      <c r="AH988" s="249">
        <v>1</v>
      </c>
      <c r="AI988" s="249">
        <v>1</v>
      </c>
      <c r="AJ988" s="249">
        <v>1</v>
      </c>
      <c r="AK988" s="249">
        <v>1</v>
      </c>
      <c r="AL988" s="249">
        <v>1</v>
      </c>
      <c r="AM988" s="249">
        <v>1</v>
      </c>
    </row>
    <row r="989" spans="1:39" x14ac:dyDescent="0.3">
      <c r="A989" s="249">
        <v>521300</v>
      </c>
      <c r="B989" s="305" t="s">
        <v>2062</v>
      </c>
      <c r="C989" s="249">
        <v>1</v>
      </c>
      <c r="D989" s="249">
        <v>1</v>
      </c>
      <c r="E989" s="249">
        <v>1</v>
      </c>
      <c r="F989" s="249">
        <v>1</v>
      </c>
      <c r="G989" s="249">
        <v>1</v>
      </c>
      <c r="H989" s="249">
        <v>1</v>
      </c>
      <c r="I989" s="249">
        <v>1</v>
      </c>
      <c r="J989" s="249">
        <v>1</v>
      </c>
      <c r="K989" s="249">
        <v>1</v>
      </c>
      <c r="L989" s="249">
        <v>1</v>
      </c>
      <c r="M989" s="249">
        <v>1</v>
      </c>
      <c r="N989" s="249">
        <v>1</v>
      </c>
      <c r="O989" s="249">
        <v>1</v>
      </c>
      <c r="P989" s="249">
        <v>1</v>
      </c>
      <c r="Q989" s="249">
        <v>1</v>
      </c>
      <c r="R989" s="249">
        <v>1</v>
      </c>
      <c r="S989" s="249">
        <v>1</v>
      </c>
      <c r="T989" s="249">
        <v>1</v>
      </c>
      <c r="U989" s="249">
        <v>1</v>
      </c>
      <c r="V989" s="249">
        <v>1</v>
      </c>
      <c r="W989" s="249">
        <v>1</v>
      </c>
      <c r="X989" s="249">
        <v>1</v>
      </c>
      <c r="Y989" s="249">
        <v>1</v>
      </c>
      <c r="Z989" s="249">
        <v>1</v>
      </c>
      <c r="AA989" s="249">
        <v>1</v>
      </c>
      <c r="AB989" s="249">
        <v>1</v>
      </c>
      <c r="AC989" s="249">
        <v>1</v>
      </c>
      <c r="AD989" s="249">
        <v>1</v>
      </c>
      <c r="AE989" s="249">
        <v>1</v>
      </c>
      <c r="AF989" s="249">
        <v>1</v>
      </c>
      <c r="AG989" s="249">
        <v>1</v>
      </c>
      <c r="AH989" s="249">
        <v>1</v>
      </c>
      <c r="AI989" s="249">
        <v>1</v>
      </c>
      <c r="AJ989" s="249">
        <v>1</v>
      </c>
      <c r="AK989" s="249">
        <v>1</v>
      </c>
      <c r="AL989" s="249">
        <v>1</v>
      </c>
      <c r="AM989" s="249">
        <v>1</v>
      </c>
    </row>
    <row r="990" spans="1:39" x14ac:dyDescent="0.3">
      <c r="A990" s="249">
        <v>521303</v>
      </c>
      <c r="B990" s="305" t="s">
        <v>2062</v>
      </c>
      <c r="C990" s="249">
        <v>1</v>
      </c>
      <c r="D990" s="249">
        <v>1</v>
      </c>
      <c r="E990" s="249">
        <v>1</v>
      </c>
      <c r="F990" s="249">
        <v>1</v>
      </c>
      <c r="G990" s="249">
        <v>1</v>
      </c>
      <c r="H990" s="249">
        <v>1</v>
      </c>
      <c r="I990" s="249">
        <v>1</v>
      </c>
      <c r="J990" s="249">
        <v>1</v>
      </c>
      <c r="K990" s="249">
        <v>1</v>
      </c>
      <c r="L990" s="249">
        <v>1</v>
      </c>
      <c r="M990" s="249">
        <v>1</v>
      </c>
      <c r="N990" s="249">
        <v>1</v>
      </c>
      <c r="O990" s="249">
        <v>1</v>
      </c>
      <c r="P990" s="249">
        <v>1</v>
      </c>
      <c r="Q990" s="249">
        <v>1</v>
      </c>
      <c r="R990" s="249">
        <v>1</v>
      </c>
      <c r="S990" s="249">
        <v>1</v>
      </c>
      <c r="T990" s="249">
        <v>1</v>
      </c>
      <c r="U990" s="249">
        <v>1</v>
      </c>
      <c r="V990" s="249">
        <v>1</v>
      </c>
      <c r="W990" s="249">
        <v>1</v>
      </c>
      <c r="X990" s="249">
        <v>1</v>
      </c>
      <c r="Y990" s="249">
        <v>1</v>
      </c>
      <c r="Z990" s="249">
        <v>1</v>
      </c>
      <c r="AA990" s="249">
        <v>1</v>
      </c>
      <c r="AB990" s="249">
        <v>1</v>
      </c>
      <c r="AC990" s="249">
        <v>1</v>
      </c>
      <c r="AD990" s="249">
        <v>1</v>
      </c>
      <c r="AE990" s="249">
        <v>1</v>
      </c>
      <c r="AF990" s="249">
        <v>1</v>
      </c>
      <c r="AG990" s="249">
        <v>1</v>
      </c>
      <c r="AH990" s="249">
        <v>1</v>
      </c>
      <c r="AI990" s="249">
        <v>1</v>
      </c>
      <c r="AJ990" s="249">
        <v>1</v>
      </c>
      <c r="AK990" s="249">
        <v>1</v>
      </c>
      <c r="AL990" s="249">
        <v>1</v>
      </c>
      <c r="AM990" s="249">
        <v>1</v>
      </c>
    </row>
    <row r="991" spans="1:39" x14ac:dyDescent="0.3">
      <c r="A991" s="249">
        <v>521307</v>
      </c>
      <c r="B991" s="305" t="s">
        <v>2062</v>
      </c>
      <c r="C991" s="249">
        <v>1</v>
      </c>
      <c r="D991" s="249">
        <v>1</v>
      </c>
      <c r="E991" s="249">
        <v>1</v>
      </c>
      <c r="F991" s="249">
        <v>1</v>
      </c>
      <c r="G991" s="249">
        <v>1</v>
      </c>
      <c r="H991" s="249">
        <v>1</v>
      </c>
      <c r="I991" s="249">
        <v>1</v>
      </c>
      <c r="J991" s="249">
        <v>1</v>
      </c>
      <c r="K991" s="249">
        <v>1</v>
      </c>
      <c r="L991" s="249">
        <v>1</v>
      </c>
      <c r="M991" s="249">
        <v>1</v>
      </c>
      <c r="N991" s="249">
        <v>1</v>
      </c>
      <c r="O991" s="249">
        <v>1</v>
      </c>
      <c r="P991" s="249">
        <v>1</v>
      </c>
      <c r="Q991" s="249">
        <v>1</v>
      </c>
      <c r="R991" s="249">
        <v>1</v>
      </c>
      <c r="S991" s="249">
        <v>1</v>
      </c>
      <c r="T991" s="249">
        <v>1</v>
      </c>
      <c r="U991" s="249">
        <v>1</v>
      </c>
      <c r="V991" s="249">
        <v>1</v>
      </c>
      <c r="W991" s="249">
        <v>1</v>
      </c>
      <c r="X991" s="249">
        <v>1</v>
      </c>
      <c r="Y991" s="249">
        <v>1</v>
      </c>
      <c r="Z991" s="249">
        <v>1</v>
      </c>
      <c r="AA991" s="249">
        <v>1</v>
      </c>
      <c r="AB991" s="249">
        <v>1</v>
      </c>
      <c r="AC991" s="249">
        <v>1</v>
      </c>
      <c r="AD991" s="249">
        <v>1</v>
      </c>
      <c r="AE991" s="249">
        <v>1</v>
      </c>
      <c r="AF991" s="249">
        <v>1</v>
      </c>
      <c r="AG991" s="249">
        <v>1</v>
      </c>
      <c r="AH991" s="249">
        <v>1</v>
      </c>
      <c r="AI991" s="249">
        <v>1</v>
      </c>
      <c r="AJ991" s="249">
        <v>1</v>
      </c>
      <c r="AK991" s="249">
        <v>1</v>
      </c>
      <c r="AL991" s="249">
        <v>1</v>
      </c>
      <c r="AM991" s="249">
        <v>1</v>
      </c>
    </row>
    <row r="992" spans="1:39" x14ac:dyDescent="0.3">
      <c r="A992" s="249">
        <v>521319</v>
      </c>
      <c r="B992" s="305" t="s">
        <v>2062</v>
      </c>
      <c r="C992" s="249">
        <v>1</v>
      </c>
      <c r="D992" s="249">
        <v>1</v>
      </c>
      <c r="E992" s="249">
        <v>1</v>
      </c>
      <c r="F992" s="249">
        <v>1</v>
      </c>
      <c r="G992" s="249">
        <v>1</v>
      </c>
      <c r="H992" s="249">
        <v>1</v>
      </c>
      <c r="I992" s="249">
        <v>1</v>
      </c>
      <c r="J992" s="249">
        <v>1</v>
      </c>
      <c r="K992" s="249">
        <v>1</v>
      </c>
      <c r="L992" s="249">
        <v>1</v>
      </c>
      <c r="M992" s="249">
        <v>1</v>
      </c>
      <c r="N992" s="249">
        <v>1</v>
      </c>
      <c r="O992" s="249">
        <v>1</v>
      </c>
      <c r="P992" s="249">
        <v>1</v>
      </c>
      <c r="Q992" s="249">
        <v>1</v>
      </c>
      <c r="R992" s="249">
        <v>1</v>
      </c>
      <c r="S992" s="249">
        <v>1</v>
      </c>
      <c r="T992" s="249">
        <v>1</v>
      </c>
      <c r="U992" s="249">
        <v>1</v>
      </c>
      <c r="V992" s="249">
        <v>1</v>
      </c>
      <c r="W992" s="249">
        <v>1</v>
      </c>
      <c r="X992" s="249">
        <v>1</v>
      </c>
      <c r="Y992" s="249">
        <v>1</v>
      </c>
      <c r="Z992" s="249">
        <v>1</v>
      </c>
      <c r="AA992" s="249">
        <v>1</v>
      </c>
      <c r="AB992" s="249">
        <v>1</v>
      </c>
      <c r="AC992" s="249">
        <v>1</v>
      </c>
      <c r="AD992" s="249">
        <v>1</v>
      </c>
      <c r="AE992" s="249">
        <v>1</v>
      </c>
      <c r="AF992" s="249">
        <v>1</v>
      </c>
      <c r="AG992" s="249">
        <v>1</v>
      </c>
      <c r="AH992" s="249">
        <v>1</v>
      </c>
      <c r="AI992" s="249">
        <v>1</v>
      </c>
      <c r="AJ992" s="249">
        <v>1</v>
      </c>
      <c r="AK992" s="249">
        <v>1</v>
      </c>
      <c r="AL992" s="249">
        <v>1</v>
      </c>
      <c r="AM992" s="249">
        <v>1</v>
      </c>
    </row>
    <row r="993" spans="1:39" x14ac:dyDescent="0.3">
      <c r="A993" s="249">
        <v>521324</v>
      </c>
      <c r="B993" s="305" t="s">
        <v>2062</v>
      </c>
      <c r="C993" s="249">
        <v>1</v>
      </c>
      <c r="D993" s="249">
        <v>1</v>
      </c>
      <c r="E993" s="249">
        <v>1</v>
      </c>
      <c r="F993" s="249">
        <v>1</v>
      </c>
      <c r="G993" s="249">
        <v>1</v>
      </c>
      <c r="H993" s="249">
        <v>1</v>
      </c>
      <c r="I993" s="249">
        <v>1</v>
      </c>
      <c r="J993" s="249">
        <v>1</v>
      </c>
      <c r="K993" s="249">
        <v>1</v>
      </c>
      <c r="L993" s="249">
        <v>1</v>
      </c>
      <c r="M993" s="249">
        <v>1</v>
      </c>
      <c r="N993" s="249">
        <v>1</v>
      </c>
      <c r="O993" s="249">
        <v>1</v>
      </c>
      <c r="P993" s="249">
        <v>1</v>
      </c>
      <c r="Q993" s="249">
        <v>1</v>
      </c>
      <c r="R993" s="249">
        <v>1</v>
      </c>
      <c r="S993" s="249">
        <v>1</v>
      </c>
      <c r="T993" s="249">
        <v>1</v>
      </c>
      <c r="U993" s="249">
        <v>1</v>
      </c>
      <c r="V993" s="249">
        <v>1</v>
      </c>
      <c r="W993" s="249">
        <v>1</v>
      </c>
      <c r="X993" s="249">
        <v>1</v>
      </c>
      <c r="Y993" s="249">
        <v>1</v>
      </c>
      <c r="Z993" s="249">
        <v>1</v>
      </c>
      <c r="AA993" s="249">
        <v>1</v>
      </c>
      <c r="AB993" s="249">
        <v>1</v>
      </c>
      <c r="AC993" s="249">
        <v>1</v>
      </c>
      <c r="AD993" s="249">
        <v>1</v>
      </c>
      <c r="AE993" s="249">
        <v>1</v>
      </c>
      <c r="AF993" s="249">
        <v>1</v>
      </c>
      <c r="AG993" s="249">
        <v>1</v>
      </c>
      <c r="AH993" s="249">
        <v>1</v>
      </c>
      <c r="AI993" s="249">
        <v>1</v>
      </c>
      <c r="AJ993" s="249">
        <v>1</v>
      </c>
      <c r="AK993" s="249">
        <v>1</v>
      </c>
      <c r="AL993" s="249">
        <v>1</v>
      </c>
      <c r="AM993" s="249">
        <v>1</v>
      </c>
    </row>
    <row r="994" spans="1:39" x14ac:dyDescent="0.3">
      <c r="A994" s="249">
        <v>521336</v>
      </c>
      <c r="B994" s="305" t="s">
        <v>2062</v>
      </c>
      <c r="C994" s="249">
        <v>1</v>
      </c>
      <c r="D994" s="249">
        <v>1</v>
      </c>
      <c r="E994" s="249">
        <v>1</v>
      </c>
      <c r="F994" s="249">
        <v>1</v>
      </c>
      <c r="G994" s="249">
        <v>1</v>
      </c>
      <c r="H994" s="249">
        <v>1</v>
      </c>
      <c r="I994" s="249">
        <v>1</v>
      </c>
      <c r="J994" s="249">
        <v>1</v>
      </c>
      <c r="K994" s="249">
        <v>1</v>
      </c>
      <c r="L994" s="249">
        <v>1</v>
      </c>
      <c r="M994" s="249">
        <v>1</v>
      </c>
      <c r="N994" s="249">
        <v>1</v>
      </c>
      <c r="O994" s="249">
        <v>1</v>
      </c>
      <c r="P994" s="249">
        <v>1</v>
      </c>
      <c r="Q994" s="249">
        <v>1</v>
      </c>
      <c r="R994" s="249">
        <v>1</v>
      </c>
      <c r="S994" s="249">
        <v>1</v>
      </c>
      <c r="T994" s="249">
        <v>1</v>
      </c>
      <c r="U994" s="249">
        <v>1</v>
      </c>
      <c r="V994" s="249">
        <v>1</v>
      </c>
      <c r="W994" s="249">
        <v>1</v>
      </c>
      <c r="X994" s="249">
        <v>1</v>
      </c>
      <c r="Y994" s="249">
        <v>1</v>
      </c>
      <c r="Z994" s="249">
        <v>1</v>
      </c>
      <c r="AA994" s="249">
        <v>1</v>
      </c>
      <c r="AB994" s="249">
        <v>1</v>
      </c>
      <c r="AC994" s="249">
        <v>1</v>
      </c>
      <c r="AD994" s="249">
        <v>1</v>
      </c>
      <c r="AE994" s="249">
        <v>1</v>
      </c>
      <c r="AF994" s="249">
        <v>1</v>
      </c>
      <c r="AG994" s="249">
        <v>1</v>
      </c>
      <c r="AH994" s="249">
        <v>1</v>
      </c>
      <c r="AI994" s="249">
        <v>1</v>
      </c>
      <c r="AJ994" s="249">
        <v>1</v>
      </c>
      <c r="AK994" s="249">
        <v>1</v>
      </c>
      <c r="AL994" s="249">
        <v>1</v>
      </c>
      <c r="AM994" s="249">
        <v>1</v>
      </c>
    </row>
    <row r="995" spans="1:39" x14ac:dyDescent="0.3">
      <c r="A995" s="249">
        <v>521337</v>
      </c>
      <c r="B995" s="305" t="s">
        <v>2062</v>
      </c>
      <c r="C995" s="249">
        <v>1</v>
      </c>
      <c r="D995" s="249">
        <v>1</v>
      </c>
      <c r="E995" s="249">
        <v>1</v>
      </c>
      <c r="F995" s="249">
        <v>1</v>
      </c>
      <c r="G995" s="249">
        <v>1</v>
      </c>
      <c r="H995" s="249">
        <v>1</v>
      </c>
      <c r="I995" s="249">
        <v>1</v>
      </c>
      <c r="J995" s="249">
        <v>1</v>
      </c>
      <c r="K995" s="249">
        <v>1</v>
      </c>
      <c r="L995" s="249">
        <v>1</v>
      </c>
      <c r="M995" s="249">
        <v>1</v>
      </c>
      <c r="N995" s="249">
        <v>1</v>
      </c>
      <c r="O995" s="249">
        <v>1</v>
      </c>
      <c r="P995" s="249">
        <v>1</v>
      </c>
      <c r="Q995" s="249">
        <v>1</v>
      </c>
      <c r="R995" s="249">
        <v>1</v>
      </c>
      <c r="S995" s="249">
        <v>1</v>
      </c>
      <c r="T995" s="249">
        <v>1</v>
      </c>
      <c r="U995" s="249">
        <v>1</v>
      </c>
      <c r="V995" s="249">
        <v>1</v>
      </c>
      <c r="W995" s="249">
        <v>1</v>
      </c>
      <c r="X995" s="249">
        <v>1</v>
      </c>
      <c r="Y995" s="249">
        <v>1</v>
      </c>
      <c r="Z995" s="249">
        <v>1</v>
      </c>
      <c r="AA995" s="249">
        <v>1</v>
      </c>
      <c r="AB995" s="249">
        <v>1</v>
      </c>
      <c r="AC995" s="249">
        <v>1</v>
      </c>
      <c r="AD995" s="249">
        <v>1</v>
      </c>
      <c r="AE995" s="249">
        <v>1</v>
      </c>
      <c r="AF995" s="249">
        <v>1</v>
      </c>
      <c r="AG995" s="249">
        <v>1</v>
      </c>
      <c r="AH995" s="249">
        <v>1</v>
      </c>
      <c r="AI995" s="249">
        <v>1</v>
      </c>
      <c r="AJ995" s="249">
        <v>1</v>
      </c>
      <c r="AK995" s="249">
        <v>1</v>
      </c>
      <c r="AL995" s="249">
        <v>1</v>
      </c>
      <c r="AM995" s="249">
        <v>1</v>
      </c>
    </row>
    <row r="996" spans="1:39" x14ac:dyDescent="0.3">
      <c r="A996" s="249">
        <v>521345</v>
      </c>
      <c r="B996" s="305" t="s">
        <v>2062</v>
      </c>
      <c r="C996" s="249">
        <v>1</v>
      </c>
      <c r="D996" s="249">
        <v>1</v>
      </c>
      <c r="E996" s="249">
        <v>1</v>
      </c>
      <c r="F996" s="249">
        <v>1</v>
      </c>
      <c r="G996" s="249">
        <v>1</v>
      </c>
      <c r="H996" s="249">
        <v>1</v>
      </c>
      <c r="I996" s="249">
        <v>1</v>
      </c>
      <c r="J996" s="249">
        <v>1</v>
      </c>
      <c r="K996" s="249">
        <v>1</v>
      </c>
      <c r="L996" s="249">
        <v>1</v>
      </c>
      <c r="M996" s="249">
        <v>1</v>
      </c>
      <c r="N996" s="249">
        <v>1</v>
      </c>
      <c r="O996" s="249">
        <v>1</v>
      </c>
      <c r="P996" s="249">
        <v>1</v>
      </c>
      <c r="Q996" s="249">
        <v>1</v>
      </c>
      <c r="R996" s="249">
        <v>1</v>
      </c>
      <c r="S996" s="249">
        <v>1</v>
      </c>
      <c r="T996" s="249">
        <v>1</v>
      </c>
      <c r="U996" s="249">
        <v>1</v>
      </c>
      <c r="V996" s="249">
        <v>1</v>
      </c>
      <c r="W996" s="249">
        <v>1</v>
      </c>
      <c r="X996" s="249">
        <v>1</v>
      </c>
      <c r="Y996" s="249">
        <v>1</v>
      </c>
      <c r="Z996" s="249">
        <v>1</v>
      </c>
      <c r="AA996" s="249">
        <v>1</v>
      </c>
      <c r="AB996" s="249">
        <v>1</v>
      </c>
      <c r="AC996" s="249">
        <v>1</v>
      </c>
      <c r="AD996" s="249">
        <v>1</v>
      </c>
      <c r="AE996" s="249">
        <v>1</v>
      </c>
      <c r="AF996" s="249">
        <v>1</v>
      </c>
      <c r="AG996" s="249">
        <v>1</v>
      </c>
      <c r="AH996" s="249">
        <v>1</v>
      </c>
      <c r="AI996" s="249">
        <v>1</v>
      </c>
      <c r="AJ996" s="249">
        <v>1</v>
      </c>
      <c r="AK996" s="249">
        <v>1</v>
      </c>
      <c r="AL996" s="249">
        <v>1</v>
      </c>
      <c r="AM996" s="249">
        <v>1</v>
      </c>
    </row>
    <row r="997" spans="1:39" x14ac:dyDescent="0.3">
      <c r="A997" s="249">
        <v>521349</v>
      </c>
      <c r="B997" s="305" t="s">
        <v>2062</v>
      </c>
      <c r="C997" s="249">
        <v>1</v>
      </c>
      <c r="D997" s="249">
        <v>1</v>
      </c>
      <c r="E997" s="249">
        <v>1</v>
      </c>
      <c r="F997" s="249">
        <v>1</v>
      </c>
      <c r="G997" s="249">
        <v>1</v>
      </c>
      <c r="H997" s="249">
        <v>1</v>
      </c>
      <c r="I997" s="249">
        <v>1</v>
      </c>
      <c r="J997" s="249">
        <v>1</v>
      </c>
      <c r="K997" s="249">
        <v>1</v>
      </c>
      <c r="L997" s="249">
        <v>1</v>
      </c>
      <c r="M997" s="249">
        <v>1</v>
      </c>
      <c r="N997" s="249">
        <v>1</v>
      </c>
      <c r="O997" s="249">
        <v>1</v>
      </c>
      <c r="P997" s="249">
        <v>1</v>
      </c>
      <c r="Q997" s="249">
        <v>1</v>
      </c>
      <c r="R997" s="249">
        <v>1</v>
      </c>
      <c r="S997" s="249">
        <v>1</v>
      </c>
      <c r="T997" s="249">
        <v>1</v>
      </c>
      <c r="U997" s="249">
        <v>1</v>
      </c>
      <c r="V997" s="249">
        <v>1</v>
      </c>
      <c r="W997" s="249">
        <v>1</v>
      </c>
      <c r="X997" s="249">
        <v>1</v>
      </c>
      <c r="Y997" s="249">
        <v>1</v>
      </c>
      <c r="Z997" s="249">
        <v>1</v>
      </c>
      <c r="AA997" s="249">
        <v>1</v>
      </c>
      <c r="AB997" s="249">
        <v>1</v>
      </c>
      <c r="AC997" s="249">
        <v>1</v>
      </c>
      <c r="AD997" s="249">
        <v>1</v>
      </c>
      <c r="AE997" s="249">
        <v>1</v>
      </c>
      <c r="AF997" s="249">
        <v>1</v>
      </c>
      <c r="AG997" s="249">
        <v>1</v>
      </c>
      <c r="AH997" s="249">
        <v>1</v>
      </c>
      <c r="AI997" s="249">
        <v>1</v>
      </c>
      <c r="AJ997" s="249">
        <v>1</v>
      </c>
      <c r="AK997" s="249">
        <v>1</v>
      </c>
      <c r="AL997" s="249">
        <v>1</v>
      </c>
      <c r="AM997" s="249">
        <v>1</v>
      </c>
    </row>
    <row r="998" spans="1:39" x14ac:dyDescent="0.3">
      <c r="A998" s="249">
        <v>521356</v>
      </c>
      <c r="B998" s="305" t="s">
        <v>2062</v>
      </c>
      <c r="C998" s="249">
        <v>1</v>
      </c>
      <c r="D998" s="249">
        <v>1</v>
      </c>
      <c r="E998" s="249">
        <v>1</v>
      </c>
      <c r="F998" s="249">
        <v>1</v>
      </c>
      <c r="G998" s="249">
        <v>1</v>
      </c>
      <c r="H998" s="249">
        <v>1</v>
      </c>
      <c r="I998" s="249">
        <v>1</v>
      </c>
      <c r="J998" s="249">
        <v>1</v>
      </c>
      <c r="K998" s="249">
        <v>1</v>
      </c>
      <c r="L998" s="249">
        <v>1</v>
      </c>
      <c r="M998" s="249">
        <v>1</v>
      </c>
      <c r="N998" s="249">
        <v>1</v>
      </c>
      <c r="O998" s="249">
        <v>1</v>
      </c>
      <c r="P998" s="249">
        <v>1</v>
      </c>
      <c r="Q998" s="249">
        <v>1</v>
      </c>
      <c r="R998" s="249">
        <v>1</v>
      </c>
      <c r="S998" s="249">
        <v>1</v>
      </c>
      <c r="T998" s="249">
        <v>1</v>
      </c>
      <c r="U998" s="249">
        <v>1</v>
      </c>
      <c r="V998" s="249">
        <v>1</v>
      </c>
      <c r="W998" s="249">
        <v>1</v>
      </c>
      <c r="X998" s="249">
        <v>1</v>
      </c>
      <c r="Y998" s="249">
        <v>1</v>
      </c>
      <c r="Z998" s="249">
        <v>1</v>
      </c>
      <c r="AA998" s="249">
        <v>1</v>
      </c>
      <c r="AB998" s="249">
        <v>1</v>
      </c>
      <c r="AC998" s="249">
        <v>1</v>
      </c>
      <c r="AD998" s="249">
        <v>1</v>
      </c>
      <c r="AE998" s="249">
        <v>1</v>
      </c>
      <c r="AF998" s="249">
        <v>1</v>
      </c>
      <c r="AG998" s="249">
        <v>1</v>
      </c>
      <c r="AH998" s="249">
        <v>1</v>
      </c>
      <c r="AI998" s="249">
        <v>1</v>
      </c>
      <c r="AJ998" s="249">
        <v>1</v>
      </c>
      <c r="AK998" s="249">
        <v>1</v>
      </c>
      <c r="AL998" s="249">
        <v>1</v>
      </c>
      <c r="AM998" s="249">
        <v>1</v>
      </c>
    </row>
    <row r="999" spans="1:39" x14ac:dyDescent="0.3">
      <c r="A999" s="249">
        <v>521365</v>
      </c>
      <c r="B999" s="305" t="s">
        <v>2062</v>
      </c>
      <c r="C999" s="249">
        <v>1</v>
      </c>
      <c r="D999" s="249">
        <v>1</v>
      </c>
      <c r="E999" s="249">
        <v>1</v>
      </c>
      <c r="F999" s="249">
        <v>1</v>
      </c>
      <c r="G999" s="249">
        <v>1</v>
      </c>
      <c r="H999" s="249">
        <v>1</v>
      </c>
      <c r="I999" s="249">
        <v>1</v>
      </c>
      <c r="J999" s="249">
        <v>1</v>
      </c>
      <c r="K999" s="249">
        <v>1</v>
      </c>
      <c r="L999" s="249">
        <v>1</v>
      </c>
      <c r="M999" s="249">
        <v>1</v>
      </c>
      <c r="N999" s="249">
        <v>1</v>
      </c>
      <c r="O999" s="249">
        <v>1</v>
      </c>
      <c r="P999" s="249">
        <v>1</v>
      </c>
      <c r="Q999" s="249">
        <v>1</v>
      </c>
      <c r="R999" s="249">
        <v>1</v>
      </c>
      <c r="S999" s="249">
        <v>1</v>
      </c>
      <c r="T999" s="249">
        <v>1</v>
      </c>
      <c r="U999" s="249">
        <v>1</v>
      </c>
      <c r="V999" s="249">
        <v>1</v>
      </c>
      <c r="W999" s="249">
        <v>1</v>
      </c>
      <c r="X999" s="249">
        <v>1</v>
      </c>
      <c r="Y999" s="249">
        <v>1</v>
      </c>
      <c r="Z999" s="249">
        <v>1</v>
      </c>
      <c r="AA999" s="249">
        <v>1</v>
      </c>
      <c r="AB999" s="249">
        <v>1</v>
      </c>
      <c r="AC999" s="249">
        <v>1</v>
      </c>
      <c r="AD999" s="249">
        <v>1</v>
      </c>
      <c r="AE999" s="249">
        <v>1</v>
      </c>
      <c r="AF999" s="249">
        <v>1</v>
      </c>
      <c r="AG999" s="249">
        <v>1</v>
      </c>
      <c r="AH999" s="249">
        <v>1</v>
      </c>
      <c r="AI999" s="249">
        <v>1</v>
      </c>
      <c r="AJ999" s="249">
        <v>1</v>
      </c>
      <c r="AK999" s="249">
        <v>1</v>
      </c>
      <c r="AL999" s="249">
        <v>1</v>
      </c>
      <c r="AM999" s="249">
        <v>1</v>
      </c>
    </row>
    <row r="1000" spans="1:39" x14ac:dyDescent="0.3">
      <c r="A1000" s="249">
        <v>521378</v>
      </c>
      <c r="B1000" s="305" t="s">
        <v>2062</v>
      </c>
      <c r="C1000" s="249">
        <v>1</v>
      </c>
      <c r="D1000" s="249">
        <v>1</v>
      </c>
      <c r="E1000" s="249">
        <v>1</v>
      </c>
      <c r="F1000" s="249">
        <v>1</v>
      </c>
      <c r="G1000" s="249">
        <v>1</v>
      </c>
      <c r="H1000" s="249">
        <v>1</v>
      </c>
      <c r="I1000" s="249">
        <v>1</v>
      </c>
      <c r="J1000" s="249">
        <v>1</v>
      </c>
      <c r="K1000" s="249">
        <v>1</v>
      </c>
      <c r="L1000" s="249">
        <v>1</v>
      </c>
      <c r="M1000" s="249">
        <v>1</v>
      </c>
      <c r="N1000" s="249">
        <v>1</v>
      </c>
      <c r="O1000" s="249">
        <v>1</v>
      </c>
      <c r="P1000" s="249">
        <v>1</v>
      </c>
      <c r="Q1000" s="249">
        <v>1</v>
      </c>
      <c r="R1000" s="249">
        <v>1</v>
      </c>
      <c r="S1000" s="249">
        <v>1</v>
      </c>
      <c r="T1000" s="249">
        <v>1</v>
      </c>
      <c r="U1000" s="249">
        <v>1</v>
      </c>
      <c r="V1000" s="249">
        <v>1</v>
      </c>
      <c r="W1000" s="249">
        <v>1</v>
      </c>
      <c r="X1000" s="249">
        <v>1</v>
      </c>
      <c r="Y1000" s="249">
        <v>1</v>
      </c>
      <c r="Z1000" s="249">
        <v>1</v>
      </c>
      <c r="AA1000" s="249">
        <v>1</v>
      </c>
      <c r="AB1000" s="249">
        <v>1</v>
      </c>
      <c r="AC1000" s="249">
        <v>1</v>
      </c>
      <c r="AD1000" s="249">
        <v>1</v>
      </c>
      <c r="AE1000" s="249">
        <v>1</v>
      </c>
      <c r="AF1000" s="249">
        <v>1</v>
      </c>
      <c r="AG1000" s="249">
        <v>1</v>
      </c>
      <c r="AH1000" s="249">
        <v>1</v>
      </c>
      <c r="AI1000" s="249">
        <v>1</v>
      </c>
      <c r="AJ1000" s="249">
        <v>1</v>
      </c>
      <c r="AK1000" s="249">
        <v>1</v>
      </c>
      <c r="AL1000" s="249">
        <v>1</v>
      </c>
      <c r="AM1000" s="249">
        <v>1</v>
      </c>
    </row>
    <row r="1001" spans="1:39" x14ac:dyDescent="0.3">
      <c r="A1001" s="249">
        <v>521384</v>
      </c>
      <c r="B1001" s="305" t="s">
        <v>2062</v>
      </c>
      <c r="C1001" s="249">
        <v>1</v>
      </c>
      <c r="D1001" s="249">
        <v>1</v>
      </c>
      <c r="E1001" s="249">
        <v>1</v>
      </c>
      <c r="F1001" s="249">
        <v>1</v>
      </c>
      <c r="G1001" s="249">
        <v>1</v>
      </c>
      <c r="H1001" s="249">
        <v>1</v>
      </c>
      <c r="I1001" s="249">
        <v>1</v>
      </c>
      <c r="J1001" s="249">
        <v>1</v>
      </c>
      <c r="K1001" s="249">
        <v>1</v>
      </c>
      <c r="L1001" s="249">
        <v>1</v>
      </c>
      <c r="M1001" s="249">
        <v>1</v>
      </c>
      <c r="N1001" s="249">
        <v>1</v>
      </c>
      <c r="O1001" s="249">
        <v>1</v>
      </c>
      <c r="P1001" s="249">
        <v>1</v>
      </c>
      <c r="Q1001" s="249">
        <v>1</v>
      </c>
      <c r="R1001" s="249">
        <v>1</v>
      </c>
      <c r="S1001" s="249">
        <v>1</v>
      </c>
      <c r="T1001" s="249">
        <v>1</v>
      </c>
      <c r="U1001" s="249">
        <v>1</v>
      </c>
      <c r="V1001" s="249">
        <v>1</v>
      </c>
      <c r="W1001" s="249">
        <v>1</v>
      </c>
      <c r="X1001" s="249">
        <v>1</v>
      </c>
      <c r="Y1001" s="249">
        <v>1</v>
      </c>
      <c r="Z1001" s="249">
        <v>1</v>
      </c>
      <c r="AA1001" s="249">
        <v>1</v>
      </c>
      <c r="AB1001" s="249">
        <v>1</v>
      </c>
      <c r="AC1001" s="249">
        <v>1</v>
      </c>
      <c r="AD1001" s="249">
        <v>1</v>
      </c>
      <c r="AE1001" s="249">
        <v>1</v>
      </c>
      <c r="AF1001" s="249">
        <v>1</v>
      </c>
      <c r="AG1001" s="249">
        <v>1</v>
      </c>
      <c r="AH1001" s="249">
        <v>1</v>
      </c>
      <c r="AI1001" s="249">
        <v>1</v>
      </c>
      <c r="AJ1001" s="249">
        <v>1</v>
      </c>
      <c r="AK1001" s="249">
        <v>1</v>
      </c>
      <c r="AL1001" s="249">
        <v>1</v>
      </c>
      <c r="AM1001" s="249">
        <v>1</v>
      </c>
    </row>
    <row r="1002" spans="1:39" x14ac:dyDescent="0.3">
      <c r="A1002" s="249">
        <v>521402</v>
      </c>
      <c r="B1002" s="305" t="s">
        <v>2062</v>
      </c>
      <c r="C1002" s="249">
        <v>1</v>
      </c>
      <c r="D1002" s="249">
        <v>1</v>
      </c>
      <c r="E1002" s="249">
        <v>1</v>
      </c>
      <c r="F1002" s="249">
        <v>1</v>
      </c>
      <c r="G1002" s="249">
        <v>1</v>
      </c>
      <c r="H1002" s="249">
        <v>1</v>
      </c>
      <c r="I1002" s="249">
        <v>1</v>
      </c>
      <c r="J1002" s="249">
        <v>1</v>
      </c>
      <c r="K1002" s="249">
        <v>1</v>
      </c>
      <c r="L1002" s="249">
        <v>1</v>
      </c>
      <c r="M1002" s="249">
        <v>1</v>
      </c>
      <c r="N1002" s="249">
        <v>1</v>
      </c>
      <c r="O1002" s="249">
        <v>1</v>
      </c>
      <c r="P1002" s="249">
        <v>1</v>
      </c>
      <c r="Q1002" s="249">
        <v>1</v>
      </c>
      <c r="R1002" s="249">
        <v>1</v>
      </c>
      <c r="S1002" s="249">
        <v>1</v>
      </c>
      <c r="T1002" s="249">
        <v>1</v>
      </c>
      <c r="U1002" s="249">
        <v>1</v>
      </c>
      <c r="V1002" s="249">
        <v>1</v>
      </c>
      <c r="W1002" s="249">
        <v>1</v>
      </c>
      <c r="X1002" s="249">
        <v>1</v>
      </c>
      <c r="Y1002" s="249">
        <v>1</v>
      </c>
      <c r="Z1002" s="249">
        <v>1</v>
      </c>
      <c r="AA1002" s="249">
        <v>1</v>
      </c>
      <c r="AB1002" s="249">
        <v>1</v>
      </c>
      <c r="AC1002" s="249">
        <v>1</v>
      </c>
      <c r="AD1002" s="249">
        <v>1</v>
      </c>
      <c r="AE1002" s="249">
        <v>1</v>
      </c>
      <c r="AF1002" s="249">
        <v>1</v>
      </c>
      <c r="AG1002" s="249">
        <v>1</v>
      </c>
      <c r="AH1002" s="249">
        <v>1</v>
      </c>
      <c r="AI1002" s="249">
        <v>1</v>
      </c>
      <c r="AJ1002" s="249">
        <v>1</v>
      </c>
      <c r="AK1002" s="249">
        <v>1</v>
      </c>
      <c r="AL1002" s="249">
        <v>1</v>
      </c>
      <c r="AM1002" s="249">
        <v>1</v>
      </c>
    </row>
    <row r="1003" spans="1:39" x14ac:dyDescent="0.3">
      <c r="A1003" s="249">
        <v>521425</v>
      </c>
      <c r="B1003" s="305" t="s">
        <v>2062</v>
      </c>
      <c r="C1003" s="249">
        <v>1</v>
      </c>
      <c r="D1003" s="249">
        <v>1</v>
      </c>
      <c r="E1003" s="249">
        <v>1</v>
      </c>
      <c r="F1003" s="249">
        <v>1</v>
      </c>
      <c r="G1003" s="249">
        <v>1</v>
      </c>
      <c r="H1003" s="249">
        <v>1</v>
      </c>
      <c r="I1003" s="249">
        <v>1</v>
      </c>
      <c r="J1003" s="249">
        <v>1</v>
      </c>
      <c r="K1003" s="249">
        <v>1</v>
      </c>
      <c r="L1003" s="249">
        <v>1</v>
      </c>
      <c r="M1003" s="249">
        <v>1</v>
      </c>
      <c r="N1003" s="249">
        <v>1</v>
      </c>
      <c r="O1003" s="249">
        <v>1</v>
      </c>
      <c r="P1003" s="249">
        <v>1</v>
      </c>
      <c r="Q1003" s="249">
        <v>1</v>
      </c>
      <c r="R1003" s="249">
        <v>1</v>
      </c>
      <c r="S1003" s="249">
        <v>1</v>
      </c>
      <c r="T1003" s="249">
        <v>1</v>
      </c>
      <c r="U1003" s="249">
        <v>1</v>
      </c>
      <c r="V1003" s="249">
        <v>1</v>
      </c>
      <c r="W1003" s="249">
        <v>1</v>
      </c>
      <c r="X1003" s="249">
        <v>1</v>
      </c>
      <c r="Y1003" s="249">
        <v>1</v>
      </c>
      <c r="Z1003" s="249">
        <v>1</v>
      </c>
      <c r="AA1003" s="249">
        <v>1</v>
      </c>
      <c r="AB1003" s="249">
        <v>1</v>
      </c>
      <c r="AC1003" s="249">
        <v>1</v>
      </c>
      <c r="AD1003" s="249">
        <v>1</v>
      </c>
      <c r="AE1003" s="249">
        <v>1</v>
      </c>
      <c r="AF1003" s="249">
        <v>1</v>
      </c>
      <c r="AG1003" s="249">
        <v>1</v>
      </c>
      <c r="AH1003" s="249">
        <v>1</v>
      </c>
      <c r="AI1003" s="249">
        <v>1</v>
      </c>
      <c r="AJ1003" s="249">
        <v>1</v>
      </c>
      <c r="AK1003" s="249">
        <v>1</v>
      </c>
      <c r="AL1003" s="249">
        <v>1</v>
      </c>
      <c r="AM1003" s="249">
        <v>1</v>
      </c>
    </row>
    <row r="1004" spans="1:39" x14ac:dyDescent="0.3">
      <c r="A1004" s="249">
        <v>521436</v>
      </c>
      <c r="B1004" s="305" t="s">
        <v>2062</v>
      </c>
      <c r="C1004" s="249">
        <v>1</v>
      </c>
      <c r="D1004" s="249">
        <v>1</v>
      </c>
      <c r="E1004" s="249">
        <v>1</v>
      </c>
      <c r="F1004" s="249">
        <v>1</v>
      </c>
      <c r="G1004" s="249">
        <v>1</v>
      </c>
      <c r="H1004" s="249">
        <v>1</v>
      </c>
      <c r="I1004" s="249">
        <v>1</v>
      </c>
      <c r="J1004" s="249">
        <v>1</v>
      </c>
      <c r="K1004" s="249">
        <v>1</v>
      </c>
      <c r="L1004" s="249">
        <v>1</v>
      </c>
      <c r="M1004" s="249">
        <v>1</v>
      </c>
      <c r="N1004" s="249">
        <v>1</v>
      </c>
      <c r="O1004" s="249">
        <v>1</v>
      </c>
      <c r="P1004" s="249">
        <v>1</v>
      </c>
      <c r="Q1004" s="249">
        <v>1</v>
      </c>
      <c r="R1004" s="249">
        <v>1</v>
      </c>
      <c r="S1004" s="249">
        <v>1</v>
      </c>
      <c r="T1004" s="249">
        <v>1</v>
      </c>
      <c r="U1004" s="249">
        <v>1</v>
      </c>
      <c r="V1004" s="249">
        <v>1</v>
      </c>
      <c r="W1004" s="249">
        <v>1</v>
      </c>
      <c r="X1004" s="249">
        <v>1</v>
      </c>
      <c r="Y1004" s="249">
        <v>1</v>
      </c>
      <c r="Z1004" s="249">
        <v>1</v>
      </c>
      <c r="AA1004" s="249">
        <v>1</v>
      </c>
      <c r="AB1004" s="249">
        <v>1</v>
      </c>
      <c r="AC1004" s="249">
        <v>1</v>
      </c>
      <c r="AD1004" s="249">
        <v>1</v>
      </c>
      <c r="AE1004" s="249">
        <v>1</v>
      </c>
      <c r="AF1004" s="249">
        <v>1</v>
      </c>
      <c r="AG1004" s="249">
        <v>1</v>
      </c>
      <c r="AH1004" s="249">
        <v>1</v>
      </c>
      <c r="AI1004" s="249">
        <v>1</v>
      </c>
      <c r="AJ1004" s="249">
        <v>1</v>
      </c>
      <c r="AK1004" s="249">
        <v>1</v>
      </c>
      <c r="AL1004" s="249">
        <v>1</v>
      </c>
      <c r="AM1004" s="249">
        <v>1</v>
      </c>
    </row>
    <row r="1005" spans="1:39" x14ac:dyDescent="0.3">
      <c r="A1005" s="249">
        <v>521458</v>
      </c>
      <c r="B1005" s="305" t="s">
        <v>2062</v>
      </c>
      <c r="C1005" s="249">
        <v>1</v>
      </c>
      <c r="D1005" s="249">
        <v>1</v>
      </c>
      <c r="E1005" s="249">
        <v>1</v>
      </c>
      <c r="F1005" s="249">
        <v>1</v>
      </c>
      <c r="G1005" s="249">
        <v>1</v>
      </c>
      <c r="H1005" s="249">
        <v>1</v>
      </c>
      <c r="I1005" s="249">
        <v>1</v>
      </c>
      <c r="J1005" s="249">
        <v>1</v>
      </c>
      <c r="K1005" s="249">
        <v>1</v>
      </c>
      <c r="L1005" s="249">
        <v>1</v>
      </c>
      <c r="M1005" s="249">
        <v>1</v>
      </c>
      <c r="N1005" s="249">
        <v>1</v>
      </c>
      <c r="O1005" s="249">
        <v>1</v>
      </c>
      <c r="P1005" s="249">
        <v>1</v>
      </c>
      <c r="Q1005" s="249">
        <v>1</v>
      </c>
      <c r="R1005" s="249">
        <v>1</v>
      </c>
      <c r="S1005" s="249">
        <v>1</v>
      </c>
      <c r="T1005" s="249">
        <v>1</v>
      </c>
      <c r="U1005" s="249">
        <v>1</v>
      </c>
      <c r="V1005" s="249">
        <v>1</v>
      </c>
      <c r="W1005" s="249">
        <v>1</v>
      </c>
      <c r="X1005" s="249">
        <v>1</v>
      </c>
      <c r="Y1005" s="249">
        <v>1</v>
      </c>
      <c r="Z1005" s="249">
        <v>1</v>
      </c>
      <c r="AA1005" s="249">
        <v>1</v>
      </c>
      <c r="AB1005" s="249">
        <v>1</v>
      </c>
      <c r="AC1005" s="249">
        <v>1</v>
      </c>
      <c r="AD1005" s="249">
        <v>1</v>
      </c>
      <c r="AE1005" s="249">
        <v>1</v>
      </c>
      <c r="AF1005" s="249">
        <v>1</v>
      </c>
      <c r="AG1005" s="249">
        <v>1</v>
      </c>
      <c r="AH1005" s="249">
        <v>1</v>
      </c>
      <c r="AI1005" s="249">
        <v>1</v>
      </c>
      <c r="AJ1005" s="249">
        <v>1</v>
      </c>
      <c r="AK1005" s="249">
        <v>1</v>
      </c>
      <c r="AL1005" s="249">
        <v>1</v>
      </c>
      <c r="AM1005" s="249">
        <v>1</v>
      </c>
    </row>
    <row r="1006" spans="1:39" x14ac:dyDescent="0.3">
      <c r="A1006" s="249">
        <v>521459</v>
      </c>
      <c r="B1006" s="305" t="s">
        <v>2062</v>
      </c>
      <c r="C1006" s="249">
        <v>1</v>
      </c>
      <c r="D1006" s="249">
        <v>1</v>
      </c>
      <c r="E1006" s="249">
        <v>1</v>
      </c>
      <c r="F1006" s="249">
        <v>1</v>
      </c>
      <c r="G1006" s="249">
        <v>1</v>
      </c>
      <c r="H1006" s="249">
        <v>1</v>
      </c>
      <c r="I1006" s="249">
        <v>1</v>
      </c>
      <c r="J1006" s="249">
        <v>1</v>
      </c>
      <c r="K1006" s="249">
        <v>1</v>
      </c>
      <c r="L1006" s="249">
        <v>1</v>
      </c>
      <c r="M1006" s="249">
        <v>1</v>
      </c>
      <c r="N1006" s="249">
        <v>1</v>
      </c>
      <c r="O1006" s="249">
        <v>1</v>
      </c>
      <c r="P1006" s="249">
        <v>1</v>
      </c>
      <c r="Q1006" s="249">
        <v>1</v>
      </c>
      <c r="R1006" s="249">
        <v>1</v>
      </c>
      <c r="S1006" s="249">
        <v>1</v>
      </c>
      <c r="T1006" s="249">
        <v>1</v>
      </c>
      <c r="U1006" s="249">
        <v>1</v>
      </c>
      <c r="V1006" s="249">
        <v>1</v>
      </c>
      <c r="W1006" s="249">
        <v>1</v>
      </c>
      <c r="X1006" s="249">
        <v>1</v>
      </c>
      <c r="Y1006" s="249">
        <v>1</v>
      </c>
      <c r="Z1006" s="249">
        <v>1</v>
      </c>
      <c r="AA1006" s="249">
        <v>1</v>
      </c>
      <c r="AB1006" s="249">
        <v>1</v>
      </c>
      <c r="AC1006" s="249">
        <v>1</v>
      </c>
      <c r="AD1006" s="249">
        <v>1</v>
      </c>
      <c r="AE1006" s="249">
        <v>1</v>
      </c>
      <c r="AF1006" s="249">
        <v>1</v>
      </c>
      <c r="AG1006" s="249">
        <v>1</v>
      </c>
      <c r="AH1006" s="249">
        <v>1</v>
      </c>
      <c r="AI1006" s="249">
        <v>1</v>
      </c>
      <c r="AJ1006" s="249">
        <v>1</v>
      </c>
      <c r="AK1006" s="249">
        <v>1</v>
      </c>
      <c r="AL1006" s="249">
        <v>1</v>
      </c>
      <c r="AM1006" s="249">
        <v>1</v>
      </c>
    </row>
    <row r="1007" spans="1:39" x14ac:dyDescent="0.3">
      <c r="A1007" s="249">
        <v>521470</v>
      </c>
      <c r="B1007" s="305" t="s">
        <v>2062</v>
      </c>
      <c r="C1007" s="249">
        <v>1</v>
      </c>
      <c r="D1007" s="249">
        <v>1</v>
      </c>
      <c r="E1007" s="249">
        <v>1</v>
      </c>
      <c r="F1007" s="249">
        <v>1</v>
      </c>
      <c r="G1007" s="249">
        <v>1</v>
      </c>
      <c r="H1007" s="249">
        <v>1</v>
      </c>
      <c r="I1007" s="249">
        <v>1</v>
      </c>
      <c r="J1007" s="249">
        <v>1</v>
      </c>
      <c r="K1007" s="249">
        <v>1</v>
      </c>
      <c r="L1007" s="249">
        <v>1</v>
      </c>
      <c r="M1007" s="249">
        <v>1</v>
      </c>
      <c r="N1007" s="249">
        <v>1</v>
      </c>
      <c r="O1007" s="249">
        <v>1</v>
      </c>
      <c r="P1007" s="249">
        <v>1</v>
      </c>
      <c r="Q1007" s="249">
        <v>1</v>
      </c>
      <c r="R1007" s="249">
        <v>1</v>
      </c>
      <c r="S1007" s="249">
        <v>1</v>
      </c>
      <c r="T1007" s="249">
        <v>1</v>
      </c>
      <c r="U1007" s="249">
        <v>1</v>
      </c>
      <c r="V1007" s="249">
        <v>1</v>
      </c>
      <c r="W1007" s="249">
        <v>1</v>
      </c>
      <c r="X1007" s="249">
        <v>1</v>
      </c>
      <c r="Y1007" s="249">
        <v>1</v>
      </c>
      <c r="Z1007" s="249">
        <v>1</v>
      </c>
      <c r="AA1007" s="249">
        <v>1</v>
      </c>
      <c r="AB1007" s="249">
        <v>1</v>
      </c>
      <c r="AC1007" s="249">
        <v>1</v>
      </c>
      <c r="AD1007" s="249">
        <v>1</v>
      </c>
      <c r="AE1007" s="249">
        <v>1</v>
      </c>
      <c r="AF1007" s="249">
        <v>1</v>
      </c>
      <c r="AG1007" s="249">
        <v>1</v>
      </c>
      <c r="AH1007" s="249">
        <v>1</v>
      </c>
      <c r="AI1007" s="249">
        <v>1</v>
      </c>
      <c r="AJ1007" s="249">
        <v>1</v>
      </c>
      <c r="AK1007" s="249">
        <v>1</v>
      </c>
      <c r="AL1007" s="249">
        <v>1</v>
      </c>
      <c r="AM1007" s="249">
        <v>1</v>
      </c>
    </row>
    <row r="1008" spans="1:39" x14ac:dyDescent="0.3">
      <c r="A1008" s="249">
        <v>521479</v>
      </c>
      <c r="B1008" s="305" t="s">
        <v>2062</v>
      </c>
      <c r="C1008" s="249">
        <v>1</v>
      </c>
      <c r="D1008" s="249">
        <v>1</v>
      </c>
      <c r="E1008" s="249">
        <v>1</v>
      </c>
      <c r="F1008" s="249">
        <v>1</v>
      </c>
      <c r="G1008" s="249">
        <v>1</v>
      </c>
      <c r="H1008" s="249">
        <v>1</v>
      </c>
      <c r="I1008" s="249">
        <v>1</v>
      </c>
      <c r="J1008" s="249">
        <v>1</v>
      </c>
      <c r="K1008" s="249">
        <v>1</v>
      </c>
      <c r="L1008" s="249">
        <v>1</v>
      </c>
      <c r="M1008" s="249">
        <v>1</v>
      </c>
      <c r="N1008" s="249">
        <v>1</v>
      </c>
      <c r="O1008" s="249">
        <v>1</v>
      </c>
      <c r="P1008" s="249">
        <v>1</v>
      </c>
      <c r="Q1008" s="249">
        <v>1</v>
      </c>
      <c r="R1008" s="249">
        <v>1</v>
      </c>
      <c r="S1008" s="249">
        <v>1</v>
      </c>
      <c r="T1008" s="249">
        <v>1</v>
      </c>
      <c r="U1008" s="249">
        <v>1</v>
      </c>
      <c r="V1008" s="249">
        <v>1</v>
      </c>
      <c r="W1008" s="249">
        <v>1</v>
      </c>
      <c r="X1008" s="249">
        <v>1</v>
      </c>
      <c r="Y1008" s="249">
        <v>1</v>
      </c>
      <c r="Z1008" s="249">
        <v>1</v>
      </c>
      <c r="AA1008" s="249">
        <v>1</v>
      </c>
      <c r="AB1008" s="249">
        <v>1</v>
      </c>
      <c r="AC1008" s="249">
        <v>1</v>
      </c>
      <c r="AD1008" s="249">
        <v>1</v>
      </c>
      <c r="AE1008" s="249">
        <v>1</v>
      </c>
      <c r="AF1008" s="249">
        <v>1</v>
      </c>
      <c r="AG1008" s="249">
        <v>1</v>
      </c>
      <c r="AH1008" s="249">
        <v>1</v>
      </c>
      <c r="AI1008" s="249">
        <v>1</v>
      </c>
      <c r="AJ1008" s="249">
        <v>1</v>
      </c>
      <c r="AK1008" s="249">
        <v>1</v>
      </c>
      <c r="AL1008" s="249">
        <v>1</v>
      </c>
      <c r="AM1008" s="249">
        <v>1</v>
      </c>
    </row>
    <row r="1009" spans="1:39" x14ac:dyDescent="0.3">
      <c r="A1009" s="249">
        <v>521480</v>
      </c>
      <c r="B1009" s="305" t="s">
        <v>2062</v>
      </c>
      <c r="C1009" s="249">
        <v>1</v>
      </c>
      <c r="D1009" s="249">
        <v>1</v>
      </c>
      <c r="E1009" s="249">
        <v>1</v>
      </c>
      <c r="F1009" s="249">
        <v>1</v>
      </c>
      <c r="G1009" s="249">
        <v>1</v>
      </c>
      <c r="H1009" s="249">
        <v>1</v>
      </c>
      <c r="I1009" s="249">
        <v>1</v>
      </c>
      <c r="J1009" s="249">
        <v>1</v>
      </c>
      <c r="K1009" s="249">
        <v>1</v>
      </c>
      <c r="L1009" s="249">
        <v>1</v>
      </c>
      <c r="M1009" s="249">
        <v>1</v>
      </c>
      <c r="N1009" s="249">
        <v>1</v>
      </c>
      <c r="O1009" s="249">
        <v>1</v>
      </c>
      <c r="P1009" s="249">
        <v>1</v>
      </c>
      <c r="Q1009" s="249">
        <v>1</v>
      </c>
      <c r="R1009" s="249">
        <v>1</v>
      </c>
      <c r="S1009" s="249">
        <v>1</v>
      </c>
      <c r="T1009" s="249">
        <v>1</v>
      </c>
      <c r="U1009" s="249">
        <v>1</v>
      </c>
      <c r="V1009" s="249">
        <v>1</v>
      </c>
      <c r="W1009" s="249">
        <v>1</v>
      </c>
      <c r="X1009" s="249">
        <v>1</v>
      </c>
      <c r="Y1009" s="249">
        <v>1</v>
      </c>
      <c r="Z1009" s="249">
        <v>1</v>
      </c>
      <c r="AA1009" s="249">
        <v>1</v>
      </c>
      <c r="AB1009" s="249">
        <v>1</v>
      </c>
      <c r="AC1009" s="249">
        <v>1</v>
      </c>
      <c r="AD1009" s="249">
        <v>1</v>
      </c>
      <c r="AE1009" s="249">
        <v>1</v>
      </c>
      <c r="AF1009" s="249">
        <v>1</v>
      </c>
      <c r="AG1009" s="249">
        <v>1</v>
      </c>
      <c r="AH1009" s="249">
        <v>1</v>
      </c>
      <c r="AI1009" s="249">
        <v>1</v>
      </c>
      <c r="AJ1009" s="249">
        <v>1</v>
      </c>
      <c r="AK1009" s="249">
        <v>1</v>
      </c>
      <c r="AL1009" s="249">
        <v>1</v>
      </c>
      <c r="AM1009" s="249">
        <v>1</v>
      </c>
    </row>
    <row r="1010" spans="1:39" x14ac:dyDescent="0.3">
      <c r="A1010" s="249">
        <v>521491</v>
      </c>
      <c r="B1010" s="305" t="s">
        <v>2062</v>
      </c>
      <c r="C1010" s="249">
        <v>1</v>
      </c>
      <c r="D1010" s="249">
        <v>1</v>
      </c>
      <c r="E1010" s="249">
        <v>1</v>
      </c>
      <c r="F1010" s="249">
        <v>1</v>
      </c>
      <c r="G1010" s="249">
        <v>1</v>
      </c>
      <c r="H1010" s="249">
        <v>1</v>
      </c>
      <c r="I1010" s="249">
        <v>1</v>
      </c>
      <c r="J1010" s="249">
        <v>1</v>
      </c>
      <c r="K1010" s="249">
        <v>1</v>
      </c>
      <c r="L1010" s="249">
        <v>1</v>
      </c>
      <c r="M1010" s="249">
        <v>1</v>
      </c>
      <c r="N1010" s="249">
        <v>1</v>
      </c>
      <c r="O1010" s="249">
        <v>1</v>
      </c>
      <c r="P1010" s="249">
        <v>1</v>
      </c>
      <c r="Q1010" s="249">
        <v>1</v>
      </c>
      <c r="R1010" s="249">
        <v>1</v>
      </c>
      <c r="S1010" s="249">
        <v>1</v>
      </c>
      <c r="T1010" s="249">
        <v>1</v>
      </c>
      <c r="U1010" s="249">
        <v>1</v>
      </c>
      <c r="V1010" s="249">
        <v>1</v>
      </c>
      <c r="W1010" s="249">
        <v>1</v>
      </c>
      <c r="X1010" s="249">
        <v>1</v>
      </c>
      <c r="Y1010" s="249">
        <v>1</v>
      </c>
      <c r="Z1010" s="249">
        <v>1</v>
      </c>
      <c r="AA1010" s="249">
        <v>1</v>
      </c>
      <c r="AB1010" s="249">
        <v>1</v>
      </c>
      <c r="AC1010" s="249">
        <v>1</v>
      </c>
      <c r="AD1010" s="249">
        <v>1</v>
      </c>
      <c r="AE1010" s="249">
        <v>1</v>
      </c>
      <c r="AF1010" s="249">
        <v>1</v>
      </c>
      <c r="AG1010" s="249">
        <v>1</v>
      </c>
      <c r="AH1010" s="249">
        <v>1</v>
      </c>
      <c r="AI1010" s="249">
        <v>1</v>
      </c>
      <c r="AJ1010" s="249">
        <v>1</v>
      </c>
      <c r="AK1010" s="249">
        <v>1</v>
      </c>
      <c r="AL1010" s="249">
        <v>1</v>
      </c>
      <c r="AM1010" s="249">
        <v>1</v>
      </c>
    </row>
    <row r="1011" spans="1:39" x14ac:dyDescent="0.3">
      <c r="A1011" s="249">
        <v>521492</v>
      </c>
      <c r="B1011" s="305" t="s">
        <v>2062</v>
      </c>
      <c r="C1011" s="249">
        <v>1</v>
      </c>
      <c r="D1011" s="249">
        <v>1</v>
      </c>
      <c r="E1011" s="249">
        <v>1</v>
      </c>
      <c r="F1011" s="249">
        <v>1</v>
      </c>
      <c r="G1011" s="249">
        <v>1</v>
      </c>
      <c r="H1011" s="249">
        <v>1</v>
      </c>
      <c r="I1011" s="249">
        <v>1</v>
      </c>
      <c r="J1011" s="249">
        <v>1</v>
      </c>
      <c r="K1011" s="249">
        <v>1</v>
      </c>
      <c r="L1011" s="249">
        <v>1</v>
      </c>
      <c r="M1011" s="249">
        <v>1</v>
      </c>
      <c r="N1011" s="249">
        <v>1</v>
      </c>
      <c r="O1011" s="249">
        <v>1</v>
      </c>
      <c r="P1011" s="249">
        <v>1</v>
      </c>
      <c r="Q1011" s="249">
        <v>1</v>
      </c>
      <c r="R1011" s="249">
        <v>1</v>
      </c>
      <c r="S1011" s="249">
        <v>1</v>
      </c>
      <c r="T1011" s="249">
        <v>1</v>
      </c>
      <c r="U1011" s="249">
        <v>1</v>
      </c>
      <c r="V1011" s="249">
        <v>1</v>
      </c>
      <c r="W1011" s="249">
        <v>1</v>
      </c>
      <c r="X1011" s="249">
        <v>1</v>
      </c>
      <c r="Y1011" s="249">
        <v>1</v>
      </c>
      <c r="Z1011" s="249">
        <v>1</v>
      </c>
      <c r="AA1011" s="249">
        <v>1</v>
      </c>
      <c r="AB1011" s="249">
        <v>1</v>
      </c>
      <c r="AC1011" s="249">
        <v>1</v>
      </c>
      <c r="AD1011" s="249">
        <v>1</v>
      </c>
      <c r="AE1011" s="249">
        <v>1</v>
      </c>
      <c r="AF1011" s="249">
        <v>1</v>
      </c>
      <c r="AG1011" s="249">
        <v>1</v>
      </c>
      <c r="AH1011" s="249">
        <v>1</v>
      </c>
      <c r="AI1011" s="249">
        <v>1</v>
      </c>
      <c r="AJ1011" s="249">
        <v>1</v>
      </c>
      <c r="AK1011" s="249">
        <v>1</v>
      </c>
      <c r="AL1011" s="249">
        <v>1</v>
      </c>
      <c r="AM1011" s="249">
        <v>1</v>
      </c>
    </row>
    <row r="1012" spans="1:39" x14ac:dyDescent="0.3">
      <c r="A1012" s="249">
        <v>521499</v>
      </c>
      <c r="B1012" s="305" t="s">
        <v>2062</v>
      </c>
      <c r="C1012" s="249">
        <v>1</v>
      </c>
      <c r="D1012" s="249">
        <v>1</v>
      </c>
      <c r="E1012" s="249">
        <v>1</v>
      </c>
      <c r="F1012" s="249">
        <v>1</v>
      </c>
      <c r="G1012" s="249">
        <v>1</v>
      </c>
      <c r="H1012" s="249">
        <v>1</v>
      </c>
      <c r="I1012" s="249">
        <v>1</v>
      </c>
      <c r="J1012" s="249">
        <v>1</v>
      </c>
      <c r="K1012" s="249">
        <v>1</v>
      </c>
      <c r="L1012" s="249">
        <v>1</v>
      </c>
      <c r="M1012" s="249">
        <v>1</v>
      </c>
      <c r="N1012" s="249">
        <v>1</v>
      </c>
      <c r="O1012" s="249">
        <v>1</v>
      </c>
      <c r="P1012" s="249">
        <v>1</v>
      </c>
      <c r="Q1012" s="249">
        <v>1</v>
      </c>
      <c r="R1012" s="249">
        <v>1</v>
      </c>
      <c r="S1012" s="249">
        <v>1</v>
      </c>
      <c r="T1012" s="249">
        <v>1</v>
      </c>
      <c r="U1012" s="249">
        <v>1</v>
      </c>
      <c r="V1012" s="249">
        <v>1</v>
      </c>
      <c r="W1012" s="249">
        <v>1</v>
      </c>
      <c r="X1012" s="249">
        <v>1</v>
      </c>
      <c r="Y1012" s="249">
        <v>1</v>
      </c>
      <c r="Z1012" s="249">
        <v>1</v>
      </c>
      <c r="AA1012" s="249">
        <v>1</v>
      </c>
      <c r="AB1012" s="249">
        <v>1</v>
      </c>
      <c r="AC1012" s="249">
        <v>1</v>
      </c>
      <c r="AD1012" s="249">
        <v>1</v>
      </c>
      <c r="AE1012" s="249">
        <v>1</v>
      </c>
      <c r="AF1012" s="249">
        <v>1</v>
      </c>
      <c r="AG1012" s="249">
        <v>1</v>
      </c>
      <c r="AH1012" s="249">
        <v>1</v>
      </c>
      <c r="AI1012" s="249">
        <v>1</v>
      </c>
      <c r="AJ1012" s="249">
        <v>1</v>
      </c>
      <c r="AK1012" s="249">
        <v>1</v>
      </c>
      <c r="AL1012" s="249">
        <v>1</v>
      </c>
      <c r="AM1012" s="249">
        <v>1</v>
      </c>
    </row>
    <row r="1013" spans="1:39" x14ac:dyDescent="0.3">
      <c r="A1013" s="249">
        <v>521513</v>
      </c>
      <c r="B1013" s="305" t="s">
        <v>2062</v>
      </c>
      <c r="C1013" s="249">
        <v>1</v>
      </c>
      <c r="D1013" s="249">
        <v>1</v>
      </c>
      <c r="E1013" s="249">
        <v>1</v>
      </c>
      <c r="F1013" s="249">
        <v>1</v>
      </c>
      <c r="G1013" s="249">
        <v>1</v>
      </c>
      <c r="H1013" s="249">
        <v>1</v>
      </c>
      <c r="I1013" s="249">
        <v>1</v>
      </c>
      <c r="J1013" s="249">
        <v>1</v>
      </c>
      <c r="K1013" s="249">
        <v>1</v>
      </c>
      <c r="L1013" s="249">
        <v>1</v>
      </c>
      <c r="M1013" s="249">
        <v>1</v>
      </c>
      <c r="N1013" s="249">
        <v>1</v>
      </c>
      <c r="O1013" s="249">
        <v>1</v>
      </c>
      <c r="P1013" s="249">
        <v>1</v>
      </c>
      <c r="Q1013" s="249">
        <v>1</v>
      </c>
      <c r="R1013" s="249">
        <v>1</v>
      </c>
      <c r="S1013" s="249">
        <v>1</v>
      </c>
      <c r="T1013" s="249">
        <v>1</v>
      </c>
      <c r="U1013" s="249">
        <v>1</v>
      </c>
      <c r="V1013" s="249">
        <v>1</v>
      </c>
      <c r="W1013" s="249">
        <v>1</v>
      </c>
      <c r="X1013" s="249">
        <v>1</v>
      </c>
      <c r="Y1013" s="249">
        <v>1</v>
      </c>
      <c r="Z1013" s="249">
        <v>1</v>
      </c>
      <c r="AA1013" s="249">
        <v>1</v>
      </c>
      <c r="AB1013" s="249">
        <v>1</v>
      </c>
      <c r="AC1013" s="249">
        <v>1</v>
      </c>
      <c r="AD1013" s="249">
        <v>1</v>
      </c>
      <c r="AE1013" s="249">
        <v>1</v>
      </c>
      <c r="AF1013" s="249">
        <v>1</v>
      </c>
      <c r="AG1013" s="249">
        <v>1</v>
      </c>
      <c r="AH1013" s="249">
        <v>1</v>
      </c>
      <c r="AI1013" s="249">
        <v>1</v>
      </c>
      <c r="AJ1013" s="249">
        <v>1</v>
      </c>
      <c r="AK1013" s="249">
        <v>1</v>
      </c>
      <c r="AL1013" s="249">
        <v>1</v>
      </c>
      <c r="AM1013" s="249">
        <v>1</v>
      </c>
    </row>
    <row r="1014" spans="1:39" x14ac:dyDescent="0.3">
      <c r="A1014" s="249">
        <v>521519</v>
      </c>
      <c r="B1014" s="305" t="s">
        <v>2062</v>
      </c>
      <c r="C1014" s="249">
        <v>1</v>
      </c>
      <c r="D1014" s="249">
        <v>1</v>
      </c>
      <c r="E1014" s="249">
        <v>1</v>
      </c>
      <c r="F1014" s="249">
        <v>1</v>
      </c>
      <c r="G1014" s="249">
        <v>1</v>
      </c>
      <c r="H1014" s="249">
        <v>1</v>
      </c>
      <c r="I1014" s="249">
        <v>1</v>
      </c>
      <c r="J1014" s="249">
        <v>1</v>
      </c>
      <c r="K1014" s="249">
        <v>1</v>
      </c>
      <c r="L1014" s="249">
        <v>1</v>
      </c>
      <c r="M1014" s="249">
        <v>1</v>
      </c>
      <c r="N1014" s="249">
        <v>1</v>
      </c>
      <c r="O1014" s="249">
        <v>1</v>
      </c>
      <c r="P1014" s="249">
        <v>1</v>
      </c>
      <c r="Q1014" s="249">
        <v>1</v>
      </c>
      <c r="R1014" s="249">
        <v>1</v>
      </c>
      <c r="S1014" s="249">
        <v>1</v>
      </c>
      <c r="T1014" s="249">
        <v>1</v>
      </c>
      <c r="U1014" s="249">
        <v>1</v>
      </c>
      <c r="V1014" s="249">
        <v>1</v>
      </c>
      <c r="W1014" s="249">
        <v>1</v>
      </c>
      <c r="X1014" s="249">
        <v>1</v>
      </c>
      <c r="Y1014" s="249">
        <v>1</v>
      </c>
      <c r="Z1014" s="249">
        <v>1</v>
      </c>
      <c r="AA1014" s="249">
        <v>1</v>
      </c>
      <c r="AB1014" s="249">
        <v>1</v>
      </c>
      <c r="AC1014" s="249">
        <v>1</v>
      </c>
      <c r="AD1014" s="249">
        <v>1</v>
      </c>
      <c r="AE1014" s="249">
        <v>1</v>
      </c>
      <c r="AF1014" s="249">
        <v>1</v>
      </c>
      <c r="AG1014" s="249">
        <v>1</v>
      </c>
      <c r="AH1014" s="249">
        <v>1</v>
      </c>
      <c r="AI1014" s="249">
        <v>1</v>
      </c>
      <c r="AJ1014" s="249">
        <v>1</v>
      </c>
      <c r="AK1014" s="249">
        <v>1</v>
      </c>
      <c r="AL1014" s="249">
        <v>1</v>
      </c>
      <c r="AM1014" s="249">
        <v>1</v>
      </c>
    </row>
    <row r="1015" spans="1:39" x14ac:dyDescent="0.3">
      <c r="A1015" s="249">
        <v>521521</v>
      </c>
      <c r="B1015" s="305" t="s">
        <v>2062</v>
      </c>
      <c r="C1015" s="249">
        <v>1</v>
      </c>
      <c r="D1015" s="249">
        <v>1</v>
      </c>
      <c r="E1015" s="249">
        <v>1</v>
      </c>
      <c r="F1015" s="249">
        <v>1</v>
      </c>
      <c r="G1015" s="249">
        <v>1</v>
      </c>
      <c r="H1015" s="249">
        <v>1</v>
      </c>
      <c r="I1015" s="249">
        <v>1</v>
      </c>
      <c r="J1015" s="249">
        <v>1</v>
      </c>
      <c r="K1015" s="249">
        <v>1</v>
      </c>
      <c r="L1015" s="249">
        <v>1</v>
      </c>
      <c r="M1015" s="249">
        <v>1</v>
      </c>
      <c r="N1015" s="249">
        <v>1</v>
      </c>
      <c r="O1015" s="249">
        <v>1</v>
      </c>
      <c r="P1015" s="249">
        <v>1</v>
      </c>
      <c r="Q1015" s="249">
        <v>1</v>
      </c>
      <c r="R1015" s="249">
        <v>1</v>
      </c>
      <c r="S1015" s="249">
        <v>1</v>
      </c>
      <c r="T1015" s="249">
        <v>1</v>
      </c>
      <c r="U1015" s="249">
        <v>1</v>
      </c>
      <c r="V1015" s="249">
        <v>1</v>
      </c>
      <c r="W1015" s="249">
        <v>1</v>
      </c>
      <c r="X1015" s="249">
        <v>1</v>
      </c>
      <c r="Y1015" s="249">
        <v>1</v>
      </c>
      <c r="Z1015" s="249">
        <v>1</v>
      </c>
      <c r="AA1015" s="249">
        <v>1</v>
      </c>
      <c r="AB1015" s="249">
        <v>1</v>
      </c>
      <c r="AC1015" s="249">
        <v>1</v>
      </c>
      <c r="AD1015" s="249">
        <v>1</v>
      </c>
      <c r="AE1015" s="249">
        <v>1</v>
      </c>
      <c r="AF1015" s="249">
        <v>1</v>
      </c>
      <c r="AG1015" s="249">
        <v>1</v>
      </c>
      <c r="AH1015" s="249">
        <v>1</v>
      </c>
      <c r="AI1015" s="249">
        <v>1</v>
      </c>
      <c r="AJ1015" s="249">
        <v>1</v>
      </c>
      <c r="AK1015" s="249">
        <v>1</v>
      </c>
      <c r="AL1015" s="249">
        <v>1</v>
      </c>
      <c r="AM1015" s="249">
        <v>1</v>
      </c>
    </row>
    <row r="1016" spans="1:39" x14ac:dyDescent="0.3">
      <c r="A1016" s="249">
        <v>521526</v>
      </c>
      <c r="B1016" s="305" t="s">
        <v>2062</v>
      </c>
      <c r="C1016" s="249">
        <v>1</v>
      </c>
      <c r="D1016" s="249">
        <v>1</v>
      </c>
      <c r="E1016" s="249">
        <v>1</v>
      </c>
      <c r="F1016" s="249">
        <v>1</v>
      </c>
      <c r="G1016" s="249">
        <v>1</v>
      </c>
      <c r="H1016" s="249">
        <v>1</v>
      </c>
      <c r="I1016" s="249">
        <v>1</v>
      </c>
      <c r="J1016" s="249">
        <v>1</v>
      </c>
      <c r="K1016" s="249">
        <v>1</v>
      </c>
      <c r="L1016" s="249">
        <v>1</v>
      </c>
      <c r="M1016" s="249">
        <v>1</v>
      </c>
      <c r="N1016" s="249">
        <v>1</v>
      </c>
      <c r="O1016" s="249">
        <v>1</v>
      </c>
      <c r="P1016" s="249">
        <v>1</v>
      </c>
      <c r="Q1016" s="249">
        <v>1</v>
      </c>
      <c r="R1016" s="249">
        <v>1</v>
      </c>
      <c r="S1016" s="249">
        <v>1</v>
      </c>
      <c r="T1016" s="249">
        <v>1</v>
      </c>
      <c r="U1016" s="249">
        <v>1</v>
      </c>
      <c r="V1016" s="249">
        <v>1</v>
      </c>
      <c r="W1016" s="249">
        <v>1</v>
      </c>
      <c r="X1016" s="249">
        <v>1</v>
      </c>
      <c r="Y1016" s="249">
        <v>1</v>
      </c>
      <c r="Z1016" s="249">
        <v>1</v>
      </c>
      <c r="AA1016" s="249">
        <v>1</v>
      </c>
      <c r="AB1016" s="249">
        <v>1</v>
      </c>
      <c r="AC1016" s="249">
        <v>1</v>
      </c>
      <c r="AD1016" s="249">
        <v>1</v>
      </c>
      <c r="AE1016" s="249">
        <v>1</v>
      </c>
      <c r="AF1016" s="249">
        <v>1</v>
      </c>
      <c r="AG1016" s="249">
        <v>1</v>
      </c>
      <c r="AH1016" s="249">
        <v>1</v>
      </c>
      <c r="AI1016" s="249">
        <v>1</v>
      </c>
      <c r="AJ1016" s="249">
        <v>1</v>
      </c>
      <c r="AK1016" s="249">
        <v>1</v>
      </c>
      <c r="AL1016" s="249">
        <v>1</v>
      </c>
      <c r="AM1016" s="249">
        <v>1</v>
      </c>
    </row>
    <row r="1017" spans="1:39" x14ac:dyDescent="0.3">
      <c r="A1017" s="249">
        <v>521534</v>
      </c>
      <c r="B1017" s="305" t="s">
        <v>2062</v>
      </c>
      <c r="C1017" s="249">
        <v>1</v>
      </c>
      <c r="D1017" s="249">
        <v>1</v>
      </c>
      <c r="E1017" s="249">
        <v>1</v>
      </c>
      <c r="F1017" s="249">
        <v>1</v>
      </c>
      <c r="G1017" s="249">
        <v>1</v>
      </c>
      <c r="H1017" s="249">
        <v>1</v>
      </c>
      <c r="I1017" s="249">
        <v>1</v>
      </c>
      <c r="J1017" s="249">
        <v>1</v>
      </c>
      <c r="K1017" s="249">
        <v>1</v>
      </c>
      <c r="L1017" s="249">
        <v>1</v>
      </c>
      <c r="M1017" s="249">
        <v>1</v>
      </c>
      <c r="N1017" s="249">
        <v>1</v>
      </c>
      <c r="O1017" s="249">
        <v>1</v>
      </c>
      <c r="P1017" s="249">
        <v>1</v>
      </c>
      <c r="Q1017" s="249">
        <v>1</v>
      </c>
      <c r="R1017" s="249">
        <v>1</v>
      </c>
      <c r="S1017" s="249">
        <v>1</v>
      </c>
      <c r="T1017" s="249">
        <v>1</v>
      </c>
      <c r="U1017" s="249">
        <v>1</v>
      </c>
      <c r="V1017" s="249">
        <v>1</v>
      </c>
      <c r="W1017" s="249">
        <v>1</v>
      </c>
      <c r="X1017" s="249">
        <v>1</v>
      </c>
      <c r="Y1017" s="249">
        <v>1</v>
      </c>
      <c r="Z1017" s="249">
        <v>1</v>
      </c>
      <c r="AA1017" s="249">
        <v>1</v>
      </c>
      <c r="AB1017" s="249">
        <v>1</v>
      </c>
      <c r="AC1017" s="249">
        <v>1</v>
      </c>
      <c r="AD1017" s="249">
        <v>1</v>
      </c>
      <c r="AE1017" s="249">
        <v>1</v>
      </c>
      <c r="AF1017" s="249">
        <v>1</v>
      </c>
      <c r="AG1017" s="249">
        <v>1</v>
      </c>
      <c r="AH1017" s="249">
        <v>1</v>
      </c>
      <c r="AI1017" s="249">
        <v>1</v>
      </c>
      <c r="AJ1017" s="249">
        <v>1</v>
      </c>
      <c r="AK1017" s="249">
        <v>1</v>
      </c>
      <c r="AL1017" s="249">
        <v>1</v>
      </c>
      <c r="AM1017" s="249">
        <v>1</v>
      </c>
    </row>
    <row r="1018" spans="1:39" x14ac:dyDescent="0.3">
      <c r="A1018" s="249">
        <v>521537</v>
      </c>
      <c r="B1018" s="305" t="s">
        <v>2062</v>
      </c>
      <c r="C1018" s="249">
        <v>1</v>
      </c>
      <c r="D1018" s="249">
        <v>1</v>
      </c>
      <c r="E1018" s="249">
        <v>1</v>
      </c>
      <c r="F1018" s="249">
        <v>1</v>
      </c>
      <c r="G1018" s="249">
        <v>1</v>
      </c>
      <c r="H1018" s="249">
        <v>1</v>
      </c>
      <c r="I1018" s="249">
        <v>1</v>
      </c>
      <c r="J1018" s="249">
        <v>1</v>
      </c>
      <c r="K1018" s="249">
        <v>1</v>
      </c>
      <c r="L1018" s="249">
        <v>1</v>
      </c>
      <c r="M1018" s="249">
        <v>1</v>
      </c>
      <c r="N1018" s="249">
        <v>1</v>
      </c>
      <c r="O1018" s="249">
        <v>1</v>
      </c>
      <c r="P1018" s="249">
        <v>1</v>
      </c>
      <c r="Q1018" s="249">
        <v>1</v>
      </c>
      <c r="R1018" s="249">
        <v>1</v>
      </c>
      <c r="S1018" s="249">
        <v>1</v>
      </c>
      <c r="T1018" s="249">
        <v>1</v>
      </c>
      <c r="U1018" s="249">
        <v>1</v>
      </c>
      <c r="V1018" s="249">
        <v>1</v>
      </c>
      <c r="W1018" s="249">
        <v>1</v>
      </c>
      <c r="X1018" s="249">
        <v>1</v>
      </c>
      <c r="Y1018" s="249">
        <v>1</v>
      </c>
      <c r="Z1018" s="249">
        <v>1</v>
      </c>
      <c r="AA1018" s="249">
        <v>1</v>
      </c>
      <c r="AB1018" s="249">
        <v>1</v>
      </c>
      <c r="AC1018" s="249">
        <v>1</v>
      </c>
      <c r="AD1018" s="249">
        <v>1</v>
      </c>
      <c r="AE1018" s="249">
        <v>1</v>
      </c>
      <c r="AF1018" s="249">
        <v>1</v>
      </c>
      <c r="AG1018" s="249">
        <v>1</v>
      </c>
      <c r="AH1018" s="249">
        <v>1</v>
      </c>
      <c r="AI1018" s="249">
        <v>1</v>
      </c>
      <c r="AJ1018" s="249">
        <v>1</v>
      </c>
      <c r="AK1018" s="249">
        <v>1</v>
      </c>
      <c r="AL1018" s="249">
        <v>1</v>
      </c>
      <c r="AM1018" s="249">
        <v>1</v>
      </c>
    </row>
    <row r="1019" spans="1:39" x14ac:dyDescent="0.3">
      <c r="A1019" s="249">
        <v>521541</v>
      </c>
      <c r="B1019" s="305" t="s">
        <v>2062</v>
      </c>
      <c r="C1019" s="249">
        <v>1</v>
      </c>
      <c r="D1019" s="249">
        <v>1</v>
      </c>
      <c r="E1019" s="249">
        <v>1</v>
      </c>
      <c r="F1019" s="249">
        <v>1</v>
      </c>
      <c r="G1019" s="249">
        <v>1</v>
      </c>
      <c r="H1019" s="249">
        <v>1</v>
      </c>
      <c r="I1019" s="249">
        <v>1</v>
      </c>
      <c r="J1019" s="249">
        <v>1</v>
      </c>
      <c r="K1019" s="249">
        <v>1</v>
      </c>
      <c r="L1019" s="249">
        <v>1</v>
      </c>
      <c r="M1019" s="249">
        <v>1</v>
      </c>
      <c r="N1019" s="249">
        <v>1</v>
      </c>
      <c r="O1019" s="249">
        <v>1</v>
      </c>
      <c r="P1019" s="249">
        <v>1</v>
      </c>
      <c r="Q1019" s="249">
        <v>1</v>
      </c>
      <c r="R1019" s="249">
        <v>1</v>
      </c>
      <c r="S1019" s="249">
        <v>1</v>
      </c>
      <c r="T1019" s="249">
        <v>1</v>
      </c>
      <c r="U1019" s="249">
        <v>1</v>
      </c>
      <c r="V1019" s="249">
        <v>1</v>
      </c>
      <c r="W1019" s="249">
        <v>1</v>
      </c>
      <c r="X1019" s="249">
        <v>1</v>
      </c>
      <c r="Y1019" s="249">
        <v>1</v>
      </c>
      <c r="Z1019" s="249">
        <v>1</v>
      </c>
      <c r="AA1019" s="249">
        <v>1</v>
      </c>
      <c r="AB1019" s="249">
        <v>1</v>
      </c>
      <c r="AC1019" s="249">
        <v>1</v>
      </c>
      <c r="AD1019" s="249">
        <v>1</v>
      </c>
      <c r="AE1019" s="249">
        <v>1</v>
      </c>
      <c r="AF1019" s="249">
        <v>1</v>
      </c>
      <c r="AG1019" s="249">
        <v>1</v>
      </c>
      <c r="AH1019" s="249">
        <v>1</v>
      </c>
      <c r="AI1019" s="249">
        <v>1</v>
      </c>
      <c r="AJ1019" s="249">
        <v>1</v>
      </c>
      <c r="AK1019" s="249">
        <v>1</v>
      </c>
      <c r="AL1019" s="249">
        <v>1</v>
      </c>
      <c r="AM1019" s="249">
        <v>1</v>
      </c>
    </row>
    <row r="1020" spans="1:39" x14ac:dyDescent="0.3">
      <c r="A1020" s="249">
        <v>521542</v>
      </c>
      <c r="B1020" s="305" t="s">
        <v>2062</v>
      </c>
      <c r="C1020" s="249">
        <v>1</v>
      </c>
      <c r="D1020" s="249">
        <v>1</v>
      </c>
      <c r="E1020" s="249">
        <v>1</v>
      </c>
      <c r="F1020" s="249">
        <v>1</v>
      </c>
      <c r="G1020" s="249">
        <v>1</v>
      </c>
      <c r="H1020" s="249">
        <v>1</v>
      </c>
      <c r="I1020" s="249">
        <v>1</v>
      </c>
      <c r="J1020" s="249">
        <v>1</v>
      </c>
      <c r="K1020" s="249">
        <v>1</v>
      </c>
      <c r="L1020" s="249">
        <v>1</v>
      </c>
      <c r="M1020" s="249">
        <v>1</v>
      </c>
      <c r="N1020" s="249">
        <v>1</v>
      </c>
      <c r="O1020" s="249">
        <v>1</v>
      </c>
      <c r="P1020" s="249">
        <v>1</v>
      </c>
      <c r="Q1020" s="249">
        <v>1</v>
      </c>
      <c r="R1020" s="249">
        <v>1</v>
      </c>
      <c r="S1020" s="249">
        <v>1</v>
      </c>
      <c r="T1020" s="249">
        <v>1</v>
      </c>
      <c r="U1020" s="249">
        <v>1</v>
      </c>
      <c r="V1020" s="249">
        <v>1</v>
      </c>
      <c r="W1020" s="249">
        <v>1</v>
      </c>
      <c r="X1020" s="249">
        <v>1</v>
      </c>
      <c r="Y1020" s="249">
        <v>1</v>
      </c>
      <c r="Z1020" s="249">
        <v>1</v>
      </c>
      <c r="AA1020" s="249">
        <v>1</v>
      </c>
      <c r="AB1020" s="249">
        <v>1</v>
      </c>
      <c r="AC1020" s="249">
        <v>1</v>
      </c>
      <c r="AD1020" s="249">
        <v>1</v>
      </c>
      <c r="AE1020" s="249">
        <v>1</v>
      </c>
      <c r="AF1020" s="249">
        <v>1</v>
      </c>
      <c r="AG1020" s="249">
        <v>1</v>
      </c>
      <c r="AH1020" s="249">
        <v>1</v>
      </c>
      <c r="AI1020" s="249">
        <v>1</v>
      </c>
      <c r="AJ1020" s="249">
        <v>1</v>
      </c>
      <c r="AK1020" s="249">
        <v>1</v>
      </c>
      <c r="AL1020" s="249">
        <v>1</v>
      </c>
      <c r="AM1020" s="249">
        <v>1</v>
      </c>
    </row>
    <row r="1021" spans="1:39" x14ac:dyDescent="0.3">
      <c r="A1021" s="249">
        <v>521557</v>
      </c>
      <c r="B1021" s="305" t="s">
        <v>2062</v>
      </c>
      <c r="C1021" s="249">
        <v>1</v>
      </c>
      <c r="D1021" s="249">
        <v>1</v>
      </c>
      <c r="E1021" s="249">
        <v>1</v>
      </c>
      <c r="F1021" s="249">
        <v>1</v>
      </c>
      <c r="G1021" s="249">
        <v>1</v>
      </c>
      <c r="H1021" s="249">
        <v>1</v>
      </c>
      <c r="I1021" s="249">
        <v>1</v>
      </c>
      <c r="J1021" s="249">
        <v>1</v>
      </c>
      <c r="K1021" s="249">
        <v>1</v>
      </c>
      <c r="L1021" s="249">
        <v>1</v>
      </c>
      <c r="M1021" s="249">
        <v>1</v>
      </c>
      <c r="N1021" s="249">
        <v>1</v>
      </c>
      <c r="O1021" s="249">
        <v>1</v>
      </c>
      <c r="P1021" s="249">
        <v>1</v>
      </c>
      <c r="Q1021" s="249">
        <v>1</v>
      </c>
      <c r="R1021" s="249">
        <v>1</v>
      </c>
      <c r="S1021" s="249">
        <v>1</v>
      </c>
      <c r="T1021" s="249">
        <v>1</v>
      </c>
      <c r="U1021" s="249">
        <v>1</v>
      </c>
      <c r="V1021" s="249">
        <v>1</v>
      </c>
      <c r="W1021" s="249">
        <v>1</v>
      </c>
      <c r="X1021" s="249">
        <v>1</v>
      </c>
      <c r="Y1021" s="249">
        <v>1</v>
      </c>
      <c r="Z1021" s="249">
        <v>1</v>
      </c>
      <c r="AA1021" s="249">
        <v>1</v>
      </c>
      <c r="AB1021" s="249">
        <v>1</v>
      </c>
      <c r="AC1021" s="249">
        <v>1</v>
      </c>
      <c r="AD1021" s="249">
        <v>1</v>
      </c>
      <c r="AE1021" s="249">
        <v>1</v>
      </c>
      <c r="AF1021" s="249">
        <v>1</v>
      </c>
      <c r="AG1021" s="249">
        <v>1</v>
      </c>
      <c r="AH1021" s="249">
        <v>1</v>
      </c>
      <c r="AI1021" s="249">
        <v>1</v>
      </c>
      <c r="AJ1021" s="249">
        <v>1</v>
      </c>
      <c r="AK1021" s="249">
        <v>1</v>
      </c>
      <c r="AL1021" s="249">
        <v>1</v>
      </c>
      <c r="AM1021" s="249">
        <v>1</v>
      </c>
    </row>
    <row r="1022" spans="1:39" x14ac:dyDescent="0.3">
      <c r="A1022" s="249">
        <v>521566</v>
      </c>
      <c r="B1022" s="305" t="s">
        <v>2062</v>
      </c>
      <c r="C1022" s="249">
        <v>1</v>
      </c>
      <c r="D1022" s="249">
        <v>1</v>
      </c>
      <c r="E1022" s="249">
        <v>1</v>
      </c>
      <c r="F1022" s="249">
        <v>1</v>
      </c>
      <c r="G1022" s="249">
        <v>1</v>
      </c>
      <c r="H1022" s="249">
        <v>1</v>
      </c>
      <c r="I1022" s="249">
        <v>1</v>
      </c>
      <c r="J1022" s="249">
        <v>1</v>
      </c>
      <c r="K1022" s="249">
        <v>1</v>
      </c>
      <c r="L1022" s="249">
        <v>1</v>
      </c>
      <c r="M1022" s="249">
        <v>1</v>
      </c>
      <c r="N1022" s="249">
        <v>1</v>
      </c>
      <c r="O1022" s="249">
        <v>1</v>
      </c>
      <c r="P1022" s="249">
        <v>1</v>
      </c>
      <c r="Q1022" s="249">
        <v>1</v>
      </c>
      <c r="R1022" s="249">
        <v>1</v>
      </c>
      <c r="S1022" s="249">
        <v>1</v>
      </c>
      <c r="T1022" s="249">
        <v>1</v>
      </c>
      <c r="U1022" s="249">
        <v>1</v>
      </c>
      <c r="V1022" s="249">
        <v>1</v>
      </c>
      <c r="W1022" s="249">
        <v>1</v>
      </c>
      <c r="X1022" s="249">
        <v>1</v>
      </c>
      <c r="Y1022" s="249">
        <v>1</v>
      </c>
      <c r="Z1022" s="249">
        <v>1</v>
      </c>
      <c r="AA1022" s="249">
        <v>1</v>
      </c>
      <c r="AB1022" s="249">
        <v>1</v>
      </c>
      <c r="AC1022" s="249">
        <v>1</v>
      </c>
      <c r="AD1022" s="249">
        <v>1</v>
      </c>
      <c r="AE1022" s="249">
        <v>1</v>
      </c>
      <c r="AF1022" s="249">
        <v>1</v>
      </c>
      <c r="AG1022" s="249">
        <v>1</v>
      </c>
      <c r="AH1022" s="249">
        <v>1</v>
      </c>
      <c r="AI1022" s="249">
        <v>1</v>
      </c>
      <c r="AJ1022" s="249">
        <v>1</v>
      </c>
      <c r="AK1022" s="249">
        <v>1</v>
      </c>
      <c r="AL1022" s="249">
        <v>1</v>
      </c>
      <c r="AM1022" s="249">
        <v>1</v>
      </c>
    </row>
    <row r="1023" spans="1:39" x14ac:dyDescent="0.3">
      <c r="A1023" s="249">
        <v>521567</v>
      </c>
      <c r="B1023" s="305" t="s">
        <v>2062</v>
      </c>
      <c r="C1023" s="249">
        <v>1</v>
      </c>
      <c r="D1023" s="249">
        <v>1</v>
      </c>
      <c r="E1023" s="249">
        <v>1</v>
      </c>
      <c r="F1023" s="249">
        <v>1</v>
      </c>
      <c r="G1023" s="249">
        <v>1</v>
      </c>
      <c r="H1023" s="249">
        <v>1</v>
      </c>
      <c r="I1023" s="249">
        <v>1</v>
      </c>
      <c r="J1023" s="249">
        <v>1</v>
      </c>
      <c r="K1023" s="249">
        <v>1</v>
      </c>
      <c r="L1023" s="249">
        <v>1</v>
      </c>
      <c r="M1023" s="249">
        <v>1</v>
      </c>
      <c r="N1023" s="249">
        <v>1</v>
      </c>
      <c r="O1023" s="249">
        <v>1</v>
      </c>
      <c r="P1023" s="249">
        <v>1</v>
      </c>
      <c r="Q1023" s="249">
        <v>1</v>
      </c>
      <c r="R1023" s="249">
        <v>1</v>
      </c>
      <c r="S1023" s="249">
        <v>1</v>
      </c>
      <c r="T1023" s="249">
        <v>1</v>
      </c>
      <c r="U1023" s="249">
        <v>1</v>
      </c>
      <c r="V1023" s="249">
        <v>1</v>
      </c>
      <c r="W1023" s="249">
        <v>1</v>
      </c>
      <c r="X1023" s="249">
        <v>1</v>
      </c>
      <c r="Y1023" s="249">
        <v>1</v>
      </c>
      <c r="Z1023" s="249">
        <v>1</v>
      </c>
      <c r="AA1023" s="249">
        <v>1</v>
      </c>
      <c r="AB1023" s="249">
        <v>1</v>
      </c>
      <c r="AC1023" s="249">
        <v>1</v>
      </c>
      <c r="AD1023" s="249">
        <v>1</v>
      </c>
      <c r="AE1023" s="249">
        <v>1</v>
      </c>
      <c r="AF1023" s="249">
        <v>1</v>
      </c>
      <c r="AG1023" s="249">
        <v>1</v>
      </c>
      <c r="AH1023" s="249">
        <v>1</v>
      </c>
      <c r="AI1023" s="249">
        <v>1</v>
      </c>
      <c r="AJ1023" s="249">
        <v>1</v>
      </c>
      <c r="AK1023" s="249">
        <v>1</v>
      </c>
      <c r="AL1023" s="249">
        <v>1</v>
      </c>
      <c r="AM1023" s="249">
        <v>1</v>
      </c>
    </row>
    <row r="1024" spans="1:39" x14ac:dyDescent="0.3">
      <c r="A1024" s="249">
        <v>521576</v>
      </c>
      <c r="B1024" s="305" t="s">
        <v>2062</v>
      </c>
      <c r="C1024" s="249">
        <v>1</v>
      </c>
      <c r="D1024" s="249">
        <v>1</v>
      </c>
      <c r="E1024" s="249">
        <v>1</v>
      </c>
      <c r="F1024" s="249">
        <v>1</v>
      </c>
      <c r="G1024" s="249">
        <v>1</v>
      </c>
      <c r="H1024" s="249">
        <v>1</v>
      </c>
      <c r="I1024" s="249">
        <v>1</v>
      </c>
      <c r="J1024" s="249">
        <v>1</v>
      </c>
      <c r="K1024" s="249">
        <v>1</v>
      </c>
      <c r="L1024" s="249">
        <v>1</v>
      </c>
      <c r="M1024" s="249">
        <v>1</v>
      </c>
      <c r="N1024" s="249">
        <v>1</v>
      </c>
      <c r="O1024" s="249">
        <v>1</v>
      </c>
      <c r="P1024" s="249">
        <v>1</v>
      </c>
      <c r="Q1024" s="249">
        <v>1</v>
      </c>
      <c r="R1024" s="249">
        <v>1</v>
      </c>
      <c r="S1024" s="249">
        <v>1</v>
      </c>
      <c r="T1024" s="249">
        <v>1</v>
      </c>
      <c r="U1024" s="249">
        <v>1</v>
      </c>
      <c r="V1024" s="249">
        <v>1</v>
      </c>
      <c r="W1024" s="249">
        <v>1</v>
      </c>
      <c r="X1024" s="249">
        <v>1</v>
      </c>
      <c r="Y1024" s="249">
        <v>1</v>
      </c>
      <c r="Z1024" s="249">
        <v>1</v>
      </c>
      <c r="AA1024" s="249">
        <v>1</v>
      </c>
      <c r="AB1024" s="249">
        <v>1</v>
      </c>
      <c r="AC1024" s="249">
        <v>1</v>
      </c>
      <c r="AD1024" s="249">
        <v>1</v>
      </c>
      <c r="AE1024" s="249">
        <v>1</v>
      </c>
      <c r="AF1024" s="249">
        <v>1</v>
      </c>
      <c r="AG1024" s="249">
        <v>1</v>
      </c>
      <c r="AH1024" s="249">
        <v>1</v>
      </c>
      <c r="AI1024" s="249">
        <v>1</v>
      </c>
      <c r="AJ1024" s="249">
        <v>1</v>
      </c>
      <c r="AK1024" s="249">
        <v>1</v>
      </c>
      <c r="AL1024" s="249">
        <v>1</v>
      </c>
      <c r="AM1024" s="249">
        <v>1</v>
      </c>
    </row>
    <row r="1025" spans="1:39" x14ac:dyDescent="0.3">
      <c r="A1025" s="249">
        <v>521577</v>
      </c>
      <c r="B1025" s="305" t="s">
        <v>2062</v>
      </c>
      <c r="C1025" s="249">
        <v>1</v>
      </c>
      <c r="D1025" s="249">
        <v>1</v>
      </c>
      <c r="E1025" s="249">
        <v>1</v>
      </c>
      <c r="F1025" s="249">
        <v>1</v>
      </c>
      <c r="G1025" s="249">
        <v>1</v>
      </c>
      <c r="H1025" s="249">
        <v>1</v>
      </c>
      <c r="I1025" s="249">
        <v>1</v>
      </c>
      <c r="J1025" s="249">
        <v>1</v>
      </c>
      <c r="K1025" s="249">
        <v>1</v>
      </c>
      <c r="L1025" s="249">
        <v>1</v>
      </c>
      <c r="M1025" s="249">
        <v>1</v>
      </c>
      <c r="N1025" s="249">
        <v>1</v>
      </c>
      <c r="O1025" s="249">
        <v>1</v>
      </c>
      <c r="P1025" s="249">
        <v>1</v>
      </c>
      <c r="Q1025" s="249">
        <v>1</v>
      </c>
      <c r="R1025" s="249">
        <v>1</v>
      </c>
      <c r="S1025" s="249">
        <v>1</v>
      </c>
      <c r="T1025" s="249">
        <v>1</v>
      </c>
      <c r="U1025" s="249">
        <v>1</v>
      </c>
      <c r="V1025" s="249">
        <v>1</v>
      </c>
      <c r="W1025" s="249">
        <v>1</v>
      </c>
      <c r="X1025" s="249">
        <v>1</v>
      </c>
      <c r="Y1025" s="249">
        <v>1</v>
      </c>
      <c r="Z1025" s="249">
        <v>1</v>
      </c>
      <c r="AA1025" s="249">
        <v>1</v>
      </c>
      <c r="AB1025" s="249">
        <v>1</v>
      </c>
      <c r="AC1025" s="249">
        <v>1</v>
      </c>
      <c r="AD1025" s="249">
        <v>1</v>
      </c>
      <c r="AE1025" s="249">
        <v>1</v>
      </c>
      <c r="AF1025" s="249">
        <v>1</v>
      </c>
      <c r="AG1025" s="249">
        <v>1</v>
      </c>
      <c r="AH1025" s="249">
        <v>1</v>
      </c>
      <c r="AI1025" s="249">
        <v>1</v>
      </c>
      <c r="AJ1025" s="249">
        <v>1</v>
      </c>
      <c r="AK1025" s="249">
        <v>1</v>
      </c>
      <c r="AL1025" s="249">
        <v>1</v>
      </c>
      <c r="AM1025" s="249">
        <v>1</v>
      </c>
    </row>
    <row r="1026" spans="1:39" x14ac:dyDescent="0.3">
      <c r="A1026" s="249">
        <v>521578</v>
      </c>
      <c r="B1026" s="305" t="s">
        <v>2062</v>
      </c>
      <c r="C1026" s="249">
        <v>1</v>
      </c>
      <c r="D1026" s="249">
        <v>1</v>
      </c>
      <c r="E1026" s="249">
        <v>1</v>
      </c>
      <c r="F1026" s="249">
        <v>1</v>
      </c>
      <c r="G1026" s="249">
        <v>1</v>
      </c>
      <c r="H1026" s="249">
        <v>1</v>
      </c>
      <c r="I1026" s="249">
        <v>1</v>
      </c>
      <c r="J1026" s="249">
        <v>1</v>
      </c>
      <c r="K1026" s="249">
        <v>1</v>
      </c>
      <c r="L1026" s="249">
        <v>1</v>
      </c>
      <c r="M1026" s="249">
        <v>1</v>
      </c>
      <c r="N1026" s="249">
        <v>1</v>
      </c>
      <c r="O1026" s="249">
        <v>1</v>
      </c>
      <c r="P1026" s="249">
        <v>1</v>
      </c>
      <c r="Q1026" s="249">
        <v>1</v>
      </c>
      <c r="R1026" s="249">
        <v>1</v>
      </c>
      <c r="S1026" s="249">
        <v>1</v>
      </c>
      <c r="T1026" s="249">
        <v>1</v>
      </c>
      <c r="U1026" s="249">
        <v>1</v>
      </c>
      <c r="V1026" s="249">
        <v>1</v>
      </c>
      <c r="W1026" s="249">
        <v>1</v>
      </c>
      <c r="X1026" s="249">
        <v>1</v>
      </c>
      <c r="Y1026" s="249">
        <v>1</v>
      </c>
      <c r="Z1026" s="249">
        <v>1</v>
      </c>
      <c r="AA1026" s="249">
        <v>1</v>
      </c>
      <c r="AB1026" s="249">
        <v>1</v>
      </c>
      <c r="AC1026" s="249">
        <v>1</v>
      </c>
      <c r="AD1026" s="249">
        <v>1</v>
      </c>
      <c r="AE1026" s="249">
        <v>1</v>
      </c>
      <c r="AF1026" s="249">
        <v>1</v>
      </c>
      <c r="AG1026" s="249">
        <v>1</v>
      </c>
      <c r="AH1026" s="249">
        <v>1</v>
      </c>
      <c r="AI1026" s="249">
        <v>1</v>
      </c>
      <c r="AJ1026" s="249">
        <v>1</v>
      </c>
      <c r="AK1026" s="249">
        <v>1</v>
      </c>
      <c r="AL1026" s="249">
        <v>1</v>
      </c>
      <c r="AM1026" s="249">
        <v>1</v>
      </c>
    </row>
    <row r="1027" spans="1:39" x14ac:dyDescent="0.3">
      <c r="A1027" s="249">
        <v>521609</v>
      </c>
      <c r="B1027" s="305" t="s">
        <v>2062</v>
      </c>
      <c r="C1027" s="249">
        <v>1</v>
      </c>
      <c r="D1027" s="249">
        <v>1</v>
      </c>
      <c r="E1027" s="249">
        <v>1</v>
      </c>
      <c r="F1027" s="249">
        <v>1</v>
      </c>
      <c r="G1027" s="249">
        <v>1</v>
      </c>
      <c r="H1027" s="249">
        <v>1</v>
      </c>
      <c r="I1027" s="249">
        <v>1</v>
      </c>
      <c r="J1027" s="249">
        <v>1</v>
      </c>
      <c r="K1027" s="249">
        <v>1</v>
      </c>
      <c r="L1027" s="249">
        <v>1</v>
      </c>
      <c r="M1027" s="249">
        <v>1</v>
      </c>
      <c r="N1027" s="249">
        <v>1</v>
      </c>
      <c r="O1027" s="249">
        <v>1</v>
      </c>
      <c r="P1027" s="249">
        <v>1</v>
      </c>
      <c r="Q1027" s="249">
        <v>1</v>
      </c>
      <c r="R1027" s="249">
        <v>1</v>
      </c>
      <c r="S1027" s="249">
        <v>1</v>
      </c>
      <c r="T1027" s="249">
        <v>1</v>
      </c>
      <c r="U1027" s="249">
        <v>1</v>
      </c>
      <c r="V1027" s="249">
        <v>1</v>
      </c>
      <c r="W1027" s="249">
        <v>1</v>
      </c>
      <c r="X1027" s="249">
        <v>1</v>
      </c>
      <c r="Y1027" s="249">
        <v>1</v>
      </c>
      <c r="Z1027" s="249">
        <v>1</v>
      </c>
      <c r="AA1027" s="249">
        <v>1</v>
      </c>
      <c r="AB1027" s="249">
        <v>1</v>
      </c>
      <c r="AC1027" s="249">
        <v>1</v>
      </c>
      <c r="AD1027" s="249">
        <v>1</v>
      </c>
      <c r="AE1027" s="249">
        <v>1</v>
      </c>
      <c r="AF1027" s="249">
        <v>1</v>
      </c>
      <c r="AG1027" s="249">
        <v>1</v>
      </c>
      <c r="AH1027" s="249">
        <v>1</v>
      </c>
      <c r="AI1027" s="249">
        <v>1</v>
      </c>
      <c r="AJ1027" s="249">
        <v>1</v>
      </c>
      <c r="AK1027" s="249">
        <v>1</v>
      </c>
      <c r="AL1027" s="249">
        <v>1</v>
      </c>
      <c r="AM1027" s="249">
        <v>1</v>
      </c>
    </row>
    <row r="1028" spans="1:39" x14ac:dyDescent="0.3">
      <c r="A1028" s="249">
        <v>521612</v>
      </c>
      <c r="B1028" s="305" t="s">
        <v>2062</v>
      </c>
      <c r="C1028" s="249">
        <v>1</v>
      </c>
      <c r="D1028" s="249">
        <v>1</v>
      </c>
      <c r="E1028" s="249">
        <v>1</v>
      </c>
      <c r="F1028" s="249">
        <v>1</v>
      </c>
      <c r="G1028" s="249">
        <v>1</v>
      </c>
      <c r="H1028" s="249">
        <v>1</v>
      </c>
      <c r="I1028" s="249">
        <v>1</v>
      </c>
      <c r="J1028" s="249">
        <v>1</v>
      </c>
      <c r="K1028" s="249">
        <v>1</v>
      </c>
      <c r="L1028" s="249">
        <v>1</v>
      </c>
      <c r="M1028" s="249">
        <v>1</v>
      </c>
      <c r="N1028" s="249">
        <v>1</v>
      </c>
      <c r="O1028" s="249">
        <v>1</v>
      </c>
      <c r="P1028" s="249">
        <v>1</v>
      </c>
      <c r="Q1028" s="249">
        <v>1</v>
      </c>
      <c r="R1028" s="249">
        <v>1</v>
      </c>
      <c r="S1028" s="249">
        <v>1</v>
      </c>
      <c r="T1028" s="249">
        <v>1</v>
      </c>
      <c r="U1028" s="249">
        <v>1</v>
      </c>
      <c r="V1028" s="249">
        <v>1</v>
      </c>
      <c r="W1028" s="249">
        <v>1</v>
      </c>
      <c r="X1028" s="249">
        <v>1</v>
      </c>
      <c r="Y1028" s="249">
        <v>1</v>
      </c>
      <c r="Z1028" s="249">
        <v>1</v>
      </c>
      <c r="AA1028" s="249">
        <v>1</v>
      </c>
      <c r="AB1028" s="249">
        <v>1</v>
      </c>
      <c r="AC1028" s="249">
        <v>1</v>
      </c>
      <c r="AD1028" s="249">
        <v>1</v>
      </c>
      <c r="AE1028" s="249">
        <v>1</v>
      </c>
      <c r="AF1028" s="249">
        <v>1</v>
      </c>
      <c r="AG1028" s="249">
        <v>1</v>
      </c>
      <c r="AH1028" s="249">
        <v>1</v>
      </c>
      <c r="AI1028" s="249">
        <v>1</v>
      </c>
      <c r="AJ1028" s="249">
        <v>1</v>
      </c>
      <c r="AK1028" s="249">
        <v>1</v>
      </c>
      <c r="AL1028" s="249">
        <v>1</v>
      </c>
      <c r="AM1028" s="249">
        <v>1</v>
      </c>
    </row>
    <row r="1029" spans="1:39" x14ac:dyDescent="0.3">
      <c r="A1029" s="249">
        <v>521619</v>
      </c>
      <c r="B1029" s="305" t="s">
        <v>2062</v>
      </c>
      <c r="C1029" s="249">
        <v>1</v>
      </c>
      <c r="D1029" s="249">
        <v>1</v>
      </c>
      <c r="E1029" s="249">
        <v>1</v>
      </c>
      <c r="F1029" s="249">
        <v>1</v>
      </c>
      <c r="G1029" s="249">
        <v>1</v>
      </c>
      <c r="H1029" s="249">
        <v>1</v>
      </c>
      <c r="I1029" s="249">
        <v>1</v>
      </c>
      <c r="J1029" s="249">
        <v>1</v>
      </c>
      <c r="K1029" s="249">
        <v>1</v>
      </c>
      <c r="L1029" s="249">
        <v>1</v>
      </c>
      <c r="M1029" s="249">
        <v>1</v>
      </c>
      <c r="N1029" s="249">
        <v>1</v>
      </c>
      <c r="O1029" s="249">
        <v>1</v>
      </c>
      <c r="P1029" s="249">
        <v>1</v>
      </c>
      <c r="Q1029" s="249">
        <v>1</v>
      </c>
      <c r="R1029" s="249">
        <v>1</v>
      </c>
      <c r="S1029" s="249">
        <v>1</v>
      </c>
      <c r="T1029" s="249">
        <v>1</v>
      </c>
      <c r="U1029" s="249">
        <v>1</v>
      </c>
      <c r="V1029" s="249">
        <v>1</v>
      </c>
      <c r="W1029" s="249">
        <v>1</v>
      </c>
      <c r="X1029" s="249">
        <v>1</v>
      </c>
      <c r="Y1029" s="249">
        <v>1</v>
      </c>
      <c r="Z1029" s="249">
        <v>1</v>
      </c>
      <c r="AA1029" s="249">
        <v>1</v>
      </c>
      <c r="AB1029" s="249">
        <v>1</v>
      </c>
      <c r="AC1029" s="249">
        <v>1</v>
      </c>
      <c r="AD1029" s="249">
        <v>1</v>
      </c>
      <c r="AE1029" s="249">
        <v>1</v>
      </c>
      <c r="AF1029" s="249">
        <v>1</v>
      </c>
      <c r="AG1029" s="249">
        <v>1</v>
      </c>
      <c r="AH1029" s="249">
        <v>1</v>
      </c>
      <c r="AI1029" s="249">
        <v>1</v>
      </c>
      <c r="AJ1029" s="249">
        <v>1</v>
      </c>
      <c r="AK1029" s="249">
        <v>1</v>
      </c>
      <c r="AL1029" s="249">
        <v>1</v>
      </c>
      <c r="AM1029" s="249">
        <v>1</v>
      </c>
    </row>
    <row r="1030" spans="1:39" x14ac:dyDescent="0.3">
      <c r="A1030" s="249">
        <v>521630</v>
      </c>
      <c r="B1030" s="305" t="s">
        <v>2062</v>
      </c>
      <c r="C1030" s="249">
        <v>1</v>
      </c>
      <c r="D1030" s="249">
        <v>1</v>
      </c>
      <c r="E1030" s="249">
        <v>1</v>
      </c>
      <c r="F1030" s="249">
        <v>1</v>
      </c>
      <c r="G1030" s="249">
        <v>1</v>
      </c>
      <c r="H1030" s="249">
        <v>1</v>
      </c>
      <c r="I1030" s="249">
        <v>1</v>
      </c>
      <c r="J1030" s="249">
        <v>1</v>
      </c>
      <c r="K1030" s="249">
        <v>1</v>
      </c>
      <c r="L1030" s="249">
        <v>1</v>
      </c>
      <c r="M1030" s="249">
        <v>1</v>
      </c>
      <c r="N1030" s="249">
        <v>1</v>
      </c>
      <c r="O1030" s="249">
        <v>1</v>
      </c>
      <c r="P1030" s="249">
        <v>1</v>
      </c>
      <c r="Q1030" s="249">
        <v>1</v>
      </c>
      <c r="R1030" s="249">
        <v>1</v>
      </c>
      <c r="S1030" s="249">
        <v>1</v>
      </c>
      <c r="T1030" s="249">
        <v>1</v>
      </c>
      <c r="U1030" s="249">
        <v>1</v>
      </c>
      <c r="V1030" s="249">
        <v>1</v>
      </c>
      <c r="W1030" s="249">
        <v>1</v>
      </c>
      <c r="X1030" s="249">
        <v>1</v>
      </c>
      <c r="Y1030" s="249">
        <v>1</v>
      </c>
      <c r="Z1030" s="249">
        <v>1</v>
      </c>
      <c r="AA1030" s="249">
        <v>1</v>
      </c>
      <c r="AB1030" s="249">
        <v>1</v>
      </c>
      <c r="AC1030" s="249">
        <v>1</v>
      </c>
      <c r="AD1030" s="249">
        <v>1</v>
      </c>
      <c r="AE1030" s="249">
        <v>1</v>
      </c>
      <c r="AF1030" s="249">
        <v>1</v>
      </c>
      <c r="AG1030" s="249">
        <v>1</v>
      </c>
      <c r="AH1030" s="249">
        <v>1</v>
      </c>
      <c r="AI1030" s="249">
        <v>1</v>
      </c>
      <c r="AJ1030" s="249">
        <v>1</v>
      </c>
      <c r="AK1030" s="249">
        <v>1</v>
      </c>
      <c r="AL1030" s="249">
        <v>1</v>
      </c>
      <c r="AM1030" s="249">
        <v>1</v>
      </c>
    </row>
    <row r="1031" spans="1:39" x14ac:dyDescent="0.3">
      <c r="A1031" s="249">
        <v>521632</v>
      </c>
      <c r="B1031" s="305" t="s">
        <v>2062</v>
      </c>
      <c r="C1031" s="249">
        <v>1</v>
      </c>
      <c r="D1031" s="249">
        <v>1</v>
      </c>
      <c r="E1031" s="249">
        <v>1</v>
      </c>
      <c r="F1031" s="249">
        <v>1</v>
      </c>
      <c r="G1031" s="249">
        <v>1</v>
      </c>
      <c r="H1031" s="249">
        <v>1</v>
      </c>
      <c r="I1031" s="249">
        <v>1</v>
      </c>
      <c r="J1031" s="249">
        <v>1</v>
      </c>
      <c r="K1031" s="249">
        <v>1</v>
      </c>
      <c r="L1031" s="249">
        <v>1</v>
      </c>
      <c r="M1031" s="249">
        <v>1</v>
      </c>
      <c r="N1031" s="249">
        <v>1</v>
      </c>
      <c r="O1031" s="249">
        <v>1</v>
      </c>
      <c r="P1031" s="249">
        <v>1</v>
      </c>
      <c r="Q1031" s="249">
        <v>1</v>
      </c>
      <c r="R1031" s="249">
        <v>1</v>
      </c>
      <c r="S1031" s="249">
        <v>1</v>
      </c>
      <c r="T1031" s="249">
        <v>1</v>
      </c>
      <c r="U1031" s="249">
        <v>1</v>
      </c>
      <c r="V1031" s="249">
        <v>1</v>
      </c>
      <c r="W1031" s="249">
        <v>1</v>
      </c>
      <c r="X1031" s="249">
        <v>1</v>
      </c>
      <c r="Y1031" s="249">
        <v>1</v>
      </c>
      <c r="Z1031" s="249">
        <v>1</v>
      </c>
      <c r="AA1031" s="249">
        <v>1</v>
      </c>
      <c r="AB1031" s="249">
        <v>1</v>
      </c>
      <c r="AC1031" s="249">
        <v>1</v>
      </c>
      <c r="AD1031" s="249">
        <v>1</v>
      </c>
      <c r="AE1031" s="249">
        <v>1</v>
      </c>
      <c r="AF1031" s="249">
        <v>1</v>
      </c>
      <c r="AG1031" s="249">
        <v>1</v>
      </c>
      <c r="AH1031" s="249">
        <v>1</v>
      </c>
      <c r="AI1031" s="249">
        <v>1</v>
      </c>
      <c r="AJ1031" s="249">
        <v>1</v>
      </c>
      <c r="AK1031" s="249">
        <v>1</v>
      </c>
      <c r="AL1031" s="249">
        <v>1</v>
      </c>
      <c r="AM1031" s="249">
        <v>1</v>
      </c>
    </row>
    <row r="1032" spans="1:39" x14ac:dyDescent="0.3">
      <c r="A1032" s="249">
        <v>521634</v>
      </c>
      <c r="B1032" s="305" t="s">
        <v>2062</v>
      </c>
      <c r="C1032" s="249">
        <v>1</v>
      </c>
      <c r="D1032" s="249">
        <v>1</v>
      </c>
      <c r="E1032" s="249">
        <v>1</v>
      </c>
      <c r="F1032" s="249">
        <v>1</v>
      </c>
      <c r="G1032" s="249">
        <v>1</v>
      </c>
      <c r="H1032" s="249">
        <v>1</v>
      </c>
      <c r="I1032" s="249">
        <v>1</v>
      </c>
      <c r="J1032" s="249">
        <v>1</v>
      </c>
      <c r="K1032" s="249">
        <v>1</v>
      </c>
      <c r="L1032" s="249">
        <v>1</v>
      </c>
      <c r="M1032" s="249">
        <v>1</v>
      </c>
      <c r="N1032" s="249">
        <v>1</v>
      </c>
      <c r="O1032" s="249">
        <v>1</v>
      </c>
      <c r="P1032" s="249">
        <v>1</v>
      </c>
      <c r="Q1032" s="249">
        <v>1</v>
      </c>
      <c r="R1032" s="249">
        <v>1</v>
      </c>
      <c r="S1032" s="249">
        <v>1</v>
      </c>
      <c r="T1032" s="249">
        <v>1</v>
      </c>
      <c r="U1032" s="249">
        <v>1</v>
      </c>
      <c r="V1032" s="249">
        <v>1</v>
      </c>
      <c r="W1032" s="249">
        <v>1</v>
      </c>
      <c r="X1032" s="249">
        <v>1</v>
      </c>
      <c r="Y1032" s="249">
        <v>1</v>
      </c>
      <c r="Z1032" s="249">
        <v>1</v>
      </c>
      <c r="AA1032" s="249">
        <v>1</v>
      </c>
      <c r="AB1032" s="249">
        <v>1</v>
      </c>
      <c r="AC1032" s="249">
        <v>1</v>
      </c>
      <c r="AD1032" s="249">
        <v>1</v>
      </c>
      <c r="AE1032" s="249">
        <v>1</v>
      </c>
      <c r="AF1032" s="249">
        <v>1</v>
      </c>
      <c r="AG1032" s="249">
        <v>1</v>
      </c>
      <c r="AH1032" s="249">
        <v>1</v>
      </c>
      <c r="AI1032" s="249">
        <v>1</v>
      </c>
      <c r="AJ1032" s="249">
        <v>1</v>
      </c>
      <c r="AK1032" s="249">
        <v>1</v>
      </c>
      <c r="AL1032" s="249">
        <v>1</v>
      </c>
      <c r="AM1032" s="249">
        <v>1</v>
      </c>
    </row>
    <row r="1033" spans="1:39" x14ac:dyDescent="0.3">
      <c r="A1033" s="249">
        <v>521637</v>
      </c>
      <c r="B1033" s="305" t="s">
        <v>2062</v>
      </c>
      <c r="C1033" s="249">
        <v>1</v>
      </c>
      <c r="D1033" s="249">
        <v>1</v>
      </c>
      <c r="E1033" s="249">
        <v>1</v>
      </c>
      <c r="F1033" s="249">
        <v>1</v>
      </c>
      <c r="G1033" s="249">
        <v>1</v>
      </c>
      <c r="H1033" s="249">
        <v>1</v>
      </c>
      <c r="I1033" s="249">
        <v>1</v>
      </c>
      <c r="J1033" s="249">
        <v>1</v>
      </c>
      <c r="K1033" s="249">
        <v>1</v>
      </c>
      <c r="L1033" s="249">
        <v>1</v>
      </c>
      <c r="M1033" s="249">
        <v>1</v>
      </c>
      <c r="N1033" s="249">
        <v>1</v>
      </c>
      <c r="O1033" s="249">
        <v>1</v>
      </c>
      <c r="P1033" s="249">
        <v>1</v>
      </c>
      <c r="Q1033" s="249">
        <v>1</v>
      </c>
      <c r="R1033" s="249">
        <v>1</v>
      </c>
      <c r="S1033" s="249">
        <v>1</v>
      </c>
      <c r="T1033" s="249">
        <v>1</v>
      </c>
      <c r="U1033" s="249">
        <v>1</v>
      </c>
      <c r="V1033" s="249">
        <v>1</v>
      </c>
      <c r="W1033" s="249">
        <v>1</v>
      </c>
      <c r="X1033" s="249">
        <v>1</v>
      </c>
      <c r="Y1033" s="249">
        <v>1</v>
      </c>
      <c r="Z1033" s="249">
        <v>1</v>
      </c>
      <c r="AA1033" s="249">
        <v>1</v>
      </c>
      <c r="AB1033" s="249">
        <v>1</v>
      </c>
      <c r="AC1033" s="249">
        <v>1</v>
      </c>
      <c r="AD1033" s="249">
        <v>1</v>
      </c>
      <c r="AE1033" s="249">
        <v>1</v>
      </c>
      <c r="AF1033" s="249">
        <v>1</v>
      </c>
      <c r="AG1033" s="249">
        <v>1</v>
      </c>
      <c r="AH1033" s="249">
        <v>1</v>
      </c>
      <c r="AI1033" s="249">
        <v>1</v>
      </c>
      <c r="AJ1033" s="249">
        <v>1</v>
      </c>
      <c r="AK1033" s="249">
        <v>1</v>
      </c>
      <c r="AL1033" s="249">
        <v>1</v>
      </c>
      <c r="AM1033" s="249">
        <v>1</v>
      </c>
    </row>
    <row r="1034" spans="1:39" x14ac:dyDescent="0.3">
      <c r="A1034" s="249">
        <v>521669</v>
      </c>
      <c r="B1034" s="305" t="s">
        <v>2062</v>
      </c>
      <c r="C1034" s="249">
        <v>1</v>
      </c>
      <c r="D1034" s="249">
        <v>1</v>
      </c>
      <c r="E1034" s="249">
        <v>1</v>
      </c>
      <c r="F1034" s="249">
        <v>1</v>
      </c>
      <c r="G1034" s="249">
        <v>1</v>
      </c>
      <c r="H1034" s="249">
        <v>1</v>
      </c>
      <c r="I1034" s="249">
        <v>1</v>
      </c>
      <c r="J1034" s="249">
        <v>1</v>
      </c>
      <c r="K1034" s="249">
        <v>1</v>
      </c>
      <c r="L1034" s="249">
        <v>1</v>
      </c>
      <c r="M1034" s="249">
        <v>1</v>
      </c>
      <c r="N1034" s="249">
        <v>1</v>
      </c>
      <c r="O1034" s="249">
        <v>1</v>
      </c>
      <c r="P1034" s="249">
        <v>1</v>
      </c>
      <c r="Q1034" s="249">
        <v>1</v>
      </c>
      <c r="R1034" s="249">
        <v>1</v>
      </c>
      <c r="S1034" s="249">
        <v>1</v>
      </c>
      <c r="T1034" s="249">
        <v>1</v>
      </c>
      <c r="U1034" s="249">
        <v>1</v>
      </c>
      <c r="V1034" s="249">
        <v>1</v>
      </c>
      <c r="W1034" s="249">
        <v>1</v>
      </c>
      <c r="X1034" s="249">
        <v>1</v>
      </c>
      <c r="Y1034" s="249">
        <v>1</v>
      </c>
      <c r="Z1034" s="249">
        <v>1</v>
      </c>
      <c r="AA1034" s="249">
        <v>1</v>
      </c>
      <c r="AB1034" s="249">
        <v>1</v>
      </c>
      <c r="AC1034" s="249">
        <v>1</v>
      </c>
      <c r="AD1034" s="249">
        <v>1</v>
      </c>
      <c r="AE1034" s="249">
        <v>1</v>
      </c>
      <c r="AF1034" s="249">
        <v>1</v>
      </c>
      <c r="AG1034" s="249">
        <v>1</v>
      </c>
      <c r="AH1034" s="249">
        <v>1</v>
      </c>
      <c r="AI1034" s="249">
        <v>1</v>
      </c>
      <c r="AJ1034" s="249">
        <v>1</v>
      </c>
      <c r="AK1034" s="249">
        <v>1</v>
      </c>
      <c r="AL1034" s="249">
        <v>1</v>
      </c>
      <c r="AM1034" s="249">
        <v>1</v>
      </c>
    </row>
    <row r="1035" spans="1:39" x14ac:dyDescent="0.3">
      <c r="A1035" s="249">
        <v>521684</v>
      </c>
      <c r="B1035" s="305" t="s">
        <v>2062</v>
      </c>
      <c r="C1035" s="249">
        <v>1</v>
      </c>
      <c r="D1035" s="249">
        <v>1</v>
      </c>
      <c r="E1035" s="249">
        <v>1</v>
      </c>
      <c r="F1035" s="249">
        <v>1</v>
      </c>
      <c r="G1035" s="249">
        <v>1</v>
      </c>
      <c r="H1035" s="249">
        <v>1</v>
      </c>
      <c r="I1035" s="249">
        <v>1</v>
      </c>
      <c r="J1035" s="249">
        <v>1</v>
      </c>
      <c r="K1035" s="249">
        <v>1</v>
      </c>
      <c r="L1035" s="249">
        <v>1</v>
      </c>
      <c r="M1035" s="249">
        <v>1</v>
      </c>
      <c r="N1035" s="249">
        <v>1</v>
      </c>
      <c r="O1035" s="249">
        <v>1</v>
      </c>
      <c r="P1035" s="249">
        <v>1</v>
      </c>
      <c r="Q1035" s="249">
        <v>1</v>
      </c>
      <c r="R1035" s="249">
        <v>1</v>
      </c>
      <c r="S1035" s="249">
        <v>1</v>
      </c>
      <c r="T1035" s="249">
        <v>1</v>
      </c>
      <c r="U1035" s="249">
        <v>1</v>
      </c>
      <c r="V1035" s="249">
        <v>1</v>
      </c>
      <c r="W1035" s="249">
        <v>1</v>
      </c>
      <c r="X1035" s="249">
        <v>1</v>
      </c>
      <c r="Y1035" s="249">
        <v>1</v>
      </c>
      <c r="Z1035" s="249">
        <v>1</v>
      </c>
      <c r="AA1035" s="249">
        <v>1</v>
      </c>
      <c r="AB1035" s="249">
        <v>1</v>
      </c>
      <c r="AC1035" s="249">
        <v>1</v>
      </c>
      <c r="AD1035" s="249">
        <v>1</v>
      </c>
      <c r="AE1035" s="249">
        <v>1</v>
      </c>
      <c r="AF1035" s="249">
        <v>1</v>
      </c>
      <c r="AG1035" s="249">
        <v>1</v>
      </c>
      <c r="AH1035" s="249">
        <v>1</v>
      </c>
      <c r="AI1035" s="249">
        <v>1</v>
      </c>
      <c r="AJ1035" s="249">
        <v>1</v>
      </c>
      <c r="AK1035" s="249">
        <v>1</v>
      </c>
      <c r="AL1035" s="249">
        <v>1</v>
      </c>
      <c r="AM1035" s="249">
        <v>1</v>
      </c>
    </row>
    <row r="1036" spans="1:39" x14ac:dyDescent="0.3">
      <c r="A1036" s="249">
        <v>521699</v>
      </c>
      <c r="B1036" s="305" t="s">
        <v>2062</v>
      </c>
      <c r="C1036" s="249">
        <v>1</v>
      </c>
      <c r="D1036" s="249">
        <v>1</v>
      </c>
      <c r="E1036" s="249">
        <v>1</v>
      </c>
      <c r="F1036" s="249">
        <v>1</v>
      </c>
      <c r="G1036" s="249">
        <v>1</v>
      </c>
      <c r="H1036" s="249">
        <v>1</v>
      </c>
      <c r="I1036" s="249">
        <v>1</v>
      </c>
      <c r="J1036" s="249">
        <v>1</v>
      </c>
      <c r="K1036" s="249">
        <v>1</v>
      </c>
      <c r="L1036" s="249">
        <v>1</v>
      </c>
      <c r="M1036" s="249">
        <v>1</v>
      </c>
      <c r="N1036" s="249">
        <v>1</v>
      </c>
      <c r="O1036" s="249">
        <v>1</v>
      </c>
      <c r="P1036" s="249">
        <v>1</v>
      </c>
      <c r="Q1036" s="249">
        <v>1</v>
      </c>
      <c r="R1036" s="249">
        <v>1</v>
      </c>
      <c r="S1036" s="249">
        <v>1</v>
      </c>
      <c r="T1036" s="249">
        <v>1</v>
      </c>
      <c r="U1036" s="249">
        <v>1</v>
      </c>
      <c r="V1036" s="249">
        <v>1</v>
      </c>
      <c r="W1036" s="249">
        <v>1</v>
      </c>
      <c r="X1036" s="249">
        <v>1</v>
      </c>
      <c r="Y1036" s="249">
        <v>1</v>
      </c>
      <c r="Z1036" s="249">
        <v>1</v>
      </c>
      <c r="AA1036" s="249">
        <v>1</v>
      </c>
      <c r="AB1036" s="249">
        <v>1</v>
      </c>
      <c r="AC1036" s="249">
        <v>1</v>
      </c>
      <c r="AD1036" s="249">
        <v>1</v>
      </c>
      <c r="AE1036" s="249">
        <v>1</v>
      </c>
      <c r="AF1036" s="249">
        <v>1</v>
      </c>
      <c r="AG1036" s="249">
        <v>1</v>
      </c>
      <c r="AH1036" s="249">
        <v>1</v>
      </c>
      <c r="AI1036" s="249">
        <v>1</v>
      </c>
      <c r="AJ1036" s="249">
        <v>1</v>
      </c>
      <c r="AK1036" s="249">
        <v>1</v>
      </c>
      <c r="AL1036" s="249">
        <v>1</v>
      </c>
      <c r="AM1036" s="249">
        <v>1</v>
      </c>
    </row>
    <row r="1037" spans="1:39" x14ac:dyDescent="0.3">
      <c r="A1037" s="249">
        <v>521706</v>
      </c>
      <c r="B1037" s="305" t="s">
        <v>2062</v>
      </c>
      <c r="C1037" s="249">
        <v>1</v>
      </c>
      <c r="D1037" s="249">
        <v>1</v>
      </c>
      <c r="E1037" s="249">
        <v>1</v>
      </c>
      <c r="F1037" s="249">
        <v>1</v>
      </c>
      <c r="G1037" s="249">
        <v>1</v>
      </c>
      <c r="H1037" s="249">
        <v>1</v>
      </c>
      <c r="I1037" s="249">
        <v>1</v>
      </c>
      <c r="J1037" s="249">
        <v>1</v>
      </c>
      <c r="K1037" s="249">
        <v>1</v>
      </c>
      <c r="L1037" s="249">
        <v>1</v>
      </c>
      <c r="M1037" s="249">
        <v>1</v>
      </c>
      <c r="N1037" s="249">
        <v>1</v>
      </c>
      <c r="O1037" s="249">
        <v>1</v>
      </c>
      <c r="P1037" s="249">
        <v>1</v>
      </c>
      <c r="Q1037" s="249">
        <v>1</v>
      </c>
      <c r="R1037" s="249">
        <v>1</v>
      </c>
      <c r="S1037" s="249">
        <v>1</v>
      </c>
      <c r="T1037" s="249">
        <v>1</v>
      </c>
      <c r="U1037" s="249">
        <v>1</v>
      </c>
      <c r="V1037" s="249">
        <v>1</v>
      </c>
      <c r="W1037" s="249">
        <v>1</v>
      </c>
      <c r="X1037" s="249">
        <v>1</v>
      </c>
      <c r="Y1037" s="249">
        <v>1</v>
      </c>
      <c r="Z1037" s="249">
        <v>1</v>
      </c>
      <c r="AA1037" s="249">
        <v>1</v>
      </c>
      <c r="AB1037" s="249">
        <v>1</v>
      </c>
      <c r="AC1037" s="249">
        <v>1</v>
      </c>
      <c r="AD1037" s="249">
        <v>1</v>
      </c>
      <c r="AE1037" s="249">
        <v>1</v>
      </c>
      <c r="AF1037" s="249">
        <v>1</v>
      </c>
      <c r="AG1037" s="249">
        <v>1</v>
      </c>
      <c r="AH1037" s="249">
        <v>1</v>
      </c>
      <c r="AI1037" s="249">
        <v>1</v>
      </c>
      <c r="AJ1037" s="249">
        <v>1</v>
      </c>
      <c r="AK1037" s="249">
        <v>1</v>
      </c>
      <c r="AL1037" s="249">
        <v>1</v>
      </c>
      <c r="AM1037" s="249">
        <v>1</v>
      </c>
    </row>
    <row r="1038" spans="1:39" x14ac:dyDescent="0.3">
      <c r="A1038" s="249">
        <v>521722</v>
      </c>
      <c r="B1038" s="305" t="s">
        <v>2062</v>
      </c>
      <c r="C1038" s="249">
        <v>1</v>
      </c>
      <c r="D1038" s="249">
        <v>1</v>
      </c>
      <c r="E1038" s="249">
        <v>1</v>
      </c>
      <c r="F1038" s="249">
        <v>1</v>
      </c>
      <c r="G1038" s="249">
        <v>1</v>
      </c>
      <c r="H1038" s="249">
        <v>1</v>
      </c>
      <c r="I1038" s="249">
        <v>1</v>
      </c>
      <c r="J1038" s="249">
        <v>1</v>
      </c>
      <c r="K1038" s="249">
        <v>1</v>
      </c>
      <c r="L1038" s="249">
        <v>1</v>
      </c>
      <c r="M1038" s="249">
        <v>1</v>
      </c>
      <c r="N1038" s="249">
        <v>1</v>
      </c>
      <c r="O1038" s="249">
        <v>1</v>
      </c>
      <c r="P1038" s="249">
        <v>1</v>
      </c>
      <c r="Q1038" s="249">
        <v>1</v>
      </c>
      <c r="R1038" s="249">
        <v>1</v>
      </c>
      <c r="S1038" s="249">
        <v>1</v>
      </c>
      <c r="T1038" s="249">
        <v>1</v>
      </c>
      <c r="U1038" s="249">
        <v>1</v>
      </c>
      <c r="V1038" s="249">
        <v>1</v>
      </c>
      <c r="W1038" s="249">
        <v>1</v>
      </c>
      <c r="X1038" s="249">
        <v>1</v>
      </c>
      <c r="Y1038" s="249">
        <v>1</v>
      </c>
      <c r="Z1038" s="249">
        <v>1</v>
      </c>
      <c r="AA1038" s="249">
        <v>1</v>
      </c>
      <c r="AB1038" s="249">
        <v>1</v>
      </c>
      <c r="AC1038" s="249">
        <v>1</v>
      </c>
      <c r="AD1038" s="249">
        <v>1</v>
      </c>
      <c r="AE1038" s="249">
        <v>1</v>
      </c>
      <c r="AF1038" s="249">
        <v>1</v>
      </c>
      <c r="AG1038" s="249">
        <v>1</v>
      </c>
      <c r="AH1038" s="249">
        <v>1</v>
      </c>
      <c r="AI1038" s="249">
        <v>1</v>
      </c>
      <c r="AJ1038" s="249">
        <v>1</v>
      </c>
      <c r="AK1038" s="249">
        <v>1</v>
      </c>
      <c r="AL1038" s="249">
        <v>1</v>
      </c>
      <c r="AM1038" s="249">
        <v>1</v>
      </c>
    </row>
    <row r="1039" spans="1:39" x14ac:dyDescent="0.3">
      <c r="A1039" s="249">
        <v>521729</v>
      </c>
      <c r="B1039" s="305" t="s">
        <v>2062</v>
      </c>
      <c r="C1039" s="249">
        <v>1</v>
      </c>
      <c r="D1039" s="249">
        <v>1</v>
      </c>
      <c r="E1039" s="249">
        <v>1</v>
      </c>
      <c r="F1039" s="249">
        <v>1</v>
      </c>
      <c r="G1039" s="249">
        <v>1</v>
      </c>
      <c r="H1039" s="249">
        <v>1</v>
      </c>
      <c r="I1039" s="249">
        <v>1</v>
      </c>
      <c r="J1039" s="249">
        <v>1</v>
      </c>
      <c r="K1039" s="249">
        <v>1</v>
      </c>
      <c r="L1039" s="249">
        <v>1</v>
      </c>
      <c r="M1039" s="249">
        <v>1</v>
      </c>
      <c r="N1039" s="249">
        <v>1</v>
      </c>
      <c r="O1039" s="249">
        <v>1</v>
      </c>
      <c r="P1039" s="249">
        <v>1</v>
      </c>
      <c r="Q1039" s="249">
        <v>1</v>
      </c>
      <c r="R1039" s="249">
        <v>1</v>
      </c>
      <c r="S1039" s="249">
        <v>1</v>
      </c>
      <c r="T1039" s="249">
        <v>1</v>
      </c>
      <c r="U1039" s="249">
        <v>1</v>
      </c>
      <c r="V1039" s="249">
        <v>1</v>
      </c>
      <c r="W1039" s="249">
        <v>1</v>
      </c>
      <c r="X1039" s="249">
        <v>1</v>
      </c>
      <c r="Y1039" s="249">
        <v>1</v>
      </c>
      <c r="Z1039" s="249">
        <v>1</v>
      </c>
      <c r="AA1039" s="249">
        <v>1</v>
      </c>
      <c r="AB1039" s="249">
        <v>1</v>
      </c>
      <c r="AC1039" s="249">
        <v>1</v>
      </c>
      <c r="AD1039" s="249">
        <v>1</v>
      </c>
      <c r="AE1039" s="249">
        <v>1</v>
      </c>
      <c r="AF1039" s="249">
        <v>1</v>
      </c>
      <c r="AG1039" s="249">
        <v>1</v>
      </c>
      <c r="AH1039" s="249">
        <v>1</v>
      </c>
      <c r="AI1039" s="249">
        <v>1</v>
      </c>
      <c r="AJ1039" s="249">
        <v>1</v>
      </c>
      <c r="AK1039" s="249">
        <v>1</v>
      </c>
      <c r="AL1039" s="249">
        <v>1</v>
      </c>
      <c r="AM1039" s="249">
        <v>1</v>
      </c>
    </row>
    <row r="1040" spans="1:39" x14ac:dyDescent="0.3">
      <c r="A1040" s="249">
        <v>521737</v>
      </c>
      <c r="B1040" s="305" t="s">
        <v>2062</v>
      </c>
      <c r="C1040" s="249">
        <v>1</v>
      </c>
      <c r="D1040" s="249">
        <v>1</v>
      </c>
      <c r="E1040" s="249">
        <v>1</v>
      </c>
      <c r="F1040" s="249">
        <v>1</v>
      </c>
      <c r="G1040" s="249">
        <v>1</v>
      </c>
      <c r="H1040" s="249">
        <v>1</v>
      </c>
      <c r="I1040" s="249">
        <v>1</v>
      </c>
      <c r="J1040" s="249">
        <v>1</v>
      </c>
      <c r="K1040" s="249">
        <v>1</v>
      </c>
      <c r="L1040" s="249">
        <v>1</v>
      </c>
      <c r="M1040" s="249">
        <v>1</v>
      </c>
      <c r="N1040" s="249">
        <v>1</v>
      </c>
      <c r="O1040" s="249">
        <v>1</v>
      </c>
      <c r="P1040" s="249">
        <v>1</v>
      </c>
      <c r="Q1040" s="249">
        <v>1</v>
      </c>
      <c r="R1040" s="249">
        <v>1</v>
      </c>
      <c r="S1040" s="249">
        <v>1</v>
      </c>
      <c r="T1040" s="249">
        <v>1</v>
      </c>
      <c r="U1040" s="249">
        <v>1</v>
      </c>
      <c r="V1040" s="249">
        <v>1</v>
      </c>
      <c r="W1040" s="249">
        <v>1</v>
      </c>
      <c r="X1040" s="249">
        <v>1</v>
      </c>
      <c r="Y1040" s="249">
        <v>1</v>
      </c>
      <c r="Z1040" s="249">
        <v>1</v>
      </c>
      <c r="AA1040" s="249">
        <v>1</v>
      </c>
      <c r="AB1040" s="249">
        <v>1</v>
      </c>
      <c r="AC1040" s="249">
        <v>1</v>
      </c>
      <c r="AD1040" s="249">
        <v>1</v>
      </c>
      <c r="AE1040" s="249">
        <v>1</v>
      </c>
      <c r="AF1040" s="249">
        <v>1</v>
      </c>
      <c r="AG1040" s="249">
        <v>1</v>
      </c>
      <c r="AH1040" s="249">
        <v>1</v>
      </c>
      <c r="AI1040" s="249">
        <v>1</v>
      </c>
      <c r="AJ1040" s="249">
        <v>1</v>
      </c>
      <c r="AK1040" s="249">
        <v>1</v>
      </c>
      <c r="AL1040" s="249">
        <v>1</v>
      </c>
      <c r="AM1040" s="249">
        <v>1</v>
      </c>
    </row>
    <row r="1041" spans="1:39" x14ac:dyDescent="0.3">
      <c r="A1041" s="249">
        <v>521756</v>
      </c>
      <c r="B1041" s="305" t="s">
        <v>2062</v>
      </c>
      <c r="C1041" s="249">
        <v>1</v>
      </c>
      <c r="D1041" s="249">
        <v>1</v>
      </c>
      <c r="E1041" s="249">
        <v>1</v>
      </c>
      <c r="F1041" s="249">
        <v>1</v>
      </c>
      <c r="G1041" s="249">
        <v>1</v>
      </c>
      <c r="H1041" s="249">
        <v>1</v>
      </c>
      <c r="I1041" s="249">
        <v>1</v>
      </c>
      <c r="J1041" s="249">
        <v>1</v>
      </c>
      <c r="K1041" s="249">
        <v>1</v>
      </c>
      <c r="L1041" s="249">
        <v>1</v>
      </c>
      <c r="M1041" s="249">
        <v>1</v>
      </c>
      <c r="N1041" s="249">
        <v>1</v>
      </c>
      <c r="O1041" s="249">
        <v>1</v>
      </c>
      <c r="P1041" s="249">
        <v>1</v>
      </c>
      <c r="Q1041" s="249">
        <v>1</v>
      </c>
      <c r="R1041" s="249">
        <v>1</v>
      </c>
      <c r="S1041" s="249">
        <v>1</v>
      </c>
      <c r="T1041" s="249">
        <v>1</v>
      </c>
      <c r="U1041" s="249">
        <v>1</v>
      </c>
      <c r="V1041" s="249">
        <v>1</v>
      </c>
      <c r="W1041" s="249">
        <v>1</v>
      </c>
      <c r="X1041" s="249">
        <v>1</v>
      </c>
      <c r="Y1041" s="249">
        <v>1</v>
      </c>
      <c r="Z1041" s="249">
        <v>1</v>
      </c>
      <c r="AA1041" s="249">
        <v>1</v>
      </c>
      <c r="AB1041" s="249">
        <v>1</v>
      </c>
      <c r="AC1041" s="249">
        <v>1</v>
      </c>
      <c r="AD1041" s="249">
        <v>1</v>
      </c>
      <c r="AE1041" s="249">
        <v>1</v>
      </c>
      <c r="AF1041" s="249">
        <v>1</v>
      </c>
      <c r="AG1041" s="249">
        <v>1</v>
      </c>
      <c r="AH1041" s="249">
        <v>1</v>
      </c>
      <c r="AI1041" s="249">
        <v>1</v>
      </c>
      <c r="AJ1041" s="249">
        <v>1</v>
      </c>
      <c r="AK1041" s="249">
        <v>1</v>
      </c>
      <c r="AL1041" s="249">
        <v>1</v>
      </c>
      <c r="AM1041" s="249">
        <v>1</v>
      </c>
    </row>
    <row r="1042" spans="1:39" x14ac:dyDescent="0.3">
      <c r="A1042" s="249">
        <v>521763</v>
      </c>
      <c r="B1042" s="305" t="s">
        <v>2062</v>
      </c>
      <c r="C1042" s="249">
        <v>1</v>
      </c>
      <c r="D1042" s="249">
        <v>1</v>
      </c>
      <c r="E1042" s="249">
        <v>1</v>
      </c>
      <c r="F1042" s="249">
        <v>1</v>
      </c>
      <c r="G1042" s="249">
        <v>1</v>
      </c>
      <c r="H1042" s="249">
        <v>1</v>
      </c>
      <c r="I1042" s="249">
        <v>1</v>
      </c>
      <c r="J1042" s="249">
        <v>1</v>
      </c>
      <c r="K1042" s="249">
        <v>1</v>
      </c>
      <c r="L1042" s="249">
        <v>1</v>
      </c>
      <c r="M1042" s="249">
        <v>1</v>
      </c>
      <c r="N1042" s="249">
        <v>1</v>
      </c>
      <c r="O1042" s="249">
        <v>1</v>
      </c>
      <c r="P1042" s="249">
        <v>1</v>
      </c>
      <c r="Q1042" s="249">
        <v>1</v>
      </c>
      <c r="R1042" s="249">
        <v>1</v>
      </c>
      <c r="S1042" s="249">
        <v>1</v>
      </c>
      <c r="T1042" s="249">
        <v>1</v>
      </c>
      <c r="U1042" s="249">
        <v>1</v>
      </c>
      <c r="V1042" s="249">
        <v>1</v>
      </c>
      <c r="W1042" s="249">
        <v>1</v>
      </c>
      <c r="X1042" s="249">
        <v>1</v>
      </c>
      <c r="Y1042" s="249">
        <v>1</v>
      </c>
      <c r="Z1042" s="249">
        <v>1</v>
      </c>
      <c r="AA1042" s="249">
        <v>1</v>
      </c>
      <c r="AB1042" s="249">
        <v>1</v>
      </c>
      <c r="AC1042" s="249">
        <v>1</v>
      </c>
      <c r="AD1042" s="249">
        <v>1</v>
      </c>
      <c r="AE1042" s="249">
        <v>1</v>
      </c>
      <c r="AF1042" s="249">
        <v>1</v>
      </c>
      <c r="AG1042" s="249">
        <v>1</v>
      </c>
      <c r="AH1042" s="249">
        <v>1</v>
      </c>
      <c r="AI1042" s="249">
        <v>1</v>
      </c>
      <c r="AJ1042" s="249">
        <v>1</v>
      </c>
      <c r="AK1042" s="249">
        <v>1</v>
      </c>
      <c r="AL1042" s="249">
        <v>1</v>
      </c>
      <c r="AM1042" s="249">
        <v>1</v>
      </c>
    </row>
    <row r="1043" spans="1:39" x14ac:dyDescent="0.3">
      <c r="A1043" s="249">
        <v>521771</v>
      </c>
      <c r="B1043" s="305" t="s">
        <v>2062</v>
      </c>
      <c r="C1043" s="249">
        <v>1</v>
      </c>
      <c r="D1043" s="249">
        <v>1</v>
      </c>
      <c r="E1043" s="249">
        <v>1</v>
      </c>
      <c r="F1043" s="249">
        <v>1</v>
      </c>
      <c r="G1043" s="249">
        <v>1</v>
      </c>
      <c r="H1043" s="249">
        <v>1</v>
      </c>
      <c r="I1043" s="249">
        <v>1</v>
      </c>
      <c r="J1043" s="249">
        <v>1</v>
      </c>
      <c r="K1043" s="249">
        <v>1</v>
      </c>
      <c r="L1043" s="249">
        <v>1</v>
      </c>
      <c r="M1043" s="249">
        <v>1</v>
      </c>
      <c r="N1043" s="249">
        <v>1</v>
      </c>
      <c r="O1043" s="249">
        <v>1</v>
      </c>
      <c r="P1043" s="249">
        <v>1</v>
      </c>
      <c r="Q1043" s="249">
        <v>1</v>
      </c>
      <c r="R1043" s="249">
        <v>1</v>
      </c>
      <c r="S1043" s="249">
        <v>1</v>
      </c>
      <c r="T1043" s="249">
        <v>1</v>
      </c>
      <c r="U1043" s="249">
        <v>1</v>
      </c>
      <c r="V1043" s="249">
        <v>1</v>
      </c>
      <c r="W1043" s="249">
        <v>1</v>
      </c>
      <c r="X1043" s="249">
        <v>1</v>
      </c>
      <c r="Y1043" s="249">
        <v>1</v>
      </c>
      <c r="Z1043" s="249">
        <v>1</v>
      </c>
      <c r="AA1043" s="249">
        <v>1</v>
      </c>
      <c r="AB1043" s="249">
        <v>1</v>
      </c>
      <c r="AC1043" s="249">
        <v>1</v>
      </c>
      <c r="AD1043" s="249">
        <v>1</v>
      </c>
      <c r="AE1043" s="249">
        <v>1</v>
      </c>
      <c r="AF1043" s="249">
        <v>1</v>
      </c>
      <c r="AG1043" s="249">
        <v>1</v>
      </c>
      <c r="AH1043" s="249">
        <v>1</v>
      </c>
      <c r="AI1043" s="249">
        <v>1</v>
      </c>
      <c r="AJ1043" s="249">
        <v>1</v>
      </c>
      <c r="AK1043" s="249">
        <v>1</v>
      </c>
      <c r="AL1043" s="249">
        <v>1</v>
      </c>
      <c r="AM1043" s="249">
        <v>1</v>
      </c>
    </row>
    <row r="1044" spans="1:39" x14ac:dyDescent="0.3">
      <c r="A1044" s="249">
        <v>521772</v>
      </c>
      <c r="B1044" s="305" t="s">
        <v>2062</v>
      </c>
      <c r="C1044" s="249">
        <v>1</v>
      </c>
      <c r="D1044" s="249">
        <v>1</v>
      </c>
      <c r="E1044" s="249">
        <v>1</v>
      </c>
      <c r="F1044" s="249">
        <v>1</v>
      </c>
      <c r="G1044" s="249">
        <v>1</v>
      </c>
      <c r="H1044" s="249">
        <v>1</v>
      </c>
      <c r="I1044" s="249">
        <v>1</v>
      </c>
      <c r="J1044" s="249">
        <v>1</v>
      </c>
      <c r="K1044" s="249">
        <v>1</v>
      </c>
      <c r="L1044" s="249">
        <v>1</v>
      </c>
      <c r="M1044" s="249">
        <v>1</v>
      </c>
      <c r="N1044" s="249">
        <v>1</v>
      </c>
      <c r="O1044" s="249">
        <v>1</v>
      </c>
      <c r="P1044" s="249">
        <v>1</v>
      </c>
      <c r="Q1044" s="249">
        <v>1</v>
      </c>
      <c r="R1044" s="249">
        <v>1</v>
      </c>
      <c r="S1044" s="249">
        <v>1</v>
      </c>
      <c r="T1044" s="249">
        <v>1</v>
      </c>
      <c r="U1044" s="249">
        <v>1</v>
      </c>
      <c r="V1044" s="249">
        <v>1</v>
      </c>
      <c r="W1044" s="249">
        <v>1</v>
      </c>
      <c r="X1044" s="249">
        <v>1</v>
      </c>
      <c r="Y1044" s="249">
        <v>1</v>
      </c>
      <c r="Z1044" s="249">
        <v>1</v>
      </c>
      <c r="AA1044" s="249">
        <v>1</v>
      </c>
      <c r="AB1044" s="249">
        <v>1</v>
      </c>
      <c r="AC1044" s="249">
        <v>1</v>
      </c>
      <c r="AD1044" s="249">
        <v>1</v>
      </c>
      <c r="AE1044" s="249">
        <v>1</v>
      </c>
      <c r="AF1044" s="249">
        <v>1</v>
      </c>
      <c r="AG1044" s="249">
        <v>1</v>
      </c>
      <c r="AH1044" s="249">
        <v>1</v>
      </c>
      <c r="AI1044" s="249">
        <v>1</v>
      </c>
      <c r="AJ1044" s="249">
        <v>1</v>
      </c>
      <c r="AK1044" s="249">
        <v>1</v>
      </c>
      <c r="AL1044" s="249">
        <v>1</v>
      </c>
      <c r="AM1044" s="249">
        <v>1</v>
      </c>
    </row>
    <row r="1045" spans="1:39" x14ac:dyDescent="0.3">
      <c r="A1045" s="249">
        <v>521774</v>
      </c>
      <c r="B1045" s="305" t="s">
        <v>2062</v>
      </c>
      <c r="C1045" s="249">
        <v>1</v>
      </c>
      <c r="D1045" s="249">
        <v>1</v>
      </c>
      <c r="E1045" s="249">
        <v>1</v>
      </c>
      <c r="F1045" s="249">
        <v>1</v>
      </c>
      <c r="G1045" s="249">
        <v>1</v>
      </c>
      <c r="H1045" s="249">
        <v>1</v>
      </c>
      <c r="I1045" s="249">
        <v>1</v>
      </c>
      <c r="J1045" s="249">
        <v>1</v>
      </c>
      <c r="K1045" s="249">
        <v>1</v>
      </c>
      <c r="L1045" s="249">
        <v>1</v>
      </c>
      <c r="M1045" s="249">
        <v>1</v>
      </c>
      <c r="N1045" s="249">
        <v>1</v>
      </c>
      <c r="O1045" s="249">
        <v>1</v>
      </c>
      <c r="P1045" s="249">
        <v>1</v>
      </c>
      <c r="Q1045" s="249">
        <v>1</v>
      </c>
      <c r="R1045" s="249">
        <v>1</v>
      </c>
      <c r="S1045" s="249">
        <v>1</v>
      </c>
      <c r="T1045" s="249">
        <v>1</v>
      </c>
      <c r="U1045" s="249">
        <v>1</v>
      </c>
      <c r="V1045" s="249">
        <v>1</v>
      </c>
      <c r="W1045" s="249">
        <v>1</v>
      </c>
      <c r="X1045" s="249">
        <v>1</v>
      </c>
      <c r="Y1045" s="249">
        <v>1</v>
      </c>
      <c r="Z1045" s="249">
        <v>1</v>
      </c>
      <c r="AA1045" s="249">
        <v>1</v>
      </c>
      <c r="AB1045" s="249">
        <v>1</v>
      </c>
      <c r="AC1045" s="249">
        <v>1</v>
      </c>
      <c r="AD1045" s="249">
        <v>1</v>
      </c>
      <c r="AE1045" s="249">
        <v>1</v>
      </c>
      <c r="AF1045" s="249">
        <v>1</v>
      </c>
      <c r="AG1045" s="249">
        <v>1</v>
      </c>
      <c r="AH1045" s="249">
        <v>1</v>
      </c>
      <c r="AI1045" s="249">
        <v>1</v>
      </c>
      <c r="AJ1045" s="249">
        <v>1</v>
      </c>
      <c r="AK1045" s="249">
        <v>1</v>
      </c>
      <c r="AL1045" s="249">
        <v>1</v>
      </c>
      <c r="AM1045" s="249">
        <v>1</v>
      </c>
    </row>
    <row r="1046" spans="1:39" x14ac:dyDescent="0.3">
      <c r="A1046" s="249">
        <v>521782</v>
      </c>
      <c r="B1046" s="305" t="s">
        <v>2062</v>
      </c>
      <c r="C1046" s="249">
        <v>1</v>
      </c>
      <c r="D1046" s="249">
        <v>1</v>
      </c>
      <c r="E1046" s="249">
        <v>1</v>
      </c>
      <c r="F1046" s="249">
        <v>1</v>
      </c>
      <c r="G1046" s="249">
        <v>1</v>
      </c>
      <c r="H1046" s="249">
        <v>1</v>
      </c>
      <c r="I1046" s="249">
        <v>1</v>
      </c>
      <c r="J1046" s="249">
        <v>1</v>
      </c>
      <c r="K1046" s="249">
        <v>1</v>
      </c>
      <c r="L1046" s="249">
        <v>1</v>
      </c>
      <c r="M1046" s="249">
        <v>1</v>
      </c>
      <c r="N1046" s="249">
        <v>1</v>
      </c>
      <c r="O1046" s="249">
        <v>1</v>
      </c>
      <c r="P1046" s="249">
        <v>1</v>
      </c>
      <c r="Q1046" s="249">
        <v>1</v>
      </c>
      <c r="R1046" s="249">
        <v>1</v>
      </c>
      <c r="S1046" s="249">
        <v>1</v>
      </c>
      <c r="T1046" s="249">
        <v>1</v>
      </c>
      <c r="U1046" s="249">
        <v>1</v>
      </c>
      <c r="V1046" s="249">
        <v>1</v>
      </c>
      <c r="W1046" s="249">
        <v>1</v>
      </c>
      <c r="X1046" s="249">
        <v>1</v>
      </c>
      <c r="Y1046" s="249">
        <v>1</v>
      </c>
      <c r="Z1046" s="249">
        <v>1</v>
      </c>
      <c r="AA1046" s="249">
        <v>1</v>
      </c>
      <c r="AB1046" s="249">
        <v>1</v>
      </c>
      <c r="AC1046" s="249">
        <v>1</v>
      </c>
      <c r="AD1046" s="249">
        <v>1</v>
      </c>
      <c r="AE1046" s="249">
        <v>1</v>
      </c>
      <c r="AF1046" s="249">
        <v>1</v>
      </c>
      <c r="AG1046" s="249">
        <v>1</v>
      </c>
      <c r="AH1046" s="249">
        <v>1</v>
      </c>
      <c r="AI1046" s="249">
        <v>1</v>
      </c>
      <c r="AJ1046" s="249">
        <v>1</v>
      </c>
      <c r="AK1046" s="249">
        <v>1</v>
      </c>
      <c r="AL1046" s="249">
        <v>1</v>
      </c>
      <c r="AM1046" s="249">
        <v>1</v>
      </c>
    </row>
    <row r="1047" spans="1:39" x14ac:dyDescent="0.3">
      <c r="A1047" s="249">
        <v>521788</v>
      </c>
      <c r="B1047" s="305" t="s">
        <v>2062</v>
      </c>
      <c r="C1047" s="249">
        <v>1</v>
      </c>
      <c r="D1047" s="249">
        <v>1</v>
      </c>
      <c r="E1047" s="249">
        <v>1</v>
      </c>
      <c r="F1047" s="249">
        <v>1</v>
      </c>
      <c r="G1047" s="249">
        <v>1</v>
      </c>
      <c r="H1047" s="249">
        <v>1</v>
      </c>
      <c r="I1047" s="249">
        <v>1</v>
      </c>
      <c r="J1047" s="249">
        <v>1</v>
      </c>
      <c r="K1047" s="249">
        <v>1</v>
      </c>
      <c r="L1047" s="249">
        <v>1</v>
      </c>
      <c r="M1047" s="249">
        <v>1</v>
      </c>
      <c r="N1047" s="249">
        <v>1</v>
      </c>
      <c r="O1047" s="249">
        <v>1</v>
      </c>
      <c r="P1047" s="249">
        <v>1</v>
      </c>
      <c r="Q1047" s="249">
        <v>1</v>
      </c>
      <c r="R1047" s="249">
        <v>1</v>
      </c>
      <c r="S1047" s="249">
        <v>1</v>
      </c>
      <c r="T1047" s="249">
        <v>1</v>
      </c>
      <c r="U1047" s="249">
        <v>1</v>
      </c>
      <c r="V1047" s="249">
        <v>1</v>
      </c>
      <c r="W1047" s="249">
        <v>1</v>
      </c>
      <c r="X1047" s="249">
        <v>1</v>
      </c>
      <c r="Y1047" s="249">
        <v>1</v>
      </c>
      <c r="Z1047" s="249">
        <v>1</v>
      </c>
      <c r="AA1047" s="249">
        <v>1</v>
      </c>
      <c r="AB1047" s="249">
        <v>1</v>
      </c>
      <c r="AC1047" s="249">
        <v>1</v>
      </c>
      <c r="AD1047" s="249">
        <v>1</v>
      </c>
      <c r="AE1047" s="249">
        <v>1</v>
      </c>
      <c r="AF1047" s="249">
        <v>1</v>
      </c>
      <c r="AG1047" s="249">
        <v>1</v>
      </c>
      <c r="AH1047" s="249">
        <v>1</v>
      </c>
      <c r="AI1047" s="249">
        <v>1</v>
      </c>
      <c r="AJ1047" s="249">
        <v>1</v>
      </c>
      <c r="AK1047" s="249">
        <v>1</v>
      </c>
      <c r="AL1047" s="249">
        <v>1</v>
      </c>
      <c r="AM1047" s="249">
        <v>1</v>
      </c>
    </row>
    <row r="1048" spans="1:39" x14ac:dyDescent="0.3">
      <c r="A1048" s="249">
        <v>521795</v>
      </c>
      <c r="B1048" s="305" t="s">
        <v>2062</v>
      </c>
      <c r="C1048" s="249">
        <v>1</v>
      </c>
      <c r="D1048" s="249">
        <v>1</v>
      </c>
      <c r="E1048" s="249">
        <v>1</v>
      </c>
      <c r="F1048" s="249">
        <v>1</v>
      </c>
      <c r="G1048" s="249">
        <v>1</v>
      </c>
      <c r="H1048" s="249">
        <v>1</v>
      </c>
      <c r="I1048" s="249">
        <v>1</v>
      </c>
      <c r="J1048" s="249">
        <v>1</v>
      </c>
      <c r="K1048" s="249">
        <v>1</v>
      </c>
      <c r="L1048" s="249">
        <v>1</v>
      </c>
      <c r="M1048" s="249">
        <v>1</v>
      </c>
      <c r="N1048" s="249">
        <v>1</v>
      </c>
      <c r="O1048" s="249">
        <v>1</v>
      </c>
      <c r="P1048" s="249">
        <v>1</v>
      </c>
      <c r="Q1048" s="249">
        <v>1</v>
      </c>
      <c r="R1048" s="249">
        <v>1</v>
      </c>
      <c r="S1048" s="249">
        <v>1</v>
      </c>
      <c r="T1048" s="249">
        <v>1</v>
      </c>
      <c r="U1048" s="249">
        <v>1</v>
      </c>
      <c r="V1048" s="249">
        <v>1</v>
      </c>
      <c r="W1048" s="249">
        <v>1</v>
      </c>
      <c r="X1048" s="249">
        <v>1</v>
      </c>
      <c r="Y1048" s="249">
        <v>1</v>
      </c>
      <c r="Z1048" s="249">
        <v>1</v>
      </c>
      <c r="AA1048" s="249">
        <v>1</v>
      </c>
      <c r="AB1048" s="249">
        <v>1</v>
      </c>
      <c r="AC1048" s="249">
        <v>1</v>
      </c>
      <c r="AD1048" s="249">
        <v>1</v>
      </c>
      <c r="AE1048" s="249">
        <v>1</v>
      </c>
      <c r="AF1048" s="249">
        <v>1</v>
      </c>
      <c r="AG1048" s="249">
        <v>1</v>
      </c>
      <c r="AH1048" s="249">
        <v>1</v>
      </c>
      <c r="AI1048" s="249">
        <v>1</v>
      </c>
      <c r="AJ1048" s="249">
        <v>1</v>
      </c>
      <c r="AK1048" s="249">
        <v>1</v>
      </c>
      <c r="AL1048" s="249">
        <v>1</v>
      </c>
      <c r="AM1048" s="249">
        <v>1</v>
      </c>
    </row>
    <row r="1049" spans="1:39" x14ac:dyDescent="0.3">
      <c r="A1049" s="249">
        <v>521801</v>
      </c>
      <c r="B1049" s="305" t="s">
        <v>2062</v>
      </c>
      <c r="C1049" s="249">
        <v>1</v>
      </c>
      <c r="D1049" s="249">
        <v>1</v>
      </c>
      <c r="E1049" s="249">
        <v>1</v>
      </c>
      <c r="F1049" s="249">
        <v>1</v>
      </c>
      <c r="G1049" s="249">
        <v>1</v>
      </c>
      <c r="H1049" s="249">
        <v>1</v>
      </c>
      <c r="I1049" s="249">
        <v>1</v>
      </c>
      <c r="J1049" s="249">
        <v>1</v>
      </c>
      <c r="K1049" s="249">
        <v>1</v>
      </c>
      <c r="L1049" s="249">
        <v>1</v>
      </c>
      <c r="M1049" s="249">
        <v>1</v>
      </c>
      <c r="N1049" s="249">
        <v>1</v>
      </c>
      <c r="O1049" s="249">
        <v>1</v>
      </c>
      <c r="P1049" s="249">
        <v>1</v>
      </c>
      <c r="Q1049" s="249">
        <v>1</v>
      </c>
      <c r="R1049" s="249">
        <v>1</v>
      </c>
      <c r="S1049" s="249">
        <v>1</v>
      </c>
      <c r="T1049" s="249">
        <v>1</v>
      </c>
      <c r="U1049" s="249">
        <v>1</v>
      </c>
      <c r="V1049" s="249">
        <v>1</v>
      </c>
      <c r="W1049" s="249">
        <v>1</v>
      </c>
      <c r="X1049" s="249">
        <v>1</v>
      </c>
      <c r="Y1049" s="249">
        <v>1</v>
      </c>
      <c r="Z1049" s="249">
        <v>1</v>
      </c>
      <c r="AA1049" s="249">
        <v>1</v>
      </c>
      <c r="AB1049" s="249">
        <v>1</v>
      </c>
      <c r="AC1049" s="249">
        <v>1</v>
      </c>
      <c r="AD1049" s="249">
        <v>1</v>
      </c>
      <c r="AE1049" s="249">
        <v>1</v>
      </c>
      <c r="AF1049" s="249">
        <v>1</v>
      </c>
      <c r="AG1049" s="249">
        <v>1</v>
      </c>
      <c r="AH1049" s="249">
        <v>1</v>
      </c>
      <c r="AI1049" s="249">
        <v>1</v>
      </c>
      <c r="AJ1049" s="249">
        <v>1</v>
      </c>
      <c r="AK1049" s="249">
        <v>1</v>
      </c>
      <c r="AL1049" s="249">
        <v>1</v>
      </c>
      <c r="AM1049" s="249">
        <v>1</v>
      </c>
    </row>
    <row r="1050" spans="1:39" x14ac:dyDescent="0.3">
      <c r="A1050" s="249">
        <v>521805</v>
      </c>
      <c r="B1050" s="305" t="s">
        <v>2062</v>
      </c>
      <c r="C1050" s="249">
        <v>1</v>
      </c>
      <c r="D1050" s="249">
        <v>1</v>
      </c>
      <c r="E1050" s="249">
        <v>1</v>
      </c>
      <c r="F1050" s="249">
        <v>1</v>
      </c>
      <c r="G1050" s="249">
        <v>1</v>
      </c>
      <c r="H1050" s="249">
        <v>1</v>
      </c>
      <c r="I1050" s="249">
        <v>1</v>
      </c>
      <c r="J1050" s="249">
        <v>1</v>
      </c>
      <c r="K1050" s="249">
        <v>1</v>
      </c>
      <c r="L1050" s="249">
        <v>1</v>
      </c>
      <c r="M1050" s="249">
        <v>1</v>
      </c>
      <c r="N1050" s="249">
        <v>1</v>
      </c>
      <c r="O1050" s="249">
        <v>1</v>
      </c>
      <c r="P1050" s="249">
        <v>1</v>
      </c>
      <c r="Q1050" s="249">
        <v>1</v>
      </c>
      <c r="R1050" s="249">
        <v>1</v>
      </c>
      <c r="S1050" s="249">
        <v>1</v>
      </c>
      <c r="T1050" s="249">
        <v>1</v>
      </c>
      <c r="U1050" s="249">
        <v>1</v>
      </c>
      <c r="V1050" s="249">
        <v>1</v>
      </c>
      <c r="W1050" s="249">
        <v>1</v>
      </c>
      <c r="X1050" s="249">
        <v>1</v>
      </c>
      <c r="Y1050" s="249">
        <v>1</v>
      </c>
      <c r="Z1050" s="249">
        <v>1</v>
      </c>
      <c r="AA1050" s="249">
        <v>1</v>
      </c>
      <c r="AB1050" s="249">
        <v>1</v>
      </c>
      <c r="AC1050" s="249">
        <v>1</v>
      </c>
      <c r="AD1050" s="249">
        <v>1</v>
      </c>
      <c r="AE1050" s="249">
        <v>1</v>
      </c>
      <c r="AF1050" s="249">
        <v>1</v>
      </c>
      <c r="AG1050" s="249">
        <v>1</v>
      </c>
      <c r="AH1050" s="249">
        <v>1</v>
      </c>
      <c r="AI1050" s="249">
        <v>1</v>
      </c>
      <c r="AJ1050" s="249">
        <v>1</v>
      </c>
      <c r="AK1050" s="249">
        <v>1</v>
      </c>
      <c r="AL1050" s="249">
        <v>1</v>
      </c>
      <c r="AM1050" s="249">
        <v>1</v>
      </c>
    </row>
    <row r="1051" spans="1:39" x14ac:dyDescent="0.3">
      <c r="A1051" s="249">
        <v>521806</v>
      </c>
      <c r="B1051" s="305" t="s">
        <v>2062</v>
      </c>
      <c r="C1051" s="249">
        <v>1</v>
      </c>
      <c r="D1051" s="249">
        <v>1</v>
      </c>
      <c r="E1051" s="249">
        <v>1</v>
      </c>
      <c r="F1051" s="249">
        <v>1</v>
      </c>
      <c r="G1051" s="249">
        <v>1</v>
      </c>
      <c r="H1051" s="249">
        <v>1</v>
      </c>
      <c r="I1051" s="249">
        <v>1</v>
      </c>
      <c r="J1051" s="249">
        <v>1</v>
      </c>
      <c r="K1051" s="249">
        <v>1</v>
      </c>
      <c r="L1051" s="249">
        <v>1</v>
      </c>
      <c r="M1051" s="249">
        <v>1</v>
      </c>
      <c r="N1051" s="249">
        <v>1</v>
      </c>
      <c r="O1051" s="249">
        <v>1</v>
      </c>
      <c r="P1051" s="249">
        <v>1</v>
      </c>
      <c r="Q1051" s="249">
        <v>1</v>
      </c>
      <c r="R1051" s="249">
        <v>1</v>
      </c>
      <c r="S1051" s="249">
        <v>1</v>
      </c>
      <c r="T1051" s="249">
        <v>1</v>
      </c>
      <c r="U1051" s="249">
        <v>1</v>
      </c>
      <c r="V1051" s="249">
        <v>1</v>
      </c>
      <c r="W1051" s="249">
        <v>1</v>
      </c>
      <c r="X1051" s="249">
        <v>1</v>
      </c>
      <c r="Y1051" s="249">
        <v>1</v>
      </c>
      <c r="Z1051" s="249">
        <v>1</v>
      </c>
      <c r="AA1051" s="249">
        <v>1</v>
      </c>
      <c r="AB1051" s="249">
        <v>1</v>
      </c>
      <c r="AC1051" s="249">
        <v>1</v>
      </c>
      <c r="AD1051" s="249">
        <v>1</v>
      </c>
      <c r="AE1051" s="249">
        <v>1</v>
      </c>
      <c r="AF1051" s="249">
        <v>1</v>
      </c>
      <c r="AG1051" s="249">
        <v>1</v>
      </c>
      <c r="AH1051" s="249">
        <v>1</v>
      </c>
      <c r="AI1051" s="249">
        <v>1</v>
      </c>
      <c r="AJ1051" s="249">
        <v>1</v>
      </c>
      <c r="AK1051" s="249">
        <v>1</v>
      </c>
      <c r="AL1051" s="249">
        <v>1</v>
      </c>
      <c r="AM1051" s="249">
        <v>1</v>
      </c>
    </row>
    <row r="1052" spans="1:39" x14ac:dyDescent="0.3">
      <c r="A1052" s="249">
        <v>521811</v>
      </c>
      <c r="B1052" s="305" t="s">
        <v>2062</v>
      </c>
      <c r="C1052" s="249">
        <v>1</v>
      </c>
      <c r="D1052" s="249">
        <v>1</v>
      </c>
      <c r="E1052" s="249">
        <v>1</v>
      </c>
      <c r="F1052" s="249">
        <v>1</v>
      </c>
      <c r="G1052" s="249">
        <v>1</v>
      </c>
      <c r="H1052" s="249">
        <v>1</v>
      </c>
      <c r="I1052" s="249">
        <v>1</v>
      </c>
      <c r="J1052" s="249">
        <v>1</v>
      </c>
      <c r="K1052" s="249">
        <v>1</v>
      </c>
      <c r="L1052" s="249">
        <v>1</v>
      </c>
      <c r="M1052" s="249">
        <v>1</v>
      </c>
      <c r="N1052" s="249">
        <v>1</v>
      </c>
      <c r="O1052" s="249">
        <v>1</v>
      </c>
      <c r="P1052" s="249">
        <v>1</v>
      </c>
      <c r="Q1052" s="249">
        <v>1</v>
      </c>
      <c r="R1052" s="249">
        <v>1</v>
      </c>
      <c r="S1052" s="249">
        <v>1</v>
      </c>
      <c r="T1052" s="249">
        <v>1</v>
      </c>
      <c r="U1052" s="249">
        <v>1</v>
      </c>
      <c r="V1052" s="249">
        <v>1</v>
      </c>
      <c r="W1052" s="249">
        <v>1</v>
      </c>
      <c r="X1052" s="249">
        <v>1</v>
      </c>
      <c r="Y1052" s="249">
        <v>1</v>
      </c>
      <c r="Z1052" s="249">
        <v>1</v>
      </c>
      <c r="AA1052" s="249">
        <v>1</v>
      </c>
      <c r="AB1052" s="249">
        <v>1</v>
      </c>
      <c r="AC1052" s="249">
        <v>1</v>
      </c>
      <c r="AD1052" s="249">
        <v>1</v>
      </c>
      <c r="AE1052" s="249">
        <v>1</v>
      </c>
      <c r="AF1052" s="249">
        <v>1</v>
      </c>
      <c r="AG1052" s="249">
        <v>1</v>
      </c>
      <c r="AH1052" s="249">
        <v>1</v>
      </c>
      <c r="AI1052" s="249">
        <v>1</v>
      </c>
      <c r="AJ1052" s="249">
        <v>1</v>
      </c>
      <c r="AK1052" s="249">
        <v>1</v>
      </c>
      <c r="AL1052" s="249">
        <v>1</v>
      </c>
      <c r="AM1052" s="249">
        <v>1</v>
      </c>
    </row>
    <row r="1053" spans="1:39" x14ac:dyDescent="0.3">
      <c r="A1053" s="249">
        <v>521828</v>
      </c>
      <c r="B1053" s="305" t="s">
        <v>2062</v>
      </c>
      <c r="C1053" s="249">
        <v>1</v>
      </c>
      <c r="D1053" s="249">
        <v>1</v>
      </c>
      <c r="E1053" s="249">
        <v>1</v>
      </c>
      <c r="F1053" s="249">
        <v>1</v>
      </c>
      <c r="G1053" s="249">
        <v>1</v>
      </c>
      <c r="H1053" s="249">
        <v>1</v>
      </c>
      <c r="I1053" s="249">
        <v>1</v>
      </c>
      <c r="J1053" s="249">
        <v>1</v>
      </c>
      <c r="K1053" s="249">
        <v>1</v>
      </c>
      <c r="L1053" s="249">
        <v>1</v>
      </c>
      <c r="M1053" s="249">
        <v>1</v>
      </c>
      <c r="N1053" s="249">
        <v>1</v>
      </c>
      <c r="O1053" s="249">
        <v>1</v>
      </c>
      <c r="P1053" s="249">
        <v>1</v>
      </c>
      <c r="Q1053" s="249">
        <v>1</v>
      </c>
      <c r="R1053" s="249">
        <v>1</v>
      </c>
      <c r="S1053" s="249">
        <v>1</v>
      </c>
      <c r="T1053" s="249">
        <v>1</v>
      </c>
      <c r="U1053" s="249">
        <v>1</v>
      </c>
      <c r="V1053" s="249">
        <v>1</v>
      </c>
      <c r="W1053" s="249">
        <v>1</v>
      </c>
      <c r="X1053" s="249">
        <v>1</v>
      </c>
      <c r="Y1053" s="249">
        <v>1</v>
      </c>
      <c r="Z1053" s="249">
        <v>1</v>
      </c>
      <c r="AA1053" s="249">
        <v>1</v>
      </c>
      <c r="AB1053" s="249">
        <v>1</v>
      </c>
      <c r="AC1053" s="249">
        <v>1</v>
      </c>
      <c r="AD1053" s="249">
        <v>1</v>
      </c>
      <c r="AE1053" s="249">
        <v>1</v>
      </c>
      <c r="AF1053" s="249">
        <v>1</v>
      </c>
      <c r="AG1053" s="249">
        <v>1</v>
      </c>
      <c r="AH1053" s="249">
        <v>1</v>
      </c>
      <c r="AI1053" s="249">
        <v>1</v>
      </c>
      <c r="AJ1053" s="249">
        <v>1</v>
      </c>
      <c r="AK1053" s="249">
        <v>1</v>
      </c>
      <c r="AL1053" s="249">
        <v>1</v>
      </c>
      <c r="AM1053" s="249">
        <v>1</v>
      </c>
    </row>
    <row r="1054" spans="1:39" x14ac:dyDescent="0.3">
      <c r="A1054" s="249">
        <v>521829</v>
      </c>
      <c r="B1054" s="305" t="s">
        <v>2062</v>
      </c>
      <c r="C1054" s="249">
        <v>1</v>
      </c>
      <c r="D1054" s="249">
        <v>1</v>
      </c>
      <c r="E1054" s="249">
        <v>1</v>
      </c>
      <c r="F1054" s="249">
        <v>1</v>
      </c>
      <c r="G1054" s="249">
        <v>1</v>
      </c>
      <c r="H1054" s="249">
        <v>1</v>
      </c>
      <c r="I1054" s="249">
        <v>1</v>
      </c>
      <c r="J1054" s="249">
        <v>1</v>
      </c>
      <c r="K1054" s="249">
        <v>1</v>
      </c>
      <c r="L1054" s="249">
        <v>1</v>
      </c>
      <c r="M1054" s="249">
        <v>1</v>
      </c>
      <c r="N1054" s="249">
        <v>1</v>
      </c>
      <c r="O1054" s="249">
        <v>1</v>
      </c>
      <c r="P1054" s="249">
        <v>1</v>
      </c>
      <c r="Q1054" s="249">
        <v>1</v>
      </c>
      <c r="R1054" s="249">
        <v>1</v>
      </c>
      <c r="S1054" s="249">
        <v>1</v>
      </c>
      <c r="T1054" s="249">
        <v>1</v>
      </c>
      <c r="U1054" s="249">
        <v>1</v>
      </c>
      <c r="V1054" s="249">
        <v>1</v>
      </c>
      <c r="W1054" s="249">
        <v>1</v>
      </c>
      <c r="X1054" s="249">
        <v>1</v>
      </c>
      <c r="Y1054" s="249">
        <v>1</v>
      </c>
      <c r="Z1054" s="249">
        <v>1</v>
      </c>
      <c r="AA1054" s="249">
        <v>1</v>
      </c>
      <c r="AB1054" s="249">
        <v>1</v>
      </c>
      <c r="AC1054" s="249">
        <v>1</v>
      </c>
      <c r="AD1054" s="249">
        <v>1</v>
      </c>
      <c r="AE1054" s="249">
        <v>1</v>
      </c>
      <c r="AF1054" s="249">
        <v>1</v>
      </c>
      <c r="AG1054" s="249">
        <v>1</v>
      </c>
      <c r="AH1054" s="249">
        <v>1</v>
      </c>
      <c r="AI1054" s="249">
        <v>1</v>
      </c>
      <c r="AJ1054" s="249">
        <v>1</v>
      </c>
      <c r="AK1054" s="249">
        <v>1</v>
      </c>
      <c r="AL1054" s="249">
        <v>1</v>
      </c>
      <c r="AM1054" s="249">
        <v>1</v>
      </c>
    </row>
    <row r="1055" spans="1:39" x14ac:dyDescent="0.3">
      <c r="A1055" s="249">
        <v>521832</v>
      </c>
      <c r="B1055" s="305" t="s">
        <v>2062</v>
      </c>
      <c r="C1055" s="249">
        <v>1</v>
      </c>
      <c r="D1055" s="249">
        <v>1</v>
      </c>
      <c r="E1055" s="249">
        <v>1</v>
      </c>
      <c r="F1055" s="249">
        <v>1</v>
      </c>
      <c r="G1055" s="249">
        <v>1</v>
      </c>
      <c r="H1055" s="249">
        <v>1</v>
      </c>
      <c r="I1055" s="249">
        <v>1</v>
      </c>
      <c r="J1055" s="249">
        <v>1</v>
      </c>
      <c r="K1055" s="249">
        <v>1</v>
      </c>
      <c r="L1055" s="249">
        <v>1</v>
      </c>
      <c r="M1055" s="249">
        <v>1</v>
      </c>
      <c r="N1055" s="249">
        <v>1</v>
      </c>
      <c r="O1055" s="249">
        <v>1</v>
      </c>
      <c r="P1055" s="249">
        <v>1</v>
      </c>
      <c r="Q1055" s="249">
        <v>1</v>
      </c>
      <c r="R1055" s="249">
        <v>1</v>
      </c>
      <c r="S1055" s="249">
        <v>1</v>
      </c>
      <c r="T1055" s="249">
        <v>1</v>
      </c>
      <c r="U1055" s="249">
        <v>1</v>
      </c>
      <c r="V1055" s="249">
        <v>1</v>
      </c>
      <c r="W1055" s="249">
        <v>1</v>
      </c>
      <c r="X1055" s="249">
        <v>1</v>
      </c>
      <c r="Y1055" s="249">
        <v>1</v>
      </c>
      <c r="Z1055" s="249">
        <v>1</v>
      </c>
      <c r="AA1055" s="249">
        <v>1</v>
      </c>
      <c r="AB1055" s="249">
        <v>1</v>
      </c>
      <c r="AC1055" s="249">
        <v>1</v>
      </c>
      <c r="AD1055" s="249">
        <v>1</v>
      </c>
      <c r="AE1055" s="249">
        <v>1</v>
      </c>
      <c r="AF1055" s="249">
        <v>1</v>
      </c>
      <c r="AG1055" s="249">
        <v>1</v>
      </c>
      <c r="AH1055" s="249">
        <v>1</v>
      </c>
      <c r="AI1055" s="249">
        <v>1</v>
      </c>
      <c r="AJ1055" s="249">
        <v>1</v>
      </c>
      <c r="AK1055" s="249">
        <v>1</v>
      </c>
      <c r="AL1055" s="249">
        <v>1</v>
      </c>
      <c r="AM1055" s="249">
        <v>1</v>
      </c>
    </row>
    <row r="1056" spans="1:39" x14ac:dyDescent="0.3">
      <c r="A1056" s="249">
        <v>521841</v>
      </c>
      <c r="B1056" s="305" t="s">
        <v>2062</v>
      </c>
      <c r="C1056" s="249">
        <v>1</v>
      </c>
      <c r="D1056" s="249">
        <v>1</v>
      </c>
      <c r="E1056" s="249">
        <v>1</v>
      </c>
      <c r="F1056" s="249">
        <v>1</v>
      </c>
      <c r="G1056" s="249">
        <v>1</v>
      </c>
      <c r="H1056" s="249">
        <v>1</v>
      </c>
      <c r="I1056" s="249">
        <v>1</v>
      </c>
      <c r="J1056" s="249">
        <v>1</v>
      </c>
      <c r="K1056" s="249">
        <v>1</v>
      </c>
      <c r="L1056" s="249">
        <v>1</v>
      </c>
      <c r="M1056" s="249">
        <v>1</v>
      </c>
      <c r="N1056" s="249">
        <v>1</v>
      </c>
      <c r="O1056" s="249">
        <v>1</v>
      </c>
      <c r="P1056" s="249">
        <v>1</v>
      </c>
      <c r="Q1056" s="249">
        <v>1</v>
      </c>
      <c r="R1056" s="249">
        <v>1</v>
      </c>
      <c r="S1056" s="249">
        <v>1</v>
      </c>
      <c r="T1056" s="249">
        <v>1</v>
      </c>
      <c r="U1056" s="249">
        <v>1</v>
      </c>
      <c r="V1056" s="249">
        <v>1</v>
      </c>
      <c r="W1056" s="249">
        <v>1</v>
      </c>
      <c r="X1056" s="249">
        <v>1</v>
      </c>
      <c r="Y1056" s="249">
        <v>1</v>
      </c>
      <c r="Z1056" s="249">
        <v>1</v>
      </c>
      <c r="AA1056" s="249">
        <v>1</v>
      </c>
      <c r="AB1056" s="249">
        <v>1</v>
      </c>
      <c r="AC1056" s="249">
        <v>1</v>
      </c>
      <c r="AD1056" s="249">
        <v>1</v>
      </c>
      <c r="AE1056" s="249">
        <v>1</v>
      </c>
      <c r="AF1056" s="249">
        <v>1</v>
      </c>
      <c r="AG1056" s="249">
        <v>1</v>
      </c>
      <c r="AH1056" s="249">
        <v>1</v>
      </c>
      <c r="AI1056" s="249">
        <v>1</v>
      </c>
      <c r="AJ1056" s="249">
        <v>1</v>
      </c>
      <c r="AK1056" s="249">
        <v>1</v>
      </c>
      <c r="AL1056" s="249">
        <v>1</v>
      </c>
      <c r="AM1056" s="249">
        <v>1</v>
      </c>
    </row>
    <row r="1057" spans="1:39" x14ac:dyDescent="0.3">
      <c r="A1057" s="249">
        <v>521843</v>
      </c>
      <c r="B1057" s="305" t="s">
        <v>2062</v>
      </c>
      <c r="C1057" s="249">
        <v>1</v>
      </c>
      <c r="D1057" s="249">
        <v>1</v>
      </c>
      <c r="E1057" s="249">
        <v>1</v>
      </c>
      <c r="F1057" s="249">
        <v>1</v>
      </c>
      <c r="G1057" s="249">
        <v>1</v>
      </c>
      <c r="H1057" s="249">
        <v>1</v>
      </c>
      <c r="I1057" s="249">
        <v>1</v>
      </c>
      <c r="J1057" s="249">
        <v>1</v>
      </c>
      <c r="K1057" s="249">
        <v>1</v>
      </c>
      <c r="L1057" s="249">
        <v>1</v>
      </c>
      <c r="M1057" s="249">
        <v>1</v>
      </c>
      <c r="N1057" s="249">
        <v>1</v>
      </c>
      <c r="O1057" s="249">
        <v>1</v>
      </c>
      <c r="P1057" s="249">
        <v>1</v>
      </c>
      <c r="Q1057" s="249">
        <v>1</v>
      </c>
      <c r="R1057" s="249">
        <v>1</v>
      </c>
      <c r="S1057" s="249">
        <v>1</v>
      </c>
      <c r="T1057" s="249">
        <v>1</v>
      </c>
      <c r="U1057" s="249">
        <v>1</v>
      </c>
      <c r="V1057" s="249">
        <v>1</v>
      </c>
      <c r="W1057" s="249">
        <v>1</v>
      </c>
      <c r="X1057" s="249">
        <v>1</v>
      </c>
      <c r="Y1057" s="249">
        <v>1</v>
      </c>
      <c r="Z1057" s="249">
        <v>1</v>
      </c>
      <c r="AA1057" s="249">
        <v>1</v>
      </c>
      <c r="AB1057" s="249">
        <v>1</v>
      </c>
      <c r="AC1057" s="249">
        <v>1</v>
      </c>
      <c r="AD1057" s="249">
        <v>1</v>
      </c>
      <c r="AE1057" s="249">
        <v>1</v>
      </c>
      <c r="AF1057" s="249">
        <v>1</v>
      </c>
      <c r="AG1057" s="249">
        <v>1</v>
      </c>
      <c r="AH1057" s="249">
        <v>1</v>
      </c>
      <c r="AI1057" s="249">
        <v>1</v>
      </c>
      <c r="AJ1057" s="249">
        <v>1</v>
      </c>
      <c r="AK1057" s="249">
        <v>1</v>
      </c>
      <c r="AL1057" s="249">
        <v>1</v>
      </c>
      <c r="AM1057" s="249">
        <v>1</v>
      </c>
    </row>
    <row r="1058" spans="1:39" x14ac:dyDescent="0.3">
      <c r="A1058" s="249">
        <v>521861</v>
      </c>
      <c r="B1058" s="305" t="s">
        <v>2062</v>
      </c>
      <c r="C1058" s="249">
        <v>1</v>
      </c>
      <c r="D1058" s="249">
        <v>1</v>
      </c>
      <c r="E1058" s="249">
        <v>1</v>
      </c>
      <c r="F1058" s="249">
        <v>1</v>
      </c>
      <c r="G1058" s="249">
        <v>1</v>
      </c>
      <c r="H1058" s="249">
        <v>1</v>
      </c>
      <c r="I1058" s="249">
        <v>1</v>
      </c>
      <c r="J1058" s="249">
        <v>1</v>
      </c>
      <c r="K1058" s="249">
        <v>1</v>
      </c>
      <c r="L1058" s="249">
        <v>1</v>
      </c>
      <c r="M1058" s="249">
        <v>1</v>
      </c>
      <c r="N1058" s="249">
        <v>1</v>
      </c>
      <c r="O1058" s="249">
        <v>1</v>
      </c>
      <c r="P1058" s="249">
        <v>1</v>
      </c>
      <c r="Q1058" s="249">
        <v>1</v>
      </c>
      <c r="R1058" s="249">
        <v>1</v>
      </c>
      <c r="S1058" s="249">
        <v>1</v>
      </c>
      <c r="T1058" s="249">
        <v>1</v>
      </c>
      <c r="U1058" s="249">
        <v>1</v>
      </c>
      <c r="V1058" s="249">
        <v>1</v>
      </c>
      <c r="W1058" s="249">
        <v>1</v>
      </c>
      <c r="X1058" s="249">
        <v>1</v>
      </c>
      <c r="Y1058" s="249">
        <v>1</v>
      </c>
      <c r="Z1058" s="249">
        <v>1</v>
      </c>
      <c r="AA1058" s="249">
        <v>1</v>
      </c>
      <c r="AB1058" s="249">
        <v>1</v>
      </c>
      <c r="AC1058" s="249">
        <v>1</v>
      </c>
      <c r="AD1058" s="249">
        <v>1</v>
      </c>
      <c r="AE1058" s="249">
        <v>1</v>
      </c>
      <c r="AF1058" s="249">
        <v>1</v>
      </c>
      <c r="AG1058" s="249">
        <v>1</v>
      </c>
      <c r="AH1058" s="249">
        <v>1</v>
      </c>
      <c r="AI1058" s="249">
        <v>1</v>
      </c>
      <c r="AJ1058" s="249">
        <v>1</v>
      </c>
      <c r="AK1058" s="249">
        <v>1</v>
      </c>
      <c r="AL1058" s="249">
        <v>1</v>
      </c>
      <c r="AM1058" s="249">
        <v>1</v>
      </c>
    </row>
    <row r="1059" spans="1:39" x14ac:dyDescent="0.3">
      <c r="A1059" s="249">
        <v>521862</v>
      </c>
      <c r="B1059" s="305" t="s">
        <v>2062</v>
      </c>
      <c r="C1059" s="249">
        <v>1</v>
      </c>
      <c r="D1059" s="249">
        <v>1</v>
      </c>
      <c r="E1059" s="249">
        <v>1</v>
      </c>
      <c r="F1059" s="249">
        <v>1</v>
      </c>
      <c r="G1059" s="249">
        <v>1</v>
      </c>
      <c r="H1059" s="249">
        <v>1</v>
      </c>
      <c r="I1059" s="249">
        <v>1</v>
      </c>
      <c r="J1059" s="249">
        <v>1</v>
      </c>
      <c r="K1059" s="249">
        <v>1</v>
      </c>
      <c r="L1059" s="249">
        <v>1</v>
      </c>
      <c r="M1059" s="249">
        <v>1</v>
      </c>
      <c r="N1059" s="249">
        <v>1</v>
      </c>
      <c r="O1059" s="249">
        <v>1</v>
      </c>
      <c r="P1059" s="249">
        <v>1</v>
      </c>
      <c r="Q1059" s="249">
        <v>1</v>
      </c>
      <c r="R1059" s="249">
        <v>1</v>
      </c>
      <c r="S1059" s="249">
        <v>1</v>
      </c>
      <c r="T1059" s="249">
        <v>1</v>
      </c>
      <c r="U1059" s="249">
        <v>1</v>
      </c>
      <c r="V1059" s="249">
        <v>1</v>
      </c>
      <c r="W1059" s="249">
        <v>1</v>
      </c>
      <c r="X1059" s="249">
        <v>1</v>
      </c>
      <c r="Y1059" s="249">
        <v>1</v>
      </c>
      <c r="Z1059" s="249">
        <v>1</v>
      </c>
      <c r="AA1059" s="249">
        <v>1</v>
      </c>
      <c r="AB1059" s="249">
        <v>1</v>
      </c>
      <c r="AC1059" s="249">
        <v>1</v>
      </c>
      <c r="AD1059" s="249">
        <v>1</v>
      </c>
      <c r="AE1059" s="249">
        <v>1</v>
      </c>
      <c r="AF1059" s="249">
        <v>1</v>
      </c>
      <c r="AG1059" s="249">
        <v>1</v>
      </c>
      <c r="AH1059" s="249">
        <v>1</v>
      </c>
      <c r="AI1059" s="249">
        <v>1</v>
      </c>
      <c r="AJ1059" s="249">
        <v>1</v>
      </c>
      <c r="AK1059" s="249">
        <v>1</v>
      </c>
      <c r="AL1059" s="249">
        <v>1</v>
      </c>
      <c r="AM1059" s="249">
        <v>1</v>
      </c>
    </row>
    <row r="1060" spans="1:39" x14ac:dyDescent="0.3">
      <c r="A1060" s="249">
        <v>521867</v>
      </c>
      <c r="B1060" s="305" t="s">
        <v>2062</v>
      </c>
      <c r="C1060" s="249">
        <v>1</v>
      </c>
      <c r="D1060" s="249">
        <v>1</v>
      </c>
      <c r="E1060" s="249">
        <v>1</v>
      </c>
      <c r="F1060" s="249">
        <v>1</v>
      </c>
      <c r="G1060" s="249">
        <v>1</v>
      </c>
      <c r="H1060" s="249">
        <v>1</v>
      </c>
      <c r="I1060" s="249">
        <v>1</v>
      </c>
      <c r="J1060" s="249">
        <v>1</v>
      </c>
      <c r="K1060" s="249">
        <v>1</v>
      </c>
      <c r="L1060" s="249">
        <v>1</v>
      </c>
      <c r="M1060" s="249">
        <v>1</v>
      </c>
      <c r="N1060" s="249">
        <v>1</v>
      </c>
      <c r="O1060" s="249">
        <v>1</v>
      </c>
      <c r="P1060" s="249">
        <v>1</v>
      </c>
      <c r="Q1060" s="249">
        <v>1</v>
      </c>
      <c r="R1060" s="249">
        <v>1</v>
      </c>
      <c r="S1060" s="249">
        <v>1</v>
      </c>
      <c r="T1060" s="249">
        <v>1</v>
      </c>
      <c r="U1060" s="249">
        <v>1</v>
      </c>
      <c r="V1060" s="249">
        <v>1</v>
      </c>
      <c r="W1060" s="249">
        <v>1</v>
      </c>
      <c r="X1060" s="249">
        <v>1</v>
      </c>
      <c r="Y1060" s="249">
        <v>1</v>
      </c>
      <c r="Z1060" s="249">
        <v>1</v>
      </c>
      <c r="AA1060" s="249">
        <v>1</v>
      </c>
      <c r="AB1060" s="249">
        <v>1</v>
      </c>
      <c r="AC1060" s="249">
        <v>1</v>
      </c>
      <c r="AD1060" s="249">
        <v>1</v>
      </c>
      <c r="AE1060" s="249">
        <v>1</v>
      </c>
      <c r="AF1060" s="249">
        <v>1</v>
      </c>
      <c r="AG1060" s="249">
        <v>1</v>
      </c>
      <c r="AH1060" s="249">
        <v>1</v>
      </c>
      <c r="AI1060" s="249">
        <v>1</v>
      </c>
      <c r="AJ1060" s="249">
        <v>1</v>
      </c>
      <c r="AK1060" s="249">
        <v>1</v>
      </c>
      <c r="AL1060" s="249">
        <v>1</v>
      </c>
      <c r="AM1060" s="249">
        <v>1</v>
      </c>
    </row>
    <row r="1061" spans="1:39" x14ac:dyDescent="0.3">
      <c r="A1061" s="249">
        <v>521868</v>
      </c>
      <c r="B1061" s="305" t="s">
        <v>2062</v>
      </c>
      <c r="C1061" s="249">
        <v>1</v>
      </c>
      <c r="D1061" s="249">
        <v>1</v>
      </c>
      <c r="E1061" s="249">
        <v>1</v>
      </c>
      <c r="F1061" s="249">
        <v>1</v>
      </c>
      <c r="G1061" s="249">
        <v>1</v>
      </c>
      <c r="H1061" s="249">
        <v>1</v>
      </c>
      <c r="I1061" s="249">
        <v>1</v>
      </c>
      <c r="J1061" s="249">
        <v>1</v>
      </c>
      <c r="K1061" s="249">
        <v>1</v>
      </c>
      <c r="L1061" s="249">
        <v>1</v>
      </c>
      <c r="M1061" s="249">
        <v>1</v>
      </c>
      <c r="N1061" s="249">
        <v>1</v>
      </c>
      <c r="O1061" s="249">
        <v>1</v>
      </c>
      <c r="P1061" s="249">
        <v>1</v>
      </c>
      <c r="Q1061" s="249">
        <v>1</v>
      </c>
      <c r="R1061" s="249">
        <v>1</v>
      </c>
      <c r="S1061" s="249">
        <v>1</v>
      </c>
      <c r="T1061" s="249">
        <v>1</v>
      </c>
      <c r="U1061" s="249">
        <v>1</v>
      </c>
      <c r="V1061" s="249">
        <v>1</v>
      </c>
      <c r="W1061" s="249">
        <v>1</v>
      </c>
      <c r="X1061" s="249">
        <v>1</v>
      </c>
      <c r="Y1061" s="249">
        <v>1</v>
      </c>
      <c r="Z1061" s="249">
        <v>1</v>
      </c>
      <c r="AA1061" s="249">
        <v>1</v>
      </c>
      <c r="AB1061" s="249">
        <v>1</v>
      </c>
      <c r="AC1061" s="249">
        <v>1</v>
      </c>
      <c r="AD1061" s="249">
        <v>1</v>
      </c>
      <c r="AE1061" s="249">
        <v>1</v>
      </c>
      <c r="AF1061" s="249">
        <v>1</v>
      </c>
      <c r="AG1061" s="249">
        <v>1</v>
      </c>
      <c r="AH1061" s="249">
        <v>1</v>
      </c>
      <c r="AI1061" s="249">
        <v>1</v>
      </c>
      <c r="AJ1061" s="249">
        <v>1</v>
      </c>
      <c r="AK1061" s="249">
        <v>1</v>
      </c>
      <c r="AL1061" s="249">
        <v>1</v>
      </c>
      <c r="AM1061" s="249">
        <v>1</v>
      </c>
    </row>
    <row r="1062" spans="1:39" x14ac:dyDescent="0.3">
      <c r="A1062" s="249">
        <v>521871</v>
      </c>
      <c r="B1062" s="305" t="s">
        <v>2062</v>
      </c>
      <c r="C1062" s="249">
        <v>1</v>
      </c>
      <c r="D1062" s="249">
        <v>1</v>
      </c>
      <c r="E1062" s="249">
        <v>1</v>
      </c>
      <c r="F1062" s="249">
        <v>1</v>
      </c>
      <c r="G1062" s="249">
        <v>1</v>
      </c>
      <c r="H1062" s="249">
        <v>1</v>
      </c>
      <c r="I1062" s="249">
        <v>1</v>
      </c>
      <c r="J1062" s="249">
        <v>1</v>
      </c>
      <c r="K1062" s="249">
        <v>1</v>
      </c>
      <c r="L1062" s="249">
        <v>1</v>
      </c>
      <c r="M1062" s="249">
        <v>1</v>
      </c>
      <c r="N1062" s="249">
        <v>1</v>
      </c>
      <c r="O1062" s="249">
        <v>1</v>
      </c>
      <c r="P1062" s="249">
        <v>1</v>
      </c>
      <c r="Q1062" s="249">
        <v>1</v>
      </c>
      <c r="R1062" s="249">
        <v>1</v>
      </c>
      <c r="S1062" s="249">
        <v>1</v>
      </c>
      <c r="T1062" s="249">
        <v>1</v>
      </c>
      <c r="U1062" s="249">
        <v>1</v>
      </c>
      <c r="V1062" s="249">
        <v>1</v>
      </c>
      <c r="W1062" s="249">
        <v>1</v>
      </c>
      <c r="X1062" s="249">
        <v>1</v>
      </c>
      <c r="Y1062" s="249">
        <v>1</v>
      </c>
      <c r="Z1062" s="249">
        <v>1</v>
      </c>
      <c r="AA1062" s="249">
        <v>1</v>
      </c>
      <c r="AB1062" s="249">
        <v>1</v>
      </c>
      <c r="AC1062" s="249">
        <v>1</v>
      </c>
      <c r="AD1062" s="249">
        <v>1</v>
      </c>
      <c r="AE1062" s="249">
        <v>1</v>
      </c>
      <c r="AF1062" s="249">
        <v>1</v>
      </c>
      <c r="AG1062" s="249">
        <v>1</v>
      </c>
      <c r="AH1062" s="249">
        <v>1</v>
      </c>
      <c r="AI1062" s="249">
        <v>1</v>
      </c>
      <c r="AJ1062" s="249">
        <v>1</v>
      </c>
      <c r="AK1062" s="249">
        <v>1</v>
      </c>
      <c r="AL1062" s="249">
        <v>1</v>
      </c>
      <c r="AM1062" s="249">
        <v>1</v>
      </c>
    </row>
    <row r="1063" spans="1:39" x14ac:dyDescent="0.3">
      <c r="A1063" s="249">
        <v>521872</v>
      </c>
      <c r="B1063" s="305" t="s">
        <v>2062</v>
      </c>
      <c r="C1063" s="249">
        <v>1</v>
      </c>
      <c r="D1063" s="249">
        <v>1</v>
      </c>
      <c r="E1063" s="249">
        <v>1</v>
      </c>
      <c r="F1063" s="249">
        <v>1</v>
      </c>
      <c r="G1063" s="249">
        <v>1</v>
      </c>
      <c r="H1063" s="249">
        <v>1</v>
      </c>
      <c r="I1063" s="249">
        <v>1</v>
      </c>
      <c r="J1063" s="249">
        <v>1</v>
      </c>
      <c r="K1063" s="249">
        <v>1</v>
      </c>
      <c r="L1063" s="249">
        <v>1</v>
      </c>
      <c r="M1063" s="249">
        <v>1</v>
      </c>
      <c r="N1063" s="249">
        <v>1</v>
      </c>
      <c r="O1063" s="249">
        <v>1</v>
      </c>
      <c r="P1063" s="249">
        <v>1</v>
      </c>
      <c r="Q1063" s="249">
        <v>1</v>
      </c>
      <c r="R1063" s="249">
        <v>1</v>
      </c>
      <c r="S1063" s="249">
        <v>1</v>
      </c>
      <c r="T1063" s="249">
        <v>1</v>
      </c>
      <c r="U1063" s="249">
        <v>1</v>
      </c>
      <c r="V1063" s="249">
        <v>1</v>
      </c>
      <c r="W1063" s="249">
        <v>1</v>
      </c>
      <c r="X1063" s="249">
        <v>1</v>
      </c>
      <c r="Y1063" s="249">
        <v>1</v>
      </c>
      <c r="Z1063" s="249">
        <v>1</v>
      </c>
      <c r="AA1063" s="249">
        <v>1</v>
      </c>
      <c r="AB1063" s="249">
        <v>1</v>
      </c>
      <c r="AC1063" s="249">
        <v>1</v>
      </c>
      <c r="AD1063" s="249">
        <v>1</v>
      </c>
      <c r="AE1063" s="249">
        <v>1</v>
      </c>
      <c r="AF1063" s="249">
        <v>1</v>
      </c>
      <c r="AG1063" s="249">
        <v>1</v>
      </c>
      <c r="AH1063" s="249">
        <v>1</v>
      </c>
      <c r="AI1063" s="249">
        <v>1</v>
      </c>
      <c r="AJ1063" s="249">
        <v>1</v>
      </c>
      <c r="AK1063" s="249">
        <v>1</v>
      </c>
      <c r="AL1063" s="249">
        <v>1</v>
      </c>
      <c r="AM1063" s="249">
        <v>1</v>
      </c>
    </row>
    <row r="1064" spans="1:39" x14ac:dyDescent="0.3">
      <c r="A1064" s="249">
        <v>521876</v>
      </c>
      <c r="B1064" s="305" t="s">
        <v>2062</v>
      </c>
      <c r="C1064" s="249">
        <v>1</v>
      </c>
      <c r="D1064" s="249">
        <v>1</v>
      </c>
      <c r="E1064" s="249">
        <v>1</v>
      </c>
      <c r="F1064" s="249">
        <v>1</v>
      </c>
      <c r="G1064" s="249">
        <v>1</v>
      </c>
      <c r="H1064" s="249">
        <v>1</v>
      </c>
      <c r="I1064" s="249">
        <v>1</v>
      </c>
      <c r="J1064" s="249">
        <v>1</v>
      </c>
      <c r="K1064" s="249">
        <v>1</v>
      </c>
      <c r="L1064" s="249">
        <v>1</v>
      </c>
      <c r="M1064" s="249">
        <v>1</v>
      </c>
      <c r="N1064" s="249">
        <v>1</v>
      </c>
      <c r="O1064" s="249">
        <v>1</v>
      </c>
      <c r="P1064" s="249">
        <v>1</v>
      </c>
      <c r="Q1064" s="249">
        <v>1</v>
      </c>
      <c r="R1064" s="249">
        <v>1</v>
      </c>
      <c r="S1064" s="249">
        <v>1</v>
      </c>
      <c r="T1064" s="249">
        <v>1</v>
      </c>
      <c r="U1064" s="249">
        <v>1</v>
      </c>
      <c r="V1064" s="249">
        <v>1</v>
      </c>
      <c r="W1064" s="249">
        <v>1</v>
      </c>
      <c r="X1064" s="249">
        <v>1</v>
      </c>
      <c r="Y1064" s="249">
        <v>1</v>
      </c>
      <c r="Z1064" s="249">
        <v>1</v>
      </c>
      <c r="AA1064" s="249">
        <v>1</v>
      </c>
      <c r="AB1064" s="249">
        <v>1</v>
      </c>
      <c r="AC1064" s="249">
        <v>1</v>
      </c>
      <c r="AD1064" s="249">
        <v>1</v>
      </c>
      <c r="AE1064" s="249">
        <v>1</v>
      </c>
      <c r="AF1064" s="249">
        <v>1</v>
      </c>
      <c r="AG1064" s="249">
        <v>1</v>
      </c>
      <c r="AH1064" s="249">
        <v>1</v>
      </c>
      <c r="AI1064" s="249">
        <v>1</v>
      </c>
      <c r="AJ1064" s="249">
        <v>1</v>
      </c>
      <c r="AK1064" s="249">
        <v>1</v>
      </c>
      <c r="AL1064" s="249">
        <v>1</v>
      </c>
      <c r="AM1064" s="249">
        <v>1</v>
      </c>
    </row>
    <row r="1065" spans="1:39" x14ac:dyDescent="0.3">
      <c r="A1065" s="249">
        <v>521880</v>
      </c>
      <c r="B1065" s="305" t="s">
        <v>2062</v>
      </c>
      <c r="C1065" s="249">
        <v>1</v>
      </c>
      <c r="D1065" s="249">
        <v>1</v>
      </c>
      <c r="E1065" s="249">
        <v>1</v>
      </c>
      <c r="F1065" s="249">
        <v>1</v>
      </c>
      <c r="G1065" s="249">
        <v>1</v>
      </c>
      <c r="H1065" s="249">
        <v>1</v>
      </c>
      <c r="I1065" s="249">
        <v>1</v>
      </c>
      <c r="J1065" s="249">
        <v>1</v>
      </c>
      <c r="K1065" s="249">
        <v>1</v>
      </c>
      <c r="L1065" s="249">
        <v>1</v>
      </c>
      <c r="M1065" s="249">
        <v>1</v>
      </c>
      <c r="N1065" s="249">
        <v>1</v>
      </c>
      <c r="O1065" s="249">
        <v>1</v>
      </c>
      <c r="P1065" s="249">
        <v>1</v>
      </c>
      <c r="Q1065" s="249">
        <v>1</v>
      </c>
      <c r="R1065" s="249">
        <v>1</v>
      </c>
      <c r="S1065" s="249">
        <v>1</v>
      </c>
      <c r="T1065" s="249">
        <v>1</v>
      </c>
      <c r="U1065" s="249">
        <v>1</v>
      </c>
      <c r="V1065" s="249">
        <v>1</v>
      </c>
      <c r="W1065" s="249">
        <v>1</v>
      </c>
      <c r="X1065" s="249">
        <v>1</v>
      </c>
      <c r="Y1065" s="249">
        <v>1</v>
      </c>
      <c r="Z1065" s="249">
        <v>1</v>
      </c>
      <c r="AA1065" s="249">
        <v>1</v>
      </c>
      <c r="AB1065" s="249">
        <v>1</v>
      </c>
      <c r="AC1065" s="249">
        <v>1</v>
      </c>
      <c r="AD1065" s="249">
        <v>1</v>
      </c>
      <c r="AE1065" s="249">
        <v>1</v>
      </c>
      <c r="AF1065" s="249">
        <v>1</v>
      </c>
      <c r="AG1065" s="249">
        <v>1</v>
      </c>
      <c r="AH1065" s="249">
        <v>1</v>
      </c>
      <c r="AI1065" s="249">
        <v>1</v>
      </c>
      <c r="AJ1065" s="249">
        <v>1</v>
      </c>
      <c r="AK1065" s="249">
        <v>1</v>
      </c>
      <c r="AL1065" s="249">
        <v>1</v>
      </c>
      <c r="AM1065" s="249">
        <v>1</v>
      </c>
    </row>
    <row r="1066" spans="1:39" x14ac:dyDescent="0.3">
      <c r="A1066" s="249">
        <v>521883</v>
      </c>
      <c r="B1066" s="305" t="s">
        <v>2062</v>
      </c>
      <c r="C1066" s="249">
        <v>1</v>
      </c>
      <c r="D1066" s="249">
        <v>1</v>
      </c>
      <c r="E1066" s="249">
        <v>1</v>
      </c>
      <c r="F1066" s="249">
        <v>1</v>
      </c>
      <c r="G1066" s="249">
        <v>1</v>
      </c>
      <c r="H1066" s="249">
        <v>1</v>
      </c>
      <c r="I1066" s="249">
        <v>1</v>
      </c>
      <c r="J1066" s="249">
        <v>1</v>
      </c>
      <c r="K1066" s="249">
        <v>1</v>
      </c>
      <c r="L1066" s="249">
        <v>1</v>
      </c>
      <c r="M1066" s="249">
        <v>1</v>
      </c>
      <c r="N1066" s="249">
        <v>1</v>
      </c>
      <c r="O1066" s="249">
        <v>1</v>
      </c>
      <c r="P1066" s="249">
        <v>1</v>
      </c>
      <c r="Q1066" s="249">
        <v>1</v>
      </c>
      <c r="R1066" s="249">
        <v>1</v>
      </c>
      <c r="S1066" s="249">
        <v>1</v>
      </c>
      <c r="T1066" s="249">
        <v>1</v>
      </c>
      <c r="U1066" s="249">
        <v>1</v>
      </c>
      <c r="V1066" s="249">
        <v>1</v>
      </c>
      <c r="W1066" s="249">
        <v>1</v>
      </c>
      <c r="X1066" s="249">
        <v>1</v>
      </c>
      <c r="Y1066" s="249">
        <v>1</v>
      </c>
      <c r="Z1066" s="249">
        <v>1</v>
      </c>
      <c r="AA1066" s="249">
        <v>1</v>
      </c>
      <c r="AB1066" s="249">
        <v>1</v>
      </c>
      <c r="AC1066" s="249">
        <v>1</v>
      </c>
      <c r="AD1066" s="249">
        <v>1</v>
      </c>
      <c r="AE1066" s="249">
        <v>1</v>
      </c>
      <c r="AF1066" s="249">
        <v>1</v>
      </c>
      <c r="AG1066" s="249">
        <v>1</v>
      </c>
      <c r="AH1066" s="249">
        <v>1</v>
      </c>
      <c r="AI1066" s="249">
        <v>1</v>
      </c>
      <c r="AJ1066" s="249">
        <v>1</v>
      </c>
      <c r="AK1066" s="249">
        <v>1</v>
      </c>
      <c r="AL1066" s="249">
        <v>1</v>
      </c>
      <c r="AM1066" s="249">
        <v>1</v>
      </c>
    </row>
    <row r="1067" spans="1:39" x14ac:dyDescent="0.3">
      <c r="A1067" s="249">
        <v>521896</v>
      </c>
      <c r="B1067" s="305" t="s">
        <v>2062</v>
      </c>
      <c r="C1067" s="249">
        <v>1</v>
      </c>
      <c r="D1067" s="249">
        <v>1</v>
      </c>
      <c r="E1067" s="249">
        <v>1</v>
      </c>
      <c r="F1067" s="249">
        <v>1</v>
      </c>
      <c r="G1067" s="249">
        <v>1</v>
      </c>
      <c r="H1067" s="249">
        <v>1</v>
      </c>
      <c r="I1067" s="249">
        <v>1</v>
      </c>
      <c r="J1067" s="249">
        <v>1</v>
      </c>
      <c r="K1067" s="249">
        <v>1</v>
      </c>
      <c r="L1067" s="249">
        <v>1</v>
      </c>
      <c r="M1067" s="249">
        <v>1</v>
      </c>
      <c r="N1067" s="249">
        <v>1</v>
      </c>
      <c r="O1067" s="249">
        <v>1</v>
      </c>
      <c r="P1067" s="249">
        <v>1</v>
      </c>
      <c r="Q1067" s="249">
        <v>1</v>
      </c>
      <c r="R1067" s="249">
        <v>1</v>
      </c>
      <c r="S1067" s="249">
        <v>1</v>
      </c>
      <c r="T1067" s="249">
        <v>1</v>
      </c>
      <c r="U1067" s="249">
        <v>1</v>
      </c>
      <c r="V1067" s="249">
        <v>1</v>
      </c>
      <c r="W1067" s="249">
        <v>1</v>
      </c>
      <c r="X1067" s="249">
        <v>1</v>
      </c>
      <c r="Y1067" s="249">
        <v>1</v>
      </c>
      <c r="Z1067" s="249">
        <v>1</v>
      </c>
      <c r="AA1067" s="249">
        <v>1</v>
      </c>
      <c r="AB1067" s="249">
        <v>1</v>
      </c>
      <c r="AC1067" s="249">
        <v>1</v>
      </c>
      <c r="AD1067" s="249">
        <v>1</v>
      </c>
      <c r="AE1067" s="249">
        <v>1</v>
      </c>
      <c r="AF1067" s="249">
        <v>1</v>
      </c>
      <c r="AG1067" s="249">
        <v>1</v>
      </c>
      <c r="AH1067" s="249">
        <v>1</v>
      </c>
      <c r="AI1067" s="249">
        <v>1</v>
      </c>
      <c r="AJ1067" s="249">
        <v>1</v>
      </c>
      <c r="AK1067" s="249">
        <v>1</v>
      </c>
      <c r="AL1067" s="249">
        <v>1</v>
      </c>
      <c r="AM1067" s="249">
        <v>1</v>
      </c>
    </row>
    <row r="1068" spans="1:39" x14ac:dyDescent="0.3">
      <c r="A1068" s="249">
        <v>521898</v>
      </c>
      <c r="B1068" s="305" t="s">
        <v>2062</v>
      </c>
      <c r="C1068" s="249">
        <v>1</v>
      </c>
      <c r="D1068" s="249">
        <v>1</v>
      </c>
      <c r="E1068" s="249">
        <v>1</v>
      </c>
      <c r="F1068" s="249">
        <v>1</v>
      </c>
      <c r="G1068" s="249">
        <v>1</v>
      </c>
      <c r="H1068" s="249">
        <v>1</v>
      </c>
      <c r="I1068" s="249">
        <v>1</v>
      </c>
      <c r="J1068" s="249">
        <v>1</v>
      </c>
      <c r="K1068" s="249">
        <v>1</v>
      </c>
      <c r="L1068" s="249">
        <v>1</v>
      </c>
      <c r="M1068" s="249">
        <v>1</v>
      </c>
      <c r="N1068" s="249">
        <v>1</v>
      </c>
      <c r="O1068" s="249">
        <v>1</v>
      </c>
      <c r="P1068" s="249">
        <v>1</v>
      </c>
      <c r="Q1068" s="249">
        <v>1</v>
      </c>
      <c r="R1068" s="249">
        <v>1</v>
      </c>
      <c r="S1068" s="249">
        <v>1</v>
      </c>
      <c r="T1068" s="249">
        <v>1</v>
      </c>
      <c r="U1068" s="249">
        <v>1</v>
      </c>
      <c r="V1068" s="249">
        <v>1</v>
      </c>
      <c r="W1068" s="249">
        <v>1</v>
      </c>
      <c r="X1068" s="249">
        <v>1</v>
      </c>
      <c r="Y1068" s="249">
        <v>1</v>
      </c>
      <c r="Z1068" s="249">
        <v>1</v>
      </c>
      <c r="AA1068" s="249">
        <v>1</v>
      </c>
      <c r="AB1068" s="249">
        <v>1</v>
      </c>
      <c r="AC1068" s="249">
        <v>1</v>
      </c>
      <c r="AD1068" s="249">
        <v>1</v>
      </c>
      <c r="AE1068" s="249">
        <v>1</v>
      </c>
      <c r="AF1068" s="249">
        <v>1</v>
      </c>
      <c r="AG1068" s="249">
        <v>1</v>
      </c>
      <c r="AH1068" s="249">
        <v>1</v>
      </c>
      <c r="AI1068" s="249">
        <v>1</v>
      </c>
      <c r="AJ1068" s="249">
        <v>1</v>
      </c>
      <c r="AK1068" s="249">
        <v>1</v>
      </c>
      <c r="AL1068" s="249">
        <v>1</v>
      </c>
      <c r="AM1068" s="249">
        <v>1</v>
      </c>
    </row>
    <row r="1069" spans="1:39" x14ac:dyDescent="0.3">
      <c r="A1069" s="249">
        <v>521915</v>
      </c>
      <c r="B1069" s="305" t="s">
        <v>2062</v>
      </c>
      <c r="C1069" s="249">
        <v>1</v>
      </c>
      <c r="D1069" s="249">
        <v>1</v>
      </c>
      <c r="E1069" s="249">
        <v>1</v>
      </c>
      <c r="F1069" s="249">
        <v>1</v>
      </c>
      <c r="G1069" s="249">
        <v>1</v>
      </c>
      <c r="H1069" s="249">
        <v>1</v>
      </c>
      <c r="I1069" s="249">
        <v>1</v>
      </c>
      <c r="J1069" s="249">
        <v>1</v>
      </c>
      <c r="K1069" s="249">
        <v>1</v>
      </c>
      <c r="L1069" s="249">
        <v>1</v>
      </c>
      <c r="M1069" s="249">
        <v>1</v>
      </c>
      <c r="N1069" s="249">
        <v>1</v>
      </c>
      <c r="O1069" s="249">
        <v>1</v>
      </c>
      <c r="P1069" s="249">
        <v>1</v>
      </c>
      <c r="Q1069" s="249">
        <v>1</v>
      </c>
      <c r="R1069" s="249">
        <v>1</v>
      </c>
      <c r="S1069" s="249">
        <v>1</v>
      </c>
      <c r="T1069" s="249">
        <v>1</v>
      </c>
      <c r="U1069" s="249">
        <v>1</v>
      </c>
      <c r="V1069" s="249">
        <v>1</v>
      </c>
      <c r="W1069" s="249">
        <v>1</v>
      </c>
      <c r="X1069" s="249">
        <v>1</v>
      </c>
      <c r="Y1069" s="249">
        <v>1</v>
      </c>
      <c r="Z1069" s="249">
        <v>1</v>
      </c>
      <c r="AA1069" s="249">
        <v>1</v>
      </c>
      <c r="AB1069" s="249">
        <v>1</v>
      </c>
      <c r="AC1069" s="249">
        <v>1</v>
      </c>
      <c r="AD1069" s="249">
        <v>1</v>
      </c>
      <c r="AE1069" s="249">
        <v>1</v>
      </c>
      <c r="AF1069" s="249">
        <v>1</v>
      </c>
      <c r="AG1069" s="249">
        <v>1</v>
      </c>
      <c r="AH1069" s="249">
        <v>1</v>
      </c>
      <c r="AI1069" s="249">
        <v>1</v>
      </c>
      <c r="AJ1069" s="249">
        <v>1</v>
      </c>
      <c r="AK1069" s="249">
        <v>1</v>
      </c>
      <c r="AL1069" s="249">
        <v>1</v>
      </c>
      <c r="AM1069" s="249">
        <v>1</v>
      </c>
    </row>
    <row r="1070" spans="1:39" x14ac:dyDescent="0.3">
      <c r="A1070" s="249">
        <v>521929</v>
      </c>
      <c r="B1070" s="305" t="s">
        <v>2062</v>
      </c>
      <c r="C1070" s="249">
        <v>1</v>
      </c>
      <c r="D1070" s="249">
        <v>1</v>
      </c>
      <c r="E1070" s="249">
        <v>1</v>
      </c>
      <c r="F1070" s="249">
        <v>1</v>
      </c>
      <c r="G1070" s="249">
        <v>1</v>
      </c>
      <c r="H1070" s="249">
        <v>1</v>
      </c>
      <c r="I1070" s="249">
        <v>1</v>
      </c>
      <c r="J1070" s="249">
        <v>1</v>
      </c>
      <c r="K1070" s="249">
        <v>1</v>
      </c>
      <c r="L1070" s="249">
        <v>1</v>
      </c>
      <c r="M1070" s="249">
        <v>1</v>
      </c>
      <c r="N1070" s="249">
        <v>1</v>
      </c>
      <c r="O1070" s="249">
        <v>1</v>
      </c>
      <c r="P1070" s="249">
        <v>1</v>
      </c>
      <c r="Q1070" s="249">
        <v>1</v>
      </c>
      <c r="R1070" s="249">
        <v>1</v>
      </c>
      <c r="S1070" s="249">
        <v>1</v>
      </c>
      <c r="T1070" s="249">
        <v>1</v>
      </c>
      <c r="U1070" s="249">
        <v>1</v>
      </c>
      <c r="V1070" s="249">
        <v>1</v>
      </c>
      <c r="W1070" s="249">
        <v>1</v>
      </c>
      <c r="X1070" s="249">
        <v>1</v>
      </c>
      <c r="Y1070" s="249">
        <v>1</v>
      </c>
      <c r="Z1070" s="249">
        <v>1</v>
      </c>
      <c r="AA1070" s="249">
        <v>1</v>
      </c>
      <c r="AB1070" s="249">
        <v>1</v>
      </c>
      <c r="AC1070" s="249">
        <v>1</v>
      </c>
      <c r="AD1070" s="249">
        <v>1</v>
      </c>
      <c r="AE1070" s="249">
        <v>1</v>
      </c>
      <c r="AF1070" s="249">
        <v>1</v>
      </c>
      <c r="AG1070" s="249">
        <v>1</v>
      </c>
      <c r="AH1070" s="249">
        <v>1</v>
      </c>
      <c r="AI1070" s="249">
        <v>1</v>
      </c>
      <c r="AJ1070" s="249">
        <v>1</v>
      </c>
      <c r="AK1070" s="249">
        <v>1</v>
      </c>
      <c r="AL1070" s="249">
        <v>1</v>
      </c>
      <c r="AM1070" s="249">
        <v>1</v>
      </c>
    </row>
    <row r="1071" spans="1:39" x14ac:dyDescent="0.3">
      <c r="A1071" s="249">
        <v>521930</v>
      </c>
      <c r="B1071" s="305" t="s">
        <v>2062</v>
      </c>
      <c r="C1071" s="249">
        <v>1</v>
      </c>
      <c r="D1071" s="249">
        <v>1</v>
      </c>
      <c r="E1071" s="249">
        <v>1</v>
      </c>
      <c r="F1071" s="249">
        <v>1</v>
      </c>
      <c r="G1071" s="249">
        <v>1</v>
      </c>
      <c r="H1071" s="249">
        <v>1</v>
      </c>
      <c r="I1071" s="249">
        <v>1</v>
      </c>
      <c r="J1071" s="249">
        <v>1</v>
      </c>
      <c r="K1071" s="249">
        <v>1</v>
      </c>
      <c r="L1071" s="249">
        <v>1</v>
      </c>
      <c r="M1071" s="249">
        <v>1</v>
      </c>
      <c r="N1071" s="249">
        <v>1</v>
      </c>
      <c r="O1071" s="249">
        <v>1</v>
      </c>
      <c r="P1071" s="249">
        <v>1</v>
      </c>
      <c r="Q1071" s="249">
        <v>1</v>
      </c>
      <c r="R1071" s="249">
        <v>1</v>
      </c>
      <c r="S1071" s="249">
        <v>1</v>
      </c>
      <c r="T1071" s="249">
        <v>1</v>
      </c>
      <c r="U1071" s="249">
        <v>1</v>
      </c>
      <c r="V1071" s="249">
        <v>1</v>
      </c>
      <c r="W1071" s="249">
        <v>1</v>
      </c>
      <c r="X1071" s="249">
        <v>1</v>
      </c>
      <c r="Y1071" s="249">
        <v>1</v>
      </c>
      <c r="Z1071" s="249">
        <v>1</v>
      </c>
      <c r="AA1071" s="249">
        <v>1</v>
      </c>
      <c r="AB1071" s="249">
        <v>1</v>
      </c>
      <c r="AC1071" s="249">
        <v>1</v>
      </c>
      <c r="AD1071" s="249">
        <v>1</v>
      </c>
      <c r="AE1071" s="249">
        <v>1</v>
      </c>
      <c r="AF1071" s="249">
        <v>1</v>
      </c>
      <c r="AG1071" s="249">
        <v>1</v>
      </c>
      <c r="AH1071" s="249">
        <v>1</v>
      </c>
      <c r="AI1071" s="249">
        <v>1</v>
      </c>
      <c r="AJ1071" s="249">
        <v>1</v>
      </c>
      <c r="AK1071" s="249">
        <v>1</v>
      </c>
      <c r="AL1071" s="249">
        <v>1</v>
      </c>
      <c r="AM1071" s="249">
        <v>1</v>
      </c>
    </row>
    <row r="1072" spans="1:39" x14ac:dyDescent="0.3">
      <c r="A1072" s="249">
        <v>521937</v>
      </c>
      <c r="B1072" s="305" t="s">
        <v>2062</v>
      </c>
      <c r="C1072" s="249">
        <v>1</v>
      </c>
      <c r="D1072" s="249">
        <v>1</v>
      </c>
      <c r="E1072" s="249">
        <v>1</v>
      </c>
      <c r="F1072" s="249">
        <v>1</v>
      </c>
      <c r="G1072" s="249">
        <v>1</v>
      </c>
      <c r="H1072" s="249">
        <v>1</v>
      </c>
      <c r="I1072" s="249">
        <v>1</v>
      </c>
      <c r="J1072" s="249">
        <v>1</v>
      </c>
      <c r="K1072" s="249">
        <v>1</v>
      </c>
      <c r="L1072" s="249">
        <v>1</v>
      </c>
      <c r="M1072" s="249">
        <v>1</v>
      </c>
      <c r="N1072" s="249">
        <v>1</v>
      </c>
      <c r="O1072" s="249">
        <v>1</v>
      </c>
      <c r="P1072" s="249">
        <v>1</v>
      </c>
      <c r="Q1072" s="249">
        <v>1</v>
      </c>
      <c r="R1072" s="249">
        <v>1</v>
      </c>
      <c r="S1072" s="249">
        <v>1</v>
      </c>
      <c r="T1072" s="249">
        <v>1</v>
      </c>
      <c r="U1072" s="249">
        <v>1</v>
      </c>
      <c r="V1072" s="249">
        <v>1</v>
      </c>
      <c r="W1072" s="249">
        <v>1</v>
      </c>
      <c r="X1072" s="249">
        <v>1</v>
      </c>
      <c r="Y1072" s="249">
        <v>1</v>
      </c>
      <c r="Z1072" s="249">
        <v>1</v>
      </c>
      <c r="AA1072" s="249">
        <v>1</v>
      </c>
      <c r="AB1072" s="249">
        <v>1</v>
      </c>
      <c r="AC1072" s="249">
        <v>1</v>
      </c>
      <c r="AD1072" s="249">
        <v>1</v>
      </c>
      <c r="AE1072" s="249">
        <v>1</v>
      </c>
      <c r="AF1072" s="249">
        <v>1</v>
      </c>
      <c r="AG1072" s="249">
        <v>1</v>
      </c>
      <c r="AH1072" s="249">
        <v>1</v>
      </c>
      <c r="AI1072" s="249">
        <v>1</v>
      </c>
      <c r="AJ1072" s="249">
        <v>1</v>
      </c>
      <c r="AK1072" s="249">
        <v>1</v>
      </c>
      <c r="AL1072" s="249">
        <v>1</v>
      </c>
      <c r="AM1072" s="249">
        <v>1</v>
      </c>
    </row>
    <row r="1073" spans="1:39" x14ac:dyDescent="0.3">
      <c r="A1073" s="249">
        <v>521939</v>
      </c>
      <c r="B1073" s="305" t="s">
        <v>2062</v>
      </c>
      <c r="C1073" s="249">
        <v>1</v>
      </c>
      <c r="D1073" s="249">
        <v>1</v>
      </c>
      <c r="E1073" s="249">
        <v>1</v>
      </c>
      <c r="F1073" s="249">
        <v>1</v>
      </c>
      <c r="G1073" s="249">
        <v>1</v>
      </c>
      <c r="H1073" s="249">
        <v>1</v>
      </c>
      <c r="I1073" s="249">
        <v>1</v>
      </c>
      <c r="J1073" s="249">
        <v>1</v>
      </c>
      <c r="K1073" s="249">
        <v>1</v>
      </c>
      <c r="L1073" s="249">
        <v>1</v>
      </c>
      <c r="M1073" s="249">
        <v>1</v>
      </c>
      <c r="N1073" s="249">
        <v>1</v>
      </c>
      <c r="O1073" s="249">
        <v>1</v>
      </c>
      <c r="P1073" s="249">
        <v>1</v>
      </c>
      <c r="Q1073" s="249">
        <v>1</v>
      </c>
      <c r="R1073" s="249">
        <v>1</v>
      </c>
      <c r="S1073" s="249">
        <v>1</v>
      </c>
      <c r="T1073" s="249">
        <v>1</v>
      </c>
      <c r="U1073" s="249">
        <v>1</v>
      </c>
      <c r="V1073" s="249">
        <v>1</v>
      </c>
      <c r="W1073" s="249">
        <v>1</v>
      </c>
      <c r="X1073" s="249">
        <v>1</v>
      </c>
      <c r="Y1073" s="249">
        <v>1</v>
      </c>
      <c r="Z1073" s="249">
        <v>1</v>
      </c>
      <c r="AA1073" s="249">
        <v>1</v>
      </c>
      <c r="AB1073" s="249">
        <v>1</v>
      </c>
      <c r="AC1073" s="249">
        <v>1</v>
      </c>
      <c r="AD1073" s="249">
        <v>1</v>
      </c>
      <c r="AE1073" s="249">
        <v>1</v>
      </c>
      <c r="AF1073" s="249">
        <v>1</v>
      </c>
      <c r="AG1073" s="249">
        <v>1</v>
      </c>
      <c r="AH1073" s="249">
        <v>1</v>
      </c>
      <c r="AI1073" s="249">
        <v>1</v>
      </c>
      <c r="AJ1073" s="249">
        <v>1</v>
      </c>
      <c r="AK1073" s="249">
        <v>1</v>
      </c>
      <c r="AL1073" s="249">
        <v>1</v>
      </c>
      <c r="AM1073" s="249">
        <v>1</v>
      </c>
    </row>
    <row r="1074" spans="1:39" x14ac:dyDescent="0.3">
      <c r="A1074" s="249">
        <v>521943</v>
      </c>
      <c r="B1074" s="305" t="s">
        <v>2062</v>
      </c>
      <c r="C1074" s="249">
        <v>1</v>
      </c>
      <c r="D1074" s="249">
        <v>1</v>
      </c>
      <c r="E1074" s="249">
        <v>1</v>
      </c>
      <c r="F1074" s="249">
        <v>1</v>
      </c>
      <c r="G1074" s="249">
        <v>1</v>
      </c>
      <c r="H1074" s="249">
        <v>1</v>
      </c>
      <c r="I1074" s="249">
        <v>1</v>
      </c>
      <c r="J1074" s="249">
        <v>1</v>
      </c>
      <c r="K1074" s="249">
        <v>1</v>
      </c>
      <c r="L1074" s="249">
        <v>1</v>
      </c>
      <c r="M1074" s="249">
        <v>1</v>
      </c>
      <c r="N1074" s="249">
        <v>1</v>
      </c>
      <c r="O1074" s="249">
        <v>1</v>
      </c>
      <c r="P1074" s="249">
        <v>1</v>
      </c>
      <c r="Q1074" s="249">
        <v>1</v>
      </c>
      <c r="R1074" s="249">
        <v>1</v>
      </c>
      <c r="S1074" s="249">
        <v>1</v>
      </c>
      <c r="T1074" s="249">
        <v>1</v>
      </c>
      <c r="U1074" s="249">
        <v>1</v>
      </c>
      <c r="V1074" s="249">
        <v>1</v>
      </c>
      <c r="W1074" s="249">
        <v>1</v>
      </c>
      <c r="X1074" s="249">
        <v>1</v>
      </c>
      <c r="Y1074" s="249">
        <v>1</v>
      </c>
      <c r="Z1074" s="249">
        <v>1</v>
      </c>
      <c r="AA1074" s="249">
        <v>1</v>
      </c>
      <c r="AB1074" s="249">
        <v>1</v>
      </c>
      <c r="AC1074" s="249">
        <v>1</v>
      </c>
      <c r="AD1074" s="249">
        <v>1</v>
      </c>
      <c r="AE1074" s="249">
        <v>1</v>
      </c>
      <c r="AF1074" s="249">
        <v>1</v>
      </c>
      <c r="AG1074" s="249">
        <v>1</v>
      </c>
      <c r="AH1074" s="249">
        <v>1</v>
      </c>
      <c r="AI1074" s="249">
        <v>1</v>
      </c>
      <c r="AJ1074" s="249">
        <v>1</v>
      </c>
      <c r="AK1074" s="249">
        <v>1</v>
      </c>
      <c r="AL1074" s="249">
        <v>1</v>
      </c>
      <c r="AM1074" s="249">
        <v>1</v>
      </c>
    </row>
    <row r="1075" spans="1:39" x14ac:dyDescent="0.3">
      <c r="A1075" s="249">
        <v>521956</v>
      </c>
      <c r="B1075" s="305" t="s">
        <v>2062</v>
      </c>
      <c r="C1075" s="249">
        <v>1</v>
      </c>
      <c r="D1075" s="249">
        <v>1</v>
      </c>
      <c r="E1075" s="249">
        <v>1</v>
      </c>
      <c r="F1075" s="249">
        <v>1</v>
      </c>
      <c r="G1075" s="249">
        <v>1</v>
      </c>
      <c r="H1075" s="249">
        <v>1</v>
      </c>
      <c r="I1075" s="249">
        <v>1</v>
      </c>
      <c r="J1075" s="249">
        <v>1</v>
      </c>
      <c r="K1075" s="249">
        <v>1</v>
      </c>
      <c r="L1075" s="249">
        <v>1</v>
      </c>
      <c r="M1075" s="249">
        <v>1</v>
      </c>
      <c r="N1075" s="249">
        <v>1</v>
      </c>
      <c r="O1075" s="249">
        <v>1</v>
      </c>
      <c r="P1075" s="249">
        <v>1</v>
      </c>
      <c r="Q1075" s="249">
        <v>1</v>
      </c>
      <c r="R1075" s="249">
        <v>1</v>
      </c>
      <c r="S1075" s="249">
        <v>1</v>
      </c>
      <c r="T1075" s="249">
        <v>1</v>
      </c>
      <c r="U1075" s="249">
        <v>1</v>
      </c>
      <c r="V1075" s="249">
        <v>1</v>
      </c>
      <c r="W1075" s="249">
        <v>1</v>
      </c>
      <c r="X1075" s="249">
        <v>1</v>
      </c>
      <c r="Y1075" s="249">
        <v>1</v>
      </c>
      <c r="Z1075" s="249">
        <v>1</v>
      </c>
      <c r="AA1075" s="249">
        <v>1</v>
      </c>
      <c r="AB1075" s="249">
        <v>1</v>
      </c>
      <c r="AC1075" s="249">
        <v>1</v>
      </c>
      <c r="AD1075" s="249">
        <v>1</v>
      </c>
      <c r="AE1075" s="249">
        <v>1</v>
      </c>
      <c r="AF1075" s="249">
        <v>1</v>
      </c>
      <c r="AG1075" s="249">
        <v>1</v>
      </c>
      <c r="AH1075" s="249">
        <v>1</v>
      </c>
      <c r="AI1075" s="249">
        <v>1</v>
      </c>
      <c r="AJ1075" s="249">
        <v>1</v>
      </c>
      <c r="AK1075" s="249">
        <v>1</v>
      </c>
      <c r="AL1075" s="249">
        <v>1</v>
      </c>
      <c r="AM1075" s="249">
        <v>1</v>
      </c>
    </row>
    <row r="1076" spans="1:39" x14ac:dyDescent="0.3">
      <c r="A1076" s="249">
        <v>521959</v>
      </c>
      <c r="B1076" s="305" t="s">
        <v>2062</v>
      </c>
      <c r="C1076" s="249">
        <v>1</v>
      </c>
      <c r="D1076" s="249">
        <v>1</v>
      </c>
      <c r="E1076" s="249">
        <v>1</v>
      </c>
      <c r="F1076" s="249">
        <v>1</v>
      </c>
      <c r="G1076" s="249">
        <v>1</v>
      </c>
      <c r="H1076" s="249">
        <v>1</v>
      </c>
      <c r="I1076" s="249">
        <v>1</v>
      </c>
      <c r="J1076" s="249">
        <v>1</v>
      </c>
      <c r="K1076" s="249">
        <v>1</v>
      </c>
      <c r="L1076" s="249">
        <v>1</v>
      </c>
      <c r="M1076" s="249">
        <v>1</v>
      </c>
      <c r="N1076" s="249">
        <v>1</v>
      </c>
      <c r="O1076" s="249">
        <v>1</v>
      </c>
      <c r="P1076" s="249">
        <v>1</v>
      </c>
      <c r="Q1076" s="249">
        <v>1</v>
      </c>
      <c r="R1076" s="249">
        <v>1</v>
      </c>
      <c r="S1076" s="249">
        <v>1</v>
      </c>
      <c r="T1076" s="249">
        <v>1</v>
      </c>
      <c r="U1076" s="249">
        <v>1</v>
      </c>
      <c r="V1076" s="249">
        <v>1</v>
      </c>
      <c r="W1076" s="249">
        <v>1</v>
      </c>
      <c r="X1076" s="249">
        <v>1</v>
      </c>
      <c r="Y1076" s="249">
        <v>1</v>
      </c>
      <c r="Z1076" s="249">
        <v>1</v>
      </c>
      <c r="AA1076" s="249">
        <v>1</v>
      </c>
      <c r="AB1076" s="249">
        <v>1</v>
      </c>
      <c r="AC1076" s="249">
        <v>1</v>
      </c>
      <c r="AD1076" s="249">
        <v>1</v>
      </c>
      <c r="AE1076" s="249">
        <v>1</v>
      </c>
      <c r="AF1076" s="249">
        <v>1</v>
      </c>
      <c r="AG1076" s="249">
        <v>1</v>
      </c>
      <c r="AH1076" s="249">
        <v>1</v>
      </c>
      <c r="AI1076" s="249">
        <v>1</v>
      </c>
      <c r="AJ1076" s="249">
        <v>1</v>
      </c>
      <c r="AK1076" s="249">
        <v>1</v>
      </c>
      <c r="AL1076" s="249">
        <v>1</v>
      </c>
      <c r="AM1076" s="249">
        <v>1</v>
      </c>
    </row>
    <row r="1077" spans="1:39" x14ac:dyDescent="0.3">
      <c r="A1077" s="249">
        <v>521960</v>
      </c>
      <c r="B1077" s="305" t="s">
        <v>2062</v>
      </c>
      <c r="C1077" s="249">
        <v>1</v>
      </c>
      <c r="D1077" s="249">
        <v>1</v>
      </c>
      <c r="E1077" s="249">
        <v>1</v>
      </c>
      <c r="F1077" s="249">
        <v>1</v>
      </c>
      <c r="G1077" s="249">
        <v>1</v>
      </c>
      <c r="H1077" s="249">
        <v>1</v>
      </c>
      <c r="I1077" s="249">
        <v>1</v>
      </c>
      <c r="J1077" s="249">
        <v>1</v>
      </c>
      <c r="K1077" s="249">
        <v>1</v>
      </c>
      <c r="L1077" s="249">
        <v>1</v>
      </c>
      <c r="M1077" s="249">
        <v>1</v>
      </c>
      <c r="N1077" s="249">
        <v>1</v>
      </c>
      <c r="O1077" s="249">
        <v>1</v>
      </c>
      <c r="P1077" s="249">
        <v>1</v>
      </c>
      <c r="Q1077" s="249">
        <v>1</v>
      </c>
      <c r="R1077" s="249">
        <v>1</v>
      </c>
      <c r="S1077" s="249">
        <v>1</v>
      </c>
      <c r="T1077" s="249">
        <v>1</v>
      </c>
      <c r="U1077" s="249">
        <v>1</v>
      </c>
      <c r="V1077" s="249">
        <v>1</v>
      </c>
      <c r="W1077" s="249">
        <v>1</v>
      </c>
      <c r="X1077" s="249">
        <v>1</v>
      </c>
      <c r="Y1077" s="249">
        <v>1</v>
      </c>
      <c r="Z1077" s="249">
        <v>1</v>
      </c>
      <c r="AA1077" s="249">
        <v>1</v>
      </c>
      <c r="AB1077" s="249">
        <v>1</v>
      </c>
      <c r="AC1077" s="249">
        <v>1</v>
      </c>
      <c r="AD1077" s="249">
        <v>1</v>
      </c>
      <c r="AE1077" s="249">
        <v>1</v>
      </c>
      <c r="AF1077" s="249">
        <v>1</v>
      </c>
      <c r="AG1077" s="249">
        <v>1</v>
      </c>
      <c r="AH1077" s="249">
        <v>1</v>
      </c>
      <c r="AI1077" s="249">
        <v>1</v>
      </c>
      <c r="AJ1077" s="249">
        <v>1</v>
      </c>
      <c r="AK1077" s="249">
        <v>1</v>
      </c>
      <c r="AL1077" s="249">
        <v>1</v>
      </c>
      <c r="AM1077" s="249">
        <v>1</v>
      </c>
    </row>
    <row r="1078" spans="1:39" x14ac:dyDescent="0.3">
      <c r="A1078" s="249">
        <v>521965</v>
      </c>
      <c r="B1078" s="305" t="s">
        <v>2062</v>
      </c>
      <c r="C1078" s="249">
        <v>1</v>
      </c>
      <c r="D1078" s="249">
        <v>1</v>
      </c>
      <c r="E1078" s="249">
        <v>1</v>
      </c>
      <c r="F1078" s="249">
        <v>1</v>
      </c>
      <c r="G1078" s="249">
        <v>1</v>
      </c>
      <c r="H1078" s="249">
        <v>1</v>
      </c>
      <c r="I1078" s="249">
        <v>1</v>
      </c>
      <c r="J1078" s="249">
        <v>1</v>
      </c>
      <c r="K1078" s="249">
        <v>1</v>
      </c>
      <c r="L1078" s="249">
        <v>1</v>
      </c>
      <c r="M1078" s="249">
        <v>1</v>
      </c>
      <c r="N1078" s="249">
        <v>1</v>
      </c>
      <c r="O1078" s="249">
        <v>1</v>
      </c>
      <c r="P1078" s="249">
        <v>1</v>
      </c>
      <c r="Q1078" s="249">
        <v>1</v>
      </c>
      <c r="R1078" s="249">
        <v>1</v>
      </c>
      <c r="S1078" s="249">
        <v>1</v>
      </c>
      <c r="T1078" s="249">
        <v>1</v>
      </c>
      <c r="U1078" s="249">
        <v>1</v>
      </c>
      <c r="V1078" s="249">
        <v>1</v>
      </c>
      <c r="W1078" s="249">
        <v>1</v>
      </c>
      <c r="X1078" s="249">
        <v>1</v>
      </c>
      <c r="Y1078" s="249">
        <v>1</v>
      </c>
      <c r="Z1078" s="249">
        <v>1</v>
      </c>
      <c r="AA1078" s="249">
        <v>1</v>
      </c>
      <c r="AB1078" s="249">
        <v>1</v>
      </c>
      <c r="AC1078" s="249">
        <v>1</v>
      </c>
      <c r="AD1078" s="249">
        <v>1</v>
      </c>
      <c r="AE1078" s="249">
        <v>1</v>
      </c>
      <c r="AF1078" s="249">
        <v>1</v>
      </c>
      <c r="AG1078" s="249">
        <v>1</v>
      </c>
      <c r="AH1078" s="249">
        <v>1</v>
      </c>
      <c r="AI1078" s="249">
        <v>1</v>
      </c>
      <c r="AJ1078" s="249">
        <v>1</v>
      </c>
      <c r="AK1078" s="249">
        <v>1</v>
      </c>
      <c r="AL1078" s="249">
        <v>1</v>
      </c>
      <c r="AM1078" s="249">
        <v>1</v>
      </c>
    </row>
    <row r="1079" spans="1:39" x14ac:dyDescent="0.3">
      <c r="A1079" s="249">
        <v>521976</v>
      </c>
      <c r="B1079" s="305" t="s">
        <v>2062</v>
      </c>
      <c r="C1079" s="249">
        <v>1</v>
      </c>
      <c r="D1079" s="249">
        <v>1</v>
      </c>
      <c r="E1079" s="249">
        <v>1</v>
      </c>
      <c r="F1079" s="249">
        <v>1</v>
      </c>
      <c r="G1079" s="249">
        <v>1</v>
      </c>
      <c r="H1079" s="249">
        <v>1</v>
      </c>
      <c r="I1079" s="249">
        <v>1</v>
      </c>
      <c r="J1079" s="249">
        <v>1</v>
      </c>
      <c r="K1079" s="249">
        <v>1</v>
      </c>
      <c r="L1079" s="249">
        <v>1</v>
      </c>
      <c r="M1079" s="249">
        <v>1</v>
      </c>
      <c r="N1079" s="249">
        <v>1</v>
      </c>
      <c r="O1079" s="249">
        <v>1</v>
      </c>
      <c r="P1079" s="249">
        <v>1</v>
      </c>
      <c r="Q1079" s="249">
        <v>1</v>
      </c>
      <c r="R1079" s="249">
        <v>1</v>
      </c>
      <c r="S1079" s="249">
        <v>1</v>
      </c>
      <c r="T1079" s="249">
        <v>1</v>
      </c>
      <c r="U1079" s="249">
        <v>1</v>
      </c>
      <c r="V1079" s="249">
        <v>1</v>
      </c>
      <c r="W1079" s="249">
        <v>1</v>
      </c>
      <c r="X1079" s="249">
        <v>1</v>
      </c>
      <c r="Y1079" s="249">
        <v>1</v>
      </c>
      <c r="Z1079" s="249">
        <v>1</v>
      </c>
      <c r="AA1079" s="249">
        <v>1</v>
      </c>
      <c r="AB1079" s="249">
        <v>1</v>
      </c>
      <c r="AC1079" s="249">
        <v>1</v>
      </c>
      <c r="AD1079" s="249">
        <v>1</v>
      </c>
      <c r="AE1079" s="249">
        <v>1</v>
      </c>
      <c r="AF1079" s="249">
        <v>1</v>
      </c>
      <c r="AG1079" s="249">
        <v>1</v>
      </c>
      <c r="AH1079" s="249">
        <v>1</v>
      </c>
      <c r="AI1079" s="249">
        <v>1</v>
      </c>
      <c r="AJ1079" s="249">
        <v>1</v>
      </c>
      <c r="AK1079" s="249">
        <v>1</v>
      </c>
      <c r="AL1079" s="249">
        <v>1</v>
      </c>
      <c r="AM1079" s="249">
        <v>1</v>
      </c>
    </row>
    <row r="1080" spans="1:39" x14ac:dyDescent="0.3">
      <c r="A1080" s="249">
        <v>521977</v>
      </c>
      <c r="B1080" s="305" t="s">
        <v>2062</v>
      </c>
      <c r="C1080" s="249">
        <v>1</v>
      </c>
      <c r="D1080" s="249">
        <v>1</v>
      </c>
      <c r="E1080" s="249">
        <v>1</v>
      </c>
      <c r="F1080" s="249">
        <v>1</v>
      </c>
      <c r="G1080" s="249">
        <v>1</v>
      </c>
      <c r="H1080" s="249">
        <v>1</v>
      </c>
      <c r="I1080" s="249">
        <v>1</v>
      </c>
      <c r="J1080" s="249">
        <v>1</v>
      </c>
      <c r="K1080" s="249">
        <v>1</v>
      </c>
      <c r="L1080" s="249">
        <v>1</v>
      </c>
      <c r="M1080" s="249">
        <v>1</v>
      </c>
      <c r="N1080" s="249">
        <v>1</v>
      </c>
      <c r="O1080" s="249">
        <v>1</v>
      </c>
      <c r="P1080" s="249">
        <v>1</v>
      </c>
      <c r="Q1080" s="249">
        <v>1</v>
      </c>
      <c r="R1080" s="249">
        <v>1</v>
      </c>
      <c r="S1080" s="249">
        <v>1</v>
      </c>
      <c r="T1080" s="249">
        <v>1</v>
      </c>
      <c r="U1080" s="249">
        <v>1</v>
      </c>
      <c r="V1080" s="249">
        <v>1</v>
      </c>
      <c r="W1080" s="249">
        <v>1</v>
      </c>
      <c r="X1080" s="249">
        <v>1</v>
      </c>
      <c r="Y1080" s="249">
        <v>1</v>
      </c>
      <c r="Z1080" s="249">
        <v>1</v>
      </c>
      <c r="AA1080" s="249">
        <v>1</v>
      </c>
      <c r="AB1080" s="249">
        <v>1</v>
      </c>
      <c r="AC1080" s="249">
        <v>1</v>
      </c>
      <c r="AD1080" s="249">
        <v>1</v>
      </c>
      <c r="AE1080" s="249">
        <v>1</v>
      </c>
      <c r="AF1080" s="249">
        <v>1</v>
      </c>
      <c r="AG1080" s="249">
        <v>1</v>
      </c>
      <c r="AH1080" s="249">
        <v>1</v>
      </c>
      <c r="AI1080" s="249">
        <v>1</v>
      </c>
      <c r="AJ1080" s="249">
        <v>1</v>
      </c>
      <c r="AK1080" s="249">
        <v>1</v>
      </c>
      <c r="AL1080" s="249">
        <v>1</v>
      </c>
      <c r="AM1080" s="249">
        <v>1</v>
      </c>
    </row>
    <row r="1081" spans="1:39" x14ac:dyDescent="0.3">
      <c r="A1081" s="249">
        <v>521995</v>
      </c>
      <c r="B1081" s="305" t="s">
        <v>2062</v>
      </c>
      <c r="C1081" s="249">
        <v>1</v>
      </c>
      <c r="D1081" s="249">
        <v>1</v>
      </c>
      <c r="E1081" s="249">
        <v>1</v>
      </c>
      <c r="F1081" s="249">
        <v>1</v>
      </c>
      <c r="G1081" s="249">
        <v>1</v>
      </c>
      <c r="H1081" s="249">
        <v>1</v>
      </c>
      <c r="I1081" s="249">
        <v>1</v>
      </c>
      <c r="J1081" s="249">
        <v>1</v>
      </c>
      <c r="K1081" s="249">
        <v>1</v>
      </c>
      <c r="L1081" s="249">
        <v>1</v>
      </c>
      <c r="M1081" s="249">
        <v>1</v>
      </c>
      <c r="N1081" s="249">
        <v>1</v>
      </c>
      <c r="O1081" s="249">
        <v>1</v>
      </c>
      <c r="P1081" s="249">
        <v>1</v>
      </c>
      <c r="Q1081" s="249">
        <v>1</v>
      </c>
      <c r="R1081" s="249">
        <v>1</v>
      </c>
      <c r="S1081" s="249">
        <v>1</v>
      </c>
      <c r="T1081" s="249">
        <v>1</v>
      </c>
      <c r="U1081" s="249">
        <v>1</v>
      </c>
      <c r="V1081" s="249">
        <v>1</v>
      </c>
      <c r="W1081" s="249">
        <v>1</v>
      </c>
      <c r="X1081" s="249">
        <v>1</v>
      </c>
      <c r="Y1081" s="249">
        <v>1</v>
      </c>
      <c r="Z1081" s="249">
        <v>1</v>
      </c>
      <c r="AA1081" s="249">
        <v>1</v>
      </c>
      <c r="AB1081" s="249">
        <v>1</v>
      </c>
      <c r="AC1081" s="249">
        <v>1</v>
      </c>
      <c r="AD1081" s="249">
        <v>1</v>
      </c>
      <c r="AE1081" s="249">
        <v>1</v>
      </c>
      <c r="AF1081" s="249">
        <v>1</v>
      </c>
      <c r="AG1081" s="249">
        <v>1</v>
      </c>
      <c r="AH1081" s="249">
        <v>1</v>
      </c>
      <c r="AI1081" s="249">
        <v>1</v>
      </c>
      <c r="AJ1081" s="249">
        <v>1</v>
      </c>
      <c r="AK1081" s="249">
        <v>1</v>
      </c>
      <c r="AL1081" s="249">
        <v>1</v>
      </c>
      <c r="AM1081" s="249">
        <v>1</v>
      </c>
    </row>
    <row r="1082" spans="1:39" x14ac:dyDescent="0.3">
      <c r="A1082" s="249">
        <v>522001</v>
      </c>
      <c r="B1082" s="305" t="s">
        <v>2062</v>
      </c>
      <c r="C1082" s="249">
        <v>1</v>
      </c>
      <c r="D1082" s="249">
        <v>1</v>
      </c>
      <c r="E1082" s="249">
        <v>1</v>
      </c>
      <c r="F1082" s="249">
        <v>1</v>
      </c>
      <c r="G1082" s="249">
        <v>1</v>
      </c>
      <c r="H1082" s="249">
        <v>1</v>
      </c>
      <c r="I1082" s="249">
        <v>1</v>
      </c>
      <c r="J1082" s="249">
        <v>1</v>
      </c>
      <c r="K1082" s="249">
        <v>1</v>
      </c>
      <c r="L1082" s="249">
        <v>1</v>
      </c>
      <c r="M1082" s="249">
        <v>1</v>
      </c>
      <c r="N1082" s="249">
        <v>1</v>
      </c>
      <c r="O1082" s="249">
        <v>1</v>
      </c>
      <c r="P1082" s="249">
        <v>1</v>
      </c>
      <c r="Q1082" s="249">
        <v>1</v>
      </c>
      <c r="R1082" s="249">
        <v>1</v>
      </c>
      <c r="S1082" s="249">
        <v>1</v>
      </c>
      <c r="T1082" s="249">
        <v>1</v>
      </c>
      <c r="U1082" s="249">
        <v>1</v>
      </c>
      <c r="V1082" s="249">
        <v>1</v>
      </c>
      <c r="W1082" s="249">
        <v>1</v>
      </c>
      <c r="X1082" s="249">
        <v>1</v>
      </c>
      <c r="Y1082" s="249">
        <v>1</v>
      </c>
      <c r="Z1082" s="249">
        <v>1</v>
      </c>
      <c r="AA1082" s="249">
        <v>1</v>
      </c>
      <c r="AB1082" s="249">
        <v>1</v>
      </c>
      <c r="AC1082" s="249">
        <v>1</v>
      </c>
      <c r="AD1082" s="249">
        <v>1</v>
      </c>
      <c r="AE1082" s="249">
        <v>1</v>
      </c>
      <c r="AF1082" s="249">
        <v>1</v>
      </c>
      <c r="AG1082" s="249">
        <v>1</v>
      </c>
      <c r="AH1082" s="249">
        <v>1</v>
      </c>
      <c r="AI1082" s="249">
        <v>1</v>
      </c>
      <c r="AJ1082" s="249">
        <v>1</v>
      </c>
      <c r="AK1082" s="249">
        <v>1</v>
      </c>
      <c r="AL1082" s="249">
        <v>1</v>
      </c>
      <c r="AM1082" s="249">
        <v>1</v>
      </c>
    </row>
    <row r="1083" spans="1:39" x14ac:dyDescent="0.3">
      <c r="A1083" s="249">
        <v>522006</v>
      </c>
      <c r="B1083" s="305" t="s">
        <v>2062</v>
      </c>
      <c r="C1083" s="249">
        <v>1</v>
      </c>
      <c r="D1083" s="249">
        <v>1</v>
      </c>
      <c r="E1083" s="249">
        <v>1</v>
      </c>
      <c r="F1083" s="249">
        <v>1</v>
      </c>
      <c r="G1083" s="249">
        <v>1</v>
      </c>
      <c r="H1083" s="249">
        <v>1</v>
      </c>
      <c r="I1083" s="249">
        <v>1</v>
      </c>
      <c r="J1083" s="249">
        <v>1</v>
      </c>
      <c r="K1083" s="249">
        <v>1</v>
      </c>
      <c r="L1083" s="249">
        <v>1</v>
      </c>
      <c r="M1083" s="249">
        <v>1</v>
      </c>
      <c r="N1083" s="249">
        <v>1</v>
      </c>
      <c r="O1083" s="249">
        <v>1</v>
      </c>
      <c r="P1083" s="249">
        <v>1</v>
      </c>
      <c r="Q1083" s="249">
        <v>1</v>
      </c>
      <c r="R1083" s="249">
        <v>1</v>
      </c>
      <c r="S1083" s="249">
        <v>1</v>
      </c>
      <c r="T1083" s="249">
        <v>1</v>
      </c>
      <c r="U1083" s="249">
        <v>1</v>
      </c>
      <c r="V1083" s="249">
        <v>1</v>
      </c>
      <c r="W1083" s="249">
        <v>1</v>
      </c>
      <c r="X1083" s="249">
        <v>1</v>
      </c>
      <c r="Y1083" s="249">
        <v>1</v>
      </c>
      <c r="Z1083" s="249">
        <v>1</v>
      </c>
      <c r="AA1083" s="249">
        <v>1</v>
      </c>
      <c r="AB1083" s="249">
        <v>1</v>
      </c>
      <c r="AC1083" s="249">
        <v>1</v>
      </c>
      <c r="AD1083" s="249">
        <v>1</v>
      </c>
      <c r="AE1083" s="249">
        <v>1</v>
      </c>
      <c r="AF1083" s="249">
        <v>1</v>
      </c>
      <c r="AG1083" s="249">
        <v>1</v>
      </c>
      <c r="AH1083" s="249">
        <v>1</v>
      </c>
      <c r="AI1083" s="249">
        <v>1</v>
      </c>
      <c r="AJ1083" s="249">
        <v>1</v>
      </c>
      <c r="AK1083" s="249">
        <v>1</v>
      </c>
      <c r="AL1083" s="249">
        <v>1</v>
      </c>
      <c r="AM1083" s="249">
        <v>1</v>
      </c>
    </row>
    <row r="1084" spans="1:39" x14ac:dyDescent="0.3">
      <c r="A1084" s="249">
        <v>522027</v>
      </c>
      <c r="B1084" s="305" t="s">
        <v>2062</v>
      </c>
      <c r="C1084" s="249">
        <v>1</v>
      </c>
      <c r="D1084" s="249">
        <v>1</v>
      </c>
      <c r="E1084" s="249">
        <v>1</v>
      </c>
      <c r="F1084" s="249">
        <v>1</v>
      </c>
      <c r="G1084" s="249">
        <v>1</v>
      </c>
      <c r="H1084" s="249">
        <v>1</v>
      </c>
      <c r="I1084" s="249">
        <v>1</v>
      </c>
      <c r="J1084" s="249">
        <v>1</v>
      </c>
      <c r="K1084" s="249">
        <v>1</v>
      </c>
      <c r="L1084" s="249">
        <v>1</v>
      </c>
      <c r="M1084" s="249">
        <v>1</v>
      </c>
      <c r="N1084" s="249">
        <v>1</v>
      </c>
      <c r="O1084" s="249">
        <v>1</v>
      </c>
      <c r="P1084" s="249">
        <v>1</v>
      </c>
      <c r="Q1084" s="249">
        <v>1</v>
      </c>
      <c r="R1084" s="249">
        <v>1</v>
      </c>
      <c r="S1084" s="249">
        <v>1</v>
      </c>
      <c r="T1084" s="249">
        <v>1</v>
      </c>
      <c r="U1084" s="249">
        <v>1</v>
      </c>
      <c r="V1084" s="249">
        <v>1</v>
      </c>
      <c r="W1084" s="249">
        <v>1</v>
      </c>
      <c r="X1084" s="249">
        <v>1</v>
      </c>
      <c r="Y1084" s="249">
        <v>1</v>
      </c>
      <c r="Z1084" s="249">
        <v>1</v>
      </c>
      <c r="AA1084" s="249">
        <v>1</v>
      </c>
      <c r="AB1084" s="249">
        <v>1</v>
      </c>
      <c r="AC1084" s="249">
        <v>1</v>
      </c>
      <c r="AD1084" s="249">
        <v>1</v>
      </c>
      <c r="AE1084" s="249">
        <v>1</v>
      </c>
      <c r="AF1084" s="249">
        <v>1</v>
      </c>
      <c r="AG1084" s="249">
        <v>1</v>
      </c>
      <c r="AH1084" s="249">
        <v>1</v>
      </c>
      <c r="AI1084" s="249">
        <v>1</v>
      </c>
      <c r="AJ1084" s="249">
        <v>1</v>
      </c>
      <c r="AK1084" s="249">
        <v>1</v>
      </c>
      <c r="AL1084" s="249">
        <v>1</v>
      </c>
      <c r="AM1084" s="249">
        <v>1</v>
      </c>
    </row>
    <row r="1085" spans="1:39" x14ac:dyDescent="0.3">
      <c r="A1085" s="249">
        <v>522029</v>
      </c>
      <c r="B1085" s="305" t="s">
        <v>2062</v>
      </c>
      <c r="C1085" s="249">
        <v>1</v>
      </c>
      <c r="D1085" s="249">
        <v>1</v>
      </c>
      <c r="E1085" s="249">
        <v>1</v>
      </c>
      <c r="F1085" s="249">
        <v>1</v>
      </c>
      <c r="G1085" s="249">
        <v>1</v>
      </c>
      <c r="H1085" s="249">
        <v>1</v>
      </c>
      <c r="I1085" s="249">
        <v>1</v>
      </c>
      <c r="J1085" s="249">
        <v>1</v>
      </c>
      <c r="K1085" s="249">
        <v>1</v>
      </c>
      <c r="L1085" s="249">
        <v>1</v>
      </c>
      <c r="M1085" s="249">
        <v>1</v>
      </c>
      <c r="N1085" s="249">
        <v>1</v>
      </c>
      <c r="O1085" s="249">
        <v>1</v>
      </c>
      <c r="P1085" s="249">
        <v>1</v>
      </c>
      <c r="Q1085" s="249">
        <v>1</v>
      </c>
      <c r="R1085" s="249">
        <v>1</v>
      </c>
      <c r="S1085" s="249">
        <v>1</v>
      </c>
      <c r="T1085" s="249">
        <v>1</v>
      </c>
      <c r="U1085" s="249">
        <v>1</v>
      </c>
      <c r="V1085" s="249">
        <v>1</v>
      </c>
      <c r="W1085" s="249">
        <v>1</v>
      </c>
      <c r="X1085" s="249">
        <v>1</v>
      </c>
      <c r="Y1085" s="249">
        <v>1</v>
      </c>
      <c r="Z1085" s="249">
        <v>1</v>
      </c>
      <c r="AA1085" s="249">
        <v>1</v>
      </c>
      <c r="AB1085" s="249">
        <v>1</v>
      </c>
      <c r="AC1085" s="249">
        <v>1</v>
      </c>
      <c r="AD1085" s="249">
        <v>1</v>
      </c>
      <c r="AE1085" s="249">
        <v>1</v>
      </c>
      <c r="AF1085" s="249">
        <v>1</v>
      </c>
      <c r="AG1085" s="249">
        <v>1</v>
      </c>
      <c r="AH1085" s="249">
        <v>1</v>
      </c>
      <c r="AI1085" s="249">
        <v>1</v>
      </c>
      <c r="AJ1085" s="249">
        <v>1</v>
      </c>
      <c r="AK1085" s="249">
        <v>1</v>
      </c>
      <c r="AL1085" s="249">
        <v>1</v>
      </c>
      <c r="AM1085" s="249">
        <v>1</v>
      </c>
    </row>
    <row r="1086" spans="1:39" x14ac:dyDescent="0.3">
      <c r="A1086" s="249">
        <v>522038</v>
      </c>
      <c r="B1086" s="305" t="s">
        <v>2062</v>
      </c>
      <c r="C1086" s="249">
        <v>1</v>
      </c>
      <c r="D1086" s="249">
        <v>1</v>
      </c>
      <c r="E1086" s="249">
        <v>1</v>
      </c>
      <c r="F1086" s="249">
        <v>1</v>
      </c>
      <c r="G1086" s="249">
        <v>1</v>
      </c>
      <c r="H1086" s="249">
        <v>1</v>
      </c>
      <c r="I1086" s="249">
        <v>1</v>
      </c>
      <c r="J1086" s="249">
        <v>1</v>
      </c>
      <c r="K1086" s="249">
        <v>1</v>
      </c>
      <c r="L1086" s="249">
        <v>1</v>
      </c>
      <c r="M1086" s="249">
        <v>1</v>
      </c>
      <c r="N1086" s="249">
        <v>1</v>
      </c>
      <c r="O1086" s="249">
        <v>1</v>
      </c>
      <c r="P1086" s="249">
        <v>1</v>
      </c>
      <c r="Q1086" s="249">
        <v>1</v>
      </c>
      <c r="R1086" s="249">
        <v>1</v>
      </c>
      <c r="S1086" s="249">
        <v>1</v>
      </c>
      <c r="T1086" s="249">
        <v>1</v>
      </c>
      <c r="U1086" s="249">
        <v>1</v>
      </c>
      <c r="V1086" s="249">
        <v>1</v>
      </c>
      <c r="W1086" s="249">
        <v>1</v>
      </c>
      <c r="X1086" s="249">
        <v>1</v>
      </c>
      <c r="Y1086" s="249">
        <v>1</v>
      </c>
      <c r="Z1086" s="249">
        <v>1</v>
      </c>
      <c r="AA1086" s="249">
        <v>1</v>
      </c>
      <c r="AB1086" s="249">
        <v>1</v>
      </c>
      <c r="AC1086" s="249">
        <v>1</v>
      </c>
      <c r="AD1086" s="249">
        <v>1</v>
      </c>
      <c r="AE1086" s="249">
        <v>1</v>
      </c>
      <c r="AF1086" s="249">
        <v>1</v>
      </c>
      <c r="AG1086" s="249">
        <v>1</v>
      </c>
      <c r="AH1086" s="249">
        <v>1</v>
      </c>
      <c r="AI1086" s="249">
        <v>1</v>
      </c>
      <c r="AJ1086" s="249">
        <v>1</v>
      </c>
      <c r="AK1086" s="249">
        <v>1</v>
      </c>
      <c r="AL1086" s="249">
        <v>1</v>
      </c>
      <c r="AM1086" s="249">
        <v>1</v>
      </c>
    </row>
    <row r="1087" spans="1:39" x14ac:dyDescent="0.3">
      <c r="A1087" s="249">
        <v>522046</v>
      </c>
      <c r="B1087" s="305" t="s">
        <v>2062</v>
      </c>
      <c r="C1087" s="249">
        <v>1</v>
      </c>
      <c r="D1087" s="249">
        <v>1</v>
      </c>
      <c r="E1087" s="249">
        <v>1</v>
      </c>
      <c r="F1087" s="249">
        <v>1</v>
      </c>
      <c r="G1087" s="249">
        <v>1</v>
      </c>
      <c r="H1087" s="249">
        <v>1</v>
      </c>
      <c r="I1087" s="249">
        <v>1</v>
      </c>
      <c r="J1087" s="249">
        <v>1</v>
      </c>
      <c r="K1087" s="249">
        <v>1</v>
      </c>
      <c r="L1087" s="249">
        <v>1</v>
      </c>
      <c r="M1087" s="249">
        <v>1</v>
      </c>
      <c r="N1087" s="249">
        <v>1</v>
      </c>
      <c r="O1087" s="249">
        <v>1</v>
      </c>
      <c r="P1087" s="249">
        <v>1</v>
      </c>
      <c r="Q1087" s="249">
        <v>1</v>
      </c>
      <c r="R1087" s="249">
        <v>1</v>
      </c>
      <c r="S1087" s="249">
        <v>1</v>
      </c>
      <c r="T1087" s="249">
        <v>1</v>
      </c>
      <c r="U1087" s="249">
        <v>1</v>
      </c>
      <c r="V1087" s="249">
        <v>1</v>
      </c>
      <c r="W1087" s="249">
        <v>1</v>
      </c>
      <c r="X1087" s="249">
        <v>1</v>
      </c>
      <c r="Y1087" s="249">
        <v>1</v>
      </c>
      <c r="Z1087" s="249">
        <v>1</v>
      </c>
      <c r="AA1087" s="249">
        <v>1</v>
      </c>
      <c r="AB1087" s="249">
        <v>1</v>
      </c>
      <c r="AC1087" s="249">
        <v>1</v>
      </c>
      <c r="AD1087" s="249">
        <v>1</v>
      </c>
      <c r="AE1087" s="249">
        <v>1</v>
      </c>
      <c r="AF1087" s="249">
        <v>1</v>
      </c>
      <c r="AG1087" s="249">
        <v>1</v>
      </c>
      <c r="AH1087" s="249">
        <v>1</v>
      </c>
      <c r="AI1087" s="249">
        <v>1</v>
      </c>
      <c r="AJ1087" s="249">
        <v>1</v>
      </c>
      <c r="AK1087" s="249">
        <v>1</v>
      </c>
      <c r="AL1087" s="249">
        <v>1</v>
      </c>
      <c r="AM1087" s="249">
        <v>1</v>
      </c>
    </row>
    <row r="1088" spans="1:39" x14ac:dyDescent="0.3">
      <c r="A1088" s="249">
        <v>522048</v>
      </c>
      <c r="B1088" s="305" t="s">
        <v>2062</v>
      </c>
      <c r="C1088" s="249">
        <v>1</v>
      </c>
      <c r="D1088" s="249">
        <v>1</v>
      </c>
      <c r="E1088" s="249">
        <v>1</v>
      </c>
      <c r="F1088" s="249">
        <v>1</v>
      </c>
      <c r="G1088" s="249">
        <v>1</v>
      </c>
      <c r="H1088" s="249">
        <v>1</v>
      </c>
      <c r="I1088" s="249">
        <v>1</v>
      </c>
      <c r="J1088" s="249">
        <v>1</v>
      </c>
      <c r="K1088" s="249">
        <v>1</v>
      </c>
      <c r="L1088" s="249">
        <v>1</v>
      </c>
      <c r="M1088" s="249">
        <v>1</v>
      </c>
      <c r="N1088" s="249">
        <v>1</v>
      </c>
      <c r="O1088" s="249">
        <v>1</v>
      </c>
      <c r="P1088" s="249">
        <v>1</v>
      </c>
      <c r="Q1088" s="249">
        <v>1</v>
      </c>
      <c r="R1088" s="249">
        <v>1</v>
      </c>
      <c r="S1088" s="249">
        <v>1</v>
      </c>
      <c r="T1088" s="249">
        <v>1</v>
      </c>
      <c r="U1088" s="249">
        <v>1</v>
      </c>
      <c r="V1088" s="249">
        <v>1</v>
      </c>
      <c r="W1088" s="249">
        <v>1</v>
      </c>
      <c r="X1088" s="249">
        <v>1</v>
      </c>
      <c r="Y1088" s="249">
        <v>1</v>
      </c>
      <c r="Z1088" s="249">
        <v>1</v>
      </c>
      <c r="AA1088" s="249">
        <v>1</v>
      </c>
      <c r="AB1088" s="249">
        <v>1</v>
      </c>
      <c r="AC1088" s="249">
        <v>1</v>
      </c>
      <c r="AD1088" s="249">
        <v>1</v>
      </c>
      <c r="AE1088" s="249">
        <v>1</v>
      </c>
      <c r="AF1088" s="249">
        <v>1</v>
      </c>
      <c r="AG1088" s="249">
        <v>1</v>
      </c>
      <c r="AH1088" s="249">
        <v>1</v>
      </c>
      <c r="AI1088" s="249">
        <v>1</v>
      </c>
      <c r="AJ1088" s="249">
        <v>1</v>
      </c>
      <c r="AK1088" s="249">
        <v>1</v>
      </c>
      <c r="AL1088" s="249">
        <v>1</v>
      </c>
      <c r="AM1088" s="249">
        <v>1</v>
      </c>
    </row>
    <row r="1089" spans="1:39" x14ac:dyDescent="0.3">
      <c r="A1089" s="249">
        <v>522054</v>
      </c>
      <c r="B1089" s="305" t="s">
        <v>2062</v>
      </c>
      <c r="C1089" s="249">
        <v>1</v>
      </c>
      <c r="D1089" s="249">
        <v>1</v>
      </c>
      <c r="E1089" s="249">
        <v>1</v>
      </c>
      <c r="F1089" s="249">
        <v>1</v>
      </c>
      <c r="G1089" s="249">
        <v>1</v>
      </c>
      <c r="H1089" s="249">
        <v>1</v>
      </c>
      <c r="I1089" s="249">
        <v>1</v>
      </c>
      <c r="J1089" s="249">
        <v>1</v>
      </c>
      <c r="K1089" s="249">
        <v>1</v>
      </c>
      <c r="L1089" s="249">
        <v>1</v>
      </c>
      <c r="M1089" s="249">
        <v>1</v>
      </c>
      <c r="N1089" s="249">
        <v>1</v>
      </c>
      <c r="O1089" s="249">
        <v>1</v>
      </c>
      <c r="P1089" s="249">
        <v>1</v>
      </c>
      <c r="Q1089" s="249">
        <v>1</v>
      </c>
      <c r="R1089" s="249">
        <v>1</v>
      </c>
      <c r="S1089" s="249">
        <v>1</v>
      </c>
      <c r="T1089" s="249">
        <v>1</v>
      </c>
      <c r="U1089" s="249">
        <v>1</v>
      </c>
      <c r="V1089" s="249">
        <v>1</v>
      </c>
      <c r="W1089" s="249">
        <v>1</v>
      </c>
      <c r="X1089" s="249">
        <v>1</v>
      </c>
      <c r="Y1089" s="249">
        <v>1</v>
      </c>
      <c r="Z1089" s="249">
        <v>1</v>
      </c>
      <c r="AA1089" s="249">
        <v>1</v>
      </c>
      <c r="AB1089" s="249">
        <v>1</v>
      </c>
      <c r="AC1089" s="249">
        <v>1</v>
      </c>
      <c r="AD1089" s="249">
        <v>1</v>
      </c>
      <c r="AE1089" s="249">
        <v>1</v>
      </c>
      <c r="AF1089" s="249">
        <v>1</v>
      </c>
      <c r="AG1089" s="249">
        <v>1</v>
      </c>
      <c r="AH1089" s="249">
        <v>1</v>
      </c>
      <c r="AI1089" s="249">
        <v>1</v>
      </c>
      <c r="AJ1089" s="249">
        <v>1</v>
      </c>
      <c r="AK1089" s="249">
        <v>1</v>
      </c>
      <c r="AL1089" s="249">
        <v>1</v>
      </c>
      <c r="AM1089" s="249">
        <v>1</v>
      </c>
    </row>
    <row r="1090" spans="1:39" x14ac:dyDescent="0.3">
      <c r="A1090" s="249">
        <v>522057</v>
      </c>
      <c r="B1090" s="305" t="s">
        <v>2062</v>
      </c>
      <c r="C1090" s="249">
        <v>1</v>
      </c>
      <c r="D1090" s="249">
        <v>1</v>
      </c>
      <c r="E1090" s="249">
        <v>1</v>
      </c>
      <c r="F1090" s="249">
        <v>1</v>
      </c>
      <c r="G1090" s="249">
        <v>1</v>
      </c>
      <c r="H1090" s="249">
        <v>1</v>
      </c>
      <c r="I1090" s="249">
        <v>1</v>
      </c>
      <c r="J1090" s="249">
        <v>1</v>
      </c>
      <c r="K1090" s="249">
        <v>1</v>
      </c>
      <c r="L1090" s="249">
        <v>1</v>
      </c>
      <c r="M1090" s="249">
        <v>1</v>
      </c>
      <c r="N1090" s="249">
        <v>1</v>
      </c>
      <c r="O1090" s="249">
        <v>1</v>
      </c>
      <c r="P1090" s="249">
        <v>1</v>
      </c>
      <c r="Q1090" s="249">
        <v>1</v>
      </c>
      <c r="R1090" s="249">
        <v>1</v>
      </c>
      <c r="S1090" s="249">
        <v>1</v>
      </c>
      <c r="T1090" s="249">
        <v>1</v>
      </c>
      <c r="U1090" s="249">
        <v>1</v>
      </c>
      <c r="V1090" s="249">
        <v>1</v>
      </c>
      <c r="W1090" s="249">
        <v>1</v>
      </c>
      <c r="X1090" s="249">
        <v>1</v>
      </c>
      <c r="Y1090" s="249">
        <v>1</v>
      </c>
      <c r="Z1090" s="249">
        <v>1</v>
      </c>
      <c r="AA1090" s="249">
        <v>1</v>
      </c>
      <c r="AB1090" s="249">
        <v>1</v>
      </c>
      <c r="AC1090" s="249">
        <v>1</v>
      </c>
      <c r="AD1090" s="249">
        <v>1</v>
      </c>
      <c r="AE1090" s="249">
        <v>1</v>
      </c>
      <c r="AF1090" s="249">
        <v>1</v>
      </c>
      <c r="AG1090" s="249">
        <v>1</v>
      </c>
      <c r="AH1090" s="249">
        <v>1</v>
      </c>
      <c r="AI1090" s="249">
        <v>1</v>
      </c>
      <c r="AJ1090" s="249">
        <v>1</v>
      </c>
      <c r="AK1090" s="249">
        <v>1</v>
      </c>
      <c r="AL1090" s="249">
        <v>1</v>
      </c>
      <c r="AM1090" s="249">
        <v>1</v>
      </c>
    </row>
    <row r="1091" spans="1:39" x14ac:dyDescent="0.3">
      <c r="A1091" s="249">
        <v>522072</v>
      </c>
      <c r="B1091" s="305" t="s">
        <v>2062</v>
      </c>
      <c r="C1091" s="249">
        <v>1</v>
      </c>
      <c r="D1091" s="249">
        <v>1</v>
      </c>
      <c r="E1091" s="249">
        <v>1</v>
      </c>
      <c r="F1091" s="249">
        <v>1</v>
      </c>
      <c r="G1091" s="249">
        <v>1</v>
      </c>
      <c r="H1091" s="249">
        <v>1</v>
      </c>
      <c r="I1091" s="249">
        <v>1</v>
      </c>
      <c r="J1091" s="249">
        <v>1</v>
      </c>
      <c r="K1091" s="249">
        <v>1</v>
      </c>
      <c r="L1091" s="249">
        <v>1</v>
      </c>
      <c r="M1091" s="249">
        <v>1</v>
      </c>
      <c r="N1091" s="249">
        <v>1</v>
      </c>
      <c r="O1091" s="249">
        <v>1</v>
      </c>
      <c r="P1091" s="249">
        <v>1</v>
      </c>
      <c r="Q1091" s="249">
        <v>1</v>
      </c>
      <c r="R1091" s="249">
        <v>1</v>
      </c>
      <c r="S1091" s="249">
        <v>1</v>
      </c>
      <c r="T1091" s="249">
        <v>1</v>
      </c>
      <c r="U1091" s="249">
        <v>1</v>
      </c>
      <c r="V1091" s="249">
        <v>1</v>
      </c>
      <c r="W1091" s="249">
        <v>1</v>
      </c>
      <c r="X1091" s="249">
        <v>1</v>
      </c>
      <c r="Y1091" s="249">
        <v>1</v>
      </c>
      <c r="Z1091" s="249">
        <v>1</v>
      </c>
      <c r="AA1091" s="249">
        <v>1</v>
      </c>
      <c r="AB1091" s="249">
        <v>1</v>
      </c>
      <c r="AC1091" s="249">
        <v>1</v>
      </c>
      <c r="AD1091" s="249">
        <v>1</v>
      </c>
      <c r="AE1091" s="249">
        <v>1</v>
      </c>
      <c r="AF1091" s="249">
        <v>1</v>
      </c>
      <c r="AG1091" s="249">
        <v>1</v>
      </c>
      <c r="AH1091" s="249">
        <v>1</v>
      </c>
      <c r="AI1091" s="249">
        <v>1</v>
      </c>
      <c r="AJ1091" s="249">
        <v>1</v>
      </c>
      <c r="AK1091" s="249">
        <v>1</v>
      </c>
      <c r="AL1091" s="249">
        <v>1</v>
      </c>
      <c r="AM1091" s="249">
        <v>1</v>
      </c>
    </row>
    <row r="1092" spans="1:39" x14ac:dyDescent="0.3">
      <c r="A1092" s="249">
        <v>522088</v>
      </c>
      <c r="B1092" s="305" t="s">
        <v>2062</v>
      </c>
      <c r="C1092" s="249">
        <v>1</v>
      </c>
      <c r="D1092" s="249">
        <v>1</v>
      </c>
      <c r="E1092" s="249">
        <v>1</v>
      </c>
      <c r="F1092" s="249">
        <v>1</v>
      </c>
      <c r="G1092" s="249">
        <v>1</v>
      </c>
      <c r="H1092" s="249">
        <v>1</v>
      </c>
      <c r="I1092" s="249">
        <v>1</v>
      </c>
      <c r="J1092" s="249">
        <v>1</v>
      </c>
      <c r="K1092" s="249">
        <v>1</v>
      </c>
      <c r="L1092" s="249">
        <v>1</v>
      </c>
      <c r="M1092" s="249">
        <v>1</v>
      </c>
      <c r="N1092" s="249">
        <v>1</v>
      </c>
      <c r="O1092" s="249">
        <v>1</v>
      </c>
      <c r="P1092" s="249">
        <v>1</v>
      </c>
      <c r="Q1092" s="249">
        <v>1</v>
      </c>
      <c r="R1092" s="249">
        <v>1</v>
      </c>
      <c r="S1092" s="249">
        <v>1</v>
      </c>
      <c r="T1092" s="249">
        <v>1</v>
      </c>
      <c r="U1092" s="249">
        <v>1</v>
      </c>
      <c r="V1092" s="249">
        <v>1</v>
      </c>
      <c r="W1092" s="249">
        <v>1</v>
      </c>
      <c r="X1092" s="249">
        <v>1</v>
      </c>
      <c r="Y1092" s="249">
        <v>1</v>
      </c>
      <c r="Z1092" s="249">
        <v>1</v>
      </c>
      <c r="AA1092" s="249">
        <v>1</v>
      </c>
      <c r="AB1092" s="249">
        <v>1</v>
      </c>
      <c r="AC1092" s="249">
        <v>1</v>
      </c>
      <c r="AD1092" s="249">
        <v>1</v>
      </c>
      <c r="AE1092" s="249">
        <v>1</v>
      </c>
      <c r="AF1092" s="249">
        <v>1</v>
      </c>
      <c r="AG1092" s="249">
        <v>1</v>
      </c>
      <c r="AH1092" s="249">
        <v>1</v>
      </c>
      <c r="AI1092" s="249">
        <v>1</v>
      </c>
      <c r="AJ1092" s="249">
        <v>1</v>
      </c>
      <c r="AK1092" s="249">
        <v>1</v>
      </c>
      <c r="AL1092" s="249">
        <v>1</v>
      </c>
      <c r="AM1092" s="249">
        <v>1</v>
      </c>
    </row>
    <row r="1093" spans="1:39" x14ac:dyDescent="0.3">
      <c r="A1093" s="249">
        <v>522094</v>
      </c>
      <c r="B1093" s="305" t="s">
        <v>2062</v>
      </c>
      <c r="C1093" s="249">
        <v>1</v>
      </c>
      <c r="D1093" s="249">
        <v>1</v>
      </c>
      <c r="E1093" s="249">
        <v>1</v>
      </c>
      <c r="F1093" s="249">
        <v>1</v>
      </c>
      <c r="G1093" s="249">
        <v>1</v>
      </c>
      <c r="H1093" s="249">
        <v>1</v>
      </c>
      <c r="I1093" s="249">
        <v>1</v>
      </c>
      <c r="J1093" s="249">
        <v>1</v>
      </c>
      <c r="K1093" s="249">
        <v>1</v>
      </c>
      <c r="L1093" s="249">
        <v>1</v>
      </c>
      <c r="M1093" s="249">
        <v>1</v>
      </c>
      <c r="N1093" s="249">
        <v>1</v>
      </c>
      <c r="O1093" s="249">
        <v>1</v>
      </c>
      <c r="P1093" s="249">
        <v>1</v>
      </c>
      <c r="Q1093" s="249">
        <v>1</v>
      </c>
      <c r="R1093" s="249">
        <v>1</v>
      </c>
      <c r="S1093" s="249">
        <v>1</v>
      </c>
      <c r="T1093" s="249">
        <v>1</v>
      </c>
      <c r="U1093" s="249">
        <v>1</v>
      </c>
      <c r="V1093" s="249">
        <v>1</v>
      </c>
      <c r="W1093" s="249">
        <v>1</v>
      </c>
      <c r="X1093" s="249">
        <v>1</v>
      </c>
      <c r="Y1093" s="249">
        <v>1</v>
      </c>
      <c r="Z1093" s="249">
        <v>1</v>
      </c>
      <c r="AA1093" s="249">
        <v>1</v>
      </c>
      <c r="AB1093" s="249">
        <v>1</v>
      </c>
      <c r="AC1093" s="249">
        <v>1</v>
      </c>
      <c r="AD1093" s="249">
        <v>1</v>
      </c>
      <c r="AE1093" s="249">
        <v>1</v>
      </c>
      <c r="AF1093" s="249">
        <v>1</v>
      </c>
      <c r="AG1093" s="249">
        <v>1</v>
      </c>
      <c r="AH1093" s="249">
        <v>1</v>
      </c>
      <c r="AI1093" s="249">
        <v>1</v>
      </c>
      <c r="AJ1093" s="249">
        <v>1</v>
      </c>
      <c r="AK1093" s="249">
        <v>1</v>
      </c>
      <c r="AL1093" s="249">
        <v>1</v>
      </c>
      <c r="AM1093" s="249">
        <v>1</v>
      </c>
    </row>
    <row r="1094" spans="1:39" x14ac:dyDescent="0.3">
      <c r="A1094" s="249">
        <v>522105</v>
      </c>
      <c r="B1094" s="305" t="s">
        <v>2062</v>
      </c>
      <c r="C1094" s="249">
        <v>1</v>
      </c>
      <c r="D1094" s="249">
        <v>1</v>
      </c>
      <c r="E1094" s="249">
        <v>1</v>
      </c>
      <c r="F1094" s="249">
        <v>1</v>
      </c>
      <c r="G1094" s="249">
        <v>1</v>
      </c>
      <c r="H1094" s="249">
        <v>1</v>
      </c>
      <c r="I1094" s="249">
        <v>1</v>
      </c>
      <c r="J1094" s="249">
        <v>1</v>
      </c>
      <c r="K1094" s="249">
        <v>1</v>
      </c>
      <c r="L1094" s="249">
        <v>1</v>
      </c>
      <c r="M1094" s="249">
        <v>1</v>
      </c>
      <c r="N1094" s="249">
        <v>1</v>
      </c>
      <c r="O1094" s="249">
        <v>1</v>
      </c>
      <c r="P1094" s="249">
        <v>1</v>
      </c>
      <c r="Q1094" s="249">
        <v>1</v>
      </c>
      <c r="R1094" s="249">
        <v>1</v>
      </c>
      <c r="S1094" s="249">
        <v>1</v>
      </c>
      <c r="T1094" s="249">
        <v>1</v>
      </c>
      <c r="U1094" s="249">
        <v>1</v>
      </c>
      <c r="V1094" s="249">
        <v>1</v>
      </c>
      <c r="W1094" s="249">
        <v>1</v>
      </c>
      <c r="X1094" s="249">
        <v>1</v>
      </c>
      <c r="Y1094" s="249">
        <v>1</v>
      </c>
      <c r="Z1094" s="249">
        <v>1</v>
      </c>
      <c r="AA1094" s="249">
        <v>1</v>
      </c>
      <c r="AB1094" s="249">
        <v>1</v>
      </c>
      <c r="AC1094" s="249">
        <v>1</v>
      </c>
      <c r="AD1094" s="249">
        <v>1</v>
      </c>
      <c r="AE1094" s="249">
        <v>1</v>
      </c>
      <c r="AF1094" s="249">
        <v>1</v>
      </c>
      <c r="AG1094" s="249">
        <v>1</v>
      </c>
      <c r="AH1094" s="249">
        <v>1</v>
      </c>
      <c r="AI1094" s="249">
        <v>1</v>
      </c>
      <c r="AJ1094" s="249">
        <v>1</v>
      </c>
      <c r="AK1094" s="249">
        <v>1</v>
      </c>
      <c r="AL1094" s="249">
        <v>1</v>
      </c>
      <c r="AM1094" s="249">
        <v>1</v>
      </c>
    </row>
    <row r="1095" spans="1:39" x14ac:dyDescent="0.3">
      <c r="A1095" s="249">
        <v>522106</v>
      </c>
      <c r="B1095" s="305" t="s">
        <v>2062</v>
      </c>
      <c r="C1095" s="249">
        <v>1</v>
      </c>
      <c r="D1095" s="249">
        <v>1</v>
      </c>
      <c r="E1095" s="249">
        <v>1</v>
      </c>
      <c r="F1095" s="249">
        <v>1</v>
      </c>
      <c r="G1095" s="249">
        <v>1</v>
      </c>
      <c r="H1095" s="249">
        <v>1</v>
      </c>
      <c r="I1095" s="249">
        <v>1</v>
      </c>
      <c r="J1095" s="249">
        <v>1</v>
      </c>
      <c r="K1095" s="249">
        <v>1</v>
      </c>
      <c r="L1095" s="249">
        <v>1</v>
      </c>
      <c r="M1095" s="249">
        <v>1</v>
      </c>
      <c r="N1095" s="249">
        <v>1</v>
      </c>
      <c r="O1095" s="249">
        <v>1</v>
      </c>
      <c r="P1095" s="249">
        <v>1</v>
      </c>
      <c r="Q1095" s="249">
        <v>1</v>
      </c>
      <c r="R1095" s="249">
        <v>1</v>
      </c>
      <c r="S1095" s="249">
        <v>1</v>
      </c>
      <c r="T1095" s="249">
        <v>1</v>
      </c>
      <c r="U1095" s="249">
        <v>1</v>
      </c>
      <c r="V1095" s="249">
        <v>1</v>
      </c>
      <c r="W1095" s="249">
        <v>1</v>
      </c>
      <c r="X1095" s="249">
        <v>1</v>
      </c>
      <c r="Y1095" s="249">
        <v>1</v>
      </c>
      <c r="Z1095" s="249">
        <v>1</v>
      </c>
      <c r="AA1095" s="249">
        <v>1</v>
      </c>
      <c r="AB1095" s="249">
        <v>1</v>
      </c>
      <c r="AC1095" s="249">
        <v>1</v>
      </c>
      <c r="AD1095" s="249">
        <v>1</v>
      </c>
      <c r="AE1095" s="249">
        <v>1</v>
      </c>
      <c r="AF1095" s="249">
        <v>1</v>
      </c>
      <c r="AG1095" s="249">
        <v>1</v>
      </c>
      <c r="AH1095" s="249">
        <v>1</v>
      </c>
      <c r="AI1095" s="249">
        <v>1</v>
      </c>
      <c r="AJ1095" s="249">
        <v>1</v>
      </c>
      <c r="AK1095" s="249">
        <v>1</v>
      </c>
      <c r="AL1095" s="249">
        <v>1</v>
      </c>
      <c r="AM1095" s="249">
        <v>1</v>
      </c>
    </row>
    <row r="1096" spans="1:39" x14ac:dyDescent="0.3">
      <c r="A1096" s="249">
        <v>522129</v>
      </c>
      <c r="B1096" s="305" t="s">
        <v>2062</v>
      </c>
      <c r="C1096" s="249">
        <v>1</v>
      </c>
      <c r="D1096" s="249">
        <v>1</v>
      </c>
      <c r="E1096" s="249">
        <v>1</v>
      </c>
      <c r="F1096" s="249">
        <v>1</v>
      </c>
      <c r="G1096" s="249">
        <v>1</v>
      </c>
      <c r="H1096" s="249">
        <v>1</v>
      </c>
      <c r="I1096" s="249">
        <v>1</v>
      </c>
      <c r="J1096" s="249">
        <v>1</v>
      </c>
      <c r="K1096" s="249">
        <v>1</v>
      </c>
      <c r="L1096" s="249">
        <v>1</v>
      </c>
      <c r="M1096" s="249">
        <v>1</v>
      </c>
      <c r="N1096" s="249">
        <v>1</v>
      </c>
      <c r="O1096" s="249">
        <v>1</v>
      </c>
      <c r="P1096" s="249">
        <v>1</v>
      </c>
      <c r="Q1096" s="249">
        <v>1</v>
      </c>
      <c r="R1096" s="249">
        <v>1</v>
      </c>
      <c r="S1096" s="249">
        <v>1</v>
      </c>
      <c r="T1096" s="249">
        <v>1</v>
      </c>
      <c r="U1096" s="249">
        <v>1</v>
      </c>
      <c r="V1096" s="249">
        <v>1</v>
      </c>
      <c r="W1096" s="249">
        <v>1</v>
      </c>
      <c r="X1096" s="249">
        <v>1</v>
      </c>
      <c r="Y1096" s="249">
        <v>1</v>
      </c>
      <c r="Z1096" s="249">
        <v>1</v>
      </c>
      <c r="AA1096" s="249">
        <v>1</v>
      </c>
      <c r="AB1096" s="249">
        <v>1</v>
      </c>
      <c r="AC1096" s="249">
        <v>1</v>
      </c>
      <c r="AD1096" s="249">
        <v>1</v>
      </c>
      <c r="AE1096" s="249">
        <v>1</v>
      </c>
      <c r="AF1096" s="249">
        <v>1</v>
      </c>
      <c r="AG1096" s="249">
        <v>1</v>
      </c>
      <c r="AH1096" s="249">
        <v>1</v>
      </c>
      <c r="AI1096" s="249">
        <v>1</v>
      </c>
      <c r="AJ1096" s="249">
        <v>1</v>
      </c>
      <c r="AK1096" s="249">
        <v>1</v>
      </c>
      <c r="AL1096" s="249">
        <v>1</v>
      </c>
      <c r="AM1096" s="249">
        <v>1</v>
      </c>
    </row>
    <row r="1097" spans="1:39" x14ac:dyDescent="0.3">
      <c r="A1097" s="249">
        <v>522130</v>
      </c>
      <c r="B1097" s="305" t="s">
        <v>2062</v>
      </c>
      <c r="C1097" s="249">
        <v>1</v>
      </c>
      <c r="D1097" s="249">
        <v>1</v>
      </c>
      <c r="E1097" s="249">
        <v>1</v>
      </c>
      <c r="F1097" s="249">
        <v>1</v>
      </c>
      <c r="G1097" s="249">
        <v>1</v>
      </c>
      <c r="H1097" s="249">
        <v>1</v>
      </c>
      <c r="I1097" s="249">
        <v>1</v>
      </c>
      <c r="J1097" s="249">
        <v>1</v>
      </c>
      <c r="K1097" s="249">
        <v>1</v>
      </c>
      <c r="L1097" s="249">
        <v>1</v>
      </c>
      <c r="M1097" s="249">
        <v>1</v>
      </c>
      <c r="N1097" s="249">
        <v>1</v>
      </c>
      <c r="O1097" s="249">
        <v>1</v>
      </c>
      <c r="P1097" s="249">
        <v>1</v>
      </c>
      <c r="Q1097" s="249">
        <v>1</v>
      </c>
      <c r="R1097" s="249">
        <v>1</v>
      </c>
      <c r="S1097" s="249">
        <v>1</v>
      </c>
      <c r="T1097" s="249">
        <v>1</v>
      </c>
      <c r="U1097" s="249">
        <v>1</v>
      </c>
      <c r="V1097" s="249">
        <v>1</v>
      </c>
      <c r="W1097" s="249">
        <v>1</v>
      </c>
      <c r="X1097" s="249">
        <v>1</v>
      </c>
      <c r="Y1097" s="249">
        <v>1</v>
      </c>
      <c r="Z1097" s="249">
        <v>1</v>
      </c>
      <c r="AA1097" s="249">
        <v>1</v>
      </c>
      <c r="AB1097" s="249">
        <v>1</v>
      </c>
      <c r="AC1097" s="249">
        <v>1</v>
      </c>
      <c r="AD1097" s="249">
        <v>1</v>
      </c>
      <c r="AE1097" s="249">
        <v>1</v>
      </c>
      <c r="AF1097" s="249">
        <v>1</v>
      </c>
      <c r="AG1097" s="249">
        <v>1</v>
      </c>
      <c r="AH1097" s="249">
        <v>1</v>
      </c>
      <c r="AI1097" s="249">
        <v>1</v>
      </c>
      <c r="AJ1097" s="249">
        <v>1</v>
      </c>
      <c r="AK1097" s="249">
        <v>1</v>
      </c>
      <c r="AL1097" s="249">
        <v>1</v>
      </c>
      <c r="AM1097" s="249">
        <v>1</v>
      </c>
    </row>
    <row r="1098" spans="1:39" x14ac:dyDescent="0.3">
      <c r="A1098" s="249">
        <v>522154</v>
      </c>
      <c r="B1098" s="305" t="s">
        <v>2062</v>
      </c>
      <c r="C1098" s="249">
        <v>1</v>
      </c>
      <c r="D1098" s="249">
        <v>1</v>
      </c>
      <c r="E1098" s="249">
        <v>1</v>
      </c>
      <c r="F1098" s="249">
        <v>1</v>
      </c>
      <c r="G1098" s="249">
        <v>1</v>
      </c>
      <c r="H1098" s="249">
        <v>1</v>
      </c>
      <c r="I1098" s="249">
        <v>1</v>
      </c>
      <c r="J1098" s="249">
        <v>1</v>
      </c>
      <c r="K1098" s="249">
        <v>1</v>
      </c>
      <c r="L1098" s="249">
        <v>1</v>
      </c>
      <c r="M1098" s="249">
        <v>1</v>
      </c>
      <c r="N1098" s="249">
        <v>1</v>
      </c>
      <c r="O1098" s="249">
        <v>1</v>
      </c>
      <c r="P1098" s="249">
        <v>1</v>
      </c>
      <c r="Q1098" s="249">
        <v>1</v>
      </c>
      <c r="R1098" s="249">
        <v>1</v>
      </c>
      <c r="S1098" s="249">
        <v>1</v>
      </c>
      <c r="T1098" s="249">
        <v>1</v>
      </c>
      <c r="U1098" s="249">
        <v>1</v>
      </c>
      <c r="V1098" s="249">
        <v>1</v>
      </c>
      <c r="W1098" s="249">
        <v>1</v>
      </c>
      <c r="X1098" s="249">
        <v>1</v>
      </c>
      <c r="Y1098" s="249">
        <v>1</v>
      </c>
      <c r="Z1098" s="249">
        <v>1</v>
      </c>
      <c r="AA1098" s="249">
        <v>1</v>
      </c>
      <c r="AB1098" s="249">
        <v>1</v>
      </c>
      <c r="AC1098" s="249">
        <v>1</v>
      </c>
      <c r="AD1098" s="249">
        <v>1</v>
      </c>
      <c r="AE1098" s="249">
        <v>1</v>
      </c>
      <c r="AF1098" s="249">
        <v>1</v>
      </c>
      <c r="AG1098" s="249">
        <v>1</v>
      </c>
      <c r="AH1098" s="249">
        <v>1</v>
      </c>
      <c r="AI1098" s="249">
        <v>1</v>
      </c>
      <c r="AJ1098" s="249">
        <v>1</v>
      </c>
      <c r="AK1098" s="249">
        <v>1</v>
      </c>
      <c r="AL1098" s="249">
        <v>1</v>
      </c>
      <c r="AM1098" s="249">
        <v>1</v>
      </c>
    </row>
    <row r="1099" spans="1:39" x14ac:dyDescent="0.3">
      <c r="A1099" s="249">
        <v>522163</v>
      </c>
      <c r="B1099" s="305" t="s">
        <v>2062</v>
      </c>
      <c r="C1099" s="249">
        <v>1</v>
      </c>
      <c r="D1099" s="249">
        <v>1</v>
      </c>
      <c r="E1099" s="249">
        <v>1</v>
      </c>
      <c r="F1099" s="249">
        <v>1</v>
      </c>
      <c r="G1099" s="249">
        <v>1</v>
      </c>
      <c r="H1099" s="249">
        <v>1</v>
      </c>
      <c r="I1099" s="249">
        <v>1</v>
      </c>
      <c r="J1099" s="249">
        <v>1</v>
      </c>
      <c r="K1099" s="249">
        <v>1</v>
      </c>
      <c r="L1099" s="249">
        <v>1</v>
      </c>
      <c r="M1099" s="249">
        <v>1</v>
      </c>
      <c r="N1099" s="249">
        <v>1</v>
      </c>
      <c r="O1099" s="249">
        <v>1</v>
      </c>
      <c r="P1099" s="249">
        <v>1</v>
      </c>
      <c r="Q1099" s="249">
        <v>1</v>
      </c>
      <c r="R1099" s="249">
        <v>1</v>
      </c>
      <c r="S1099" s="249">
        <v>1</v>
      </c>
      <c r="T1099" s="249">
        <v>1</v>
      </c>
      <c r="U1099" s="249">
        <v>1</v>
      </c>
      <c r="V1099" s="249">
        <v>1</v>
      </c>
      <c r="W1099" s="249">
        <v>1</v>
      </c>
      <c r="X1099" s="249">
        <v>1</v>
      </c>
      <c r="Y1099" s="249">
        <v>1</v>
      </c>
      <c r="Z1099" s="249">
        <v>1</v>
      </c>
      <c r="AA1099" s="249">
        <v>1</v>
      </c>
      <c r="AB1099" s="249">
        <v>1</v>
      </c>
      <c r="AC1099" s="249">
        <v>1</v>
      </c>
      <c r="AD1099" s="249">
        <v>1</v>
      </c>
      <c r="AE1099" s="249">
        <v>1</v>
      </c>
      <c r="AF1099" s="249">
        <v>1</v>
      </c>
      <c r="AG1099" s="249">
        <v>1</v>
      </c>
      <c r="AH1099" s="249">
        <v>1</v>
      </c>
      <c r="AI1099" s="249">
        <v>1</v>
      </c>
      <c r="AJ1099" s="249">
        <v>1</v>
      </c>
      <c r="AK1099" s="249">
        <v>1</v>
      </c>
      <c r="AL1099" s="249">
        <v>1</v>
      </c>
      <c r="AM1099" s="249">
        <v>1</v>
      </c>
    </row>
    <row r="1100" spans="1:39" x14ac:dyDescent="0.3">
      <c r="A1100" s="249">
        <v>522170</v>
      </c>
      <c r="B1100" s="305" t="s">
        <v>2062</v>
      </c>
      <c r="C1100" s="249">
        <v>1</v>
      </c>
      <c r="D1100" s="249">
        <v>1</v>
      </c>
      <c r="E1100" s="249">
        <v>1</v>
      </c>
      <c r="F1100" s="249">
        <v>1</v>
      </c>
      <c r="G1100" s="249">
        <v>1</v>
      </c>
      <c r="H1100" s="249">
        <v>1</v>
      </c>
      <c r="I1100" s="249">
        <v>1</v>
      </c>
      <c r="J1100" s="249">
        <v>1</v>
      </c>
      <c r="K1100" s="249">
        <v>1</v>
      </c>
      <c r="L1100" s="249">
        <v>1</v>
      </c>
      <c r="M1100" s="249">
        <v>1</v>
      </c>
      <c r="N1100" s="249">
        <v>1</v>
      </c>
      <c r="O1100" s="249">
        <v>1</v>
      </c>
      <c r="P1100" s="249">
        <v>1</v>
      </c>
      <c r="Q1100" s="249">
        <v>1</v>
      </c>
      <c r="R1100" s="249">
        <v>1</v>
      </c>
      <c r="S1100" s="249">
        <v>1</v>
      </c>
      <c r="T1100" s="249">
        <v>1</v>
      </c>
      <c r="U1100" s="249">
        <v>1</v>
      </c>
      <c r="V1100" s="249">
        <v>1</v>
      </c>
      <c r="W1100" s="249">
        <v>1</v>
      </c>
      <c r="X1100" s="249">
        <v>1</v>
      </c>
      <c r="Y1100" s="249">
        <v>1</v>
      </c>
      <c r="Z1100" s="249">
        <v>1</v>
      </c>
      <c r="AA1100" s="249">
        <v>1</v>
      </c>
      <c r="AB1100" s="249">
        <v>1</v>
      </c>
      <c r="AC1100" s="249">
        <v>1</v>
      </c>
      <c r="AD1100" s="249">
        <v>1</v>
      </c>
      <c r="AE1100" s="249">
        <v>1</v>
      </c>
      <c r="AF1100" s="249">
        <v>1</v>
      </c>
      <c r="AG1100" s="249">
        <v>1</v>
      </c>
      <c r="AH1100" s="249">
        <v>1</v>
      </c>
      <c r="AI1100" s="249">
        <v>1</v>
      </c>
      <c r="AJ1100" s="249">
        <v>1</v>
      </c>
      <c r="AK1100" s="249">
        <v>1</v>
      </c>
      <c r="AL1100" s="249">
        <v>1</v>
      </c>
      <c r="AM1100" s="249">
        <v>1</v>
      </c>
    </row>
    <row r="1101" spans="1:39" x14ac:dyDescent="0.3">
      <c r="A1101" s="249">
        <v>522177</v>
      </c>
      <c r="B1101" s="305" t="s">
        <v>2062</v>
      </c>
      <c r="C1101" s="249">
        <v>1</v>
      </c>
      <c r="D1101" s="249">
        <v>1</v>
      </c>
      <c r="E1101" s="249">
        <v>1</v>
      </c>
      <c r="F1101" s="249">
        <v>1</v>
      </c>
      <c r="G1101" s="249">
        <v>1</v>
      </c>
      <c r="H1101" s="249">
        <v>1</v>
      </c>
      <c r="I1101" s="249">
        <v>1</v>
      </c>
      <c r="J1101" s="249">
        <v>1</v>
      </c>
      <c r="K1101" s="249">
        <v>1</v>
      </c>
      <c r="L1101" s="249">
        <v>1</v>
      </c>
      <c r="M1101" s="249">
        <v>1</v>
      </c>
      <c r="N1101" s="249">
        <v>1</v>
      </c>
      <c r="O1101" s="249">
        <v>1</v>
      </c>
      <c r="P1101" s="249">
        <v>1</v>
      </c>
      <c r="Q1101" s="249">
        <v>1</v>
      </c>
      <c r="R1101" s="249">
        <v>1</v>
      </c>
      <c r="S1101" s="249">
        <v>1</v>
      </c>
      <c r="T1101" s="249">
        <v>1</v>
      </c>
      <c r="U1101" s="249">
        <v>1</v>
      </c>
      <c r="V1101" s="249">
        <v>1</v>
      </c>
      <c r="W1101" s="249">
        <v>1</v>
      </c>
      <c r="X1101" s="249">
        <v>1</v>
      </c>
      <c r="Y1101" s="249">
        <v>1</v>
      </c>
      <c r="Z1101" s="249">
        <v>1</v>
      </c>
      <c r="AA1101" s="249">
        <v>1</v>
      </c>
      <c r="AB1101" s="249">
        <v>1</v>
      </c>
      <c r="AC1101" s="249">
        <v>1</v>
      </c>
      <c r="AD1101" s="249">
        <v>1</v>
      </c>
      <c r="AE1101" s="249">
        <v>1</v>
      </c>
      <c r="AF1101" s="249">
        <v>1</v>
      </c>
      <c r="AG1101" s="249">
        <v>1</v>
      </c>
      <c r="AH1101" s="249">
        <v>1</v>
      </c>
      <c r="AI1101" s="249">
        <v>1</v>
      </c>
      <c r="AJ1101" s="249">
        <v>1</v>
      </c>
      <c r="AK1101" s="249">
        <v>1</v>
      </c>
      <c r="AL1101" s="249">
        <v>1</v>
      </c>
      <c r="AM1101" s="249">
        <v>1</v>
      </c>
    </row>
    <row r="1102" spans="1:39" x14ac:dyDescent="0.3">
      <c r="A1102" s="249">
        <v>522180</v>
      </c>
      <c r="B1102" s="305" t="s">
        <v>2062</v>
      </c>
      <c r="C1102" s="249">
        <v>1</v>
      </c>
      <c r="D1102" s="249">
        <v>1</v>
      </c>
      <c r="E1102" s="249">
        <v>1</v>
      </c>
      <c r="F1102" s="249">
        <v>1</v>
      </c>
      <c r="G1102" s="249">
        <v>1</v>
      </c>
      <c r="H1102" s="249">
        <v>1</v>
      </c>
      <c r="I1102" s="249">
        <v>1</v>
      </c>
      <c r="J1102" s="249">
        <v>1</v>
      </c>
      <c r="K1102" s="249">
        <v>1</v>
      </c>
      <c r="L1102" s="249">
        <v>1</v>
      </c>
      <c r="M1102" s="249">
        <v>1</v>
      </c>
      <c r="N1102" s="249">
        <v>1</v>
      </c>
      <c r="O1102" s="249">
        <v>1</v>
      </c>
      <c r="P1102" s="249">
        <v>1</v>
      </c>
      <c r="Q1102" s="249">
        <v>1</v>
      </c>
      <c r="R1102" s="249">
        <v>1</v>
      </c>
      <c r="S1102" s="249">
        <v>1</v>
      </c>
      <c r="T1102" s="249">
        <v>1</v>
      </c>
      <c r="U1102" s="249">
        <v>1</v>
      </c>
      <c r="V1102" s="249">
        <v>1</v>
      </c>
      <c r="W1102" s="249">
        <v>1</v>
      </c>
      <c r="X1102" s="249">
        <v>1</v>
      </c>
      <c r="Y1102" s="249">
        <v>1</v>
      </c>
      <c r="Z1102" s="249">
        <v>1</v>
      </c>
      <c r="AA1102" s="249">
        <v>1</v>
      </c>
      <c r="AB1102" s="249">
        <v>1</v>
      </c>
      <c r="AC1102" s="249">
        <v>1</v>
      </c>
      <c r="AD1102" s="249">
        <v>1</v>
      </c>
      <c r="AE1102" s="249">
        <v>1</v>
      </c>
      <c r="AF1102" s="249">
        <v>1</v>
      </c>
      <c r="AG1102" s="249">
        <v>1</v>
      </c>
      <c r="AH1102" s="249">
        <v>1</v>
      </c>
      <c r="AI1102" s="249">
        <v>1</v>
      </c>
      <c r="AJ1102" s="249">
        <v>1</v>
      </c>
      <c r="AK1102" s="249">
        <v>1</v>
      </c>
      <c r="AL1102" s="249">
        <v>1</v>
      </c>
      <c r="AM1102" s="249">
        <v>1</v>
      </c>
    </row>
    <row r="1103" spans="1:39" x14ac:dyDescent="0.3">
      <c r="A1103" s="249">
        <v>522191</v>
      </c>
      <c r="B1103" s="305" t="s">
        <v>2062</v>
      </c>
      <c r="C1103" s="249">
        <v>1</v>
      </c>
      <c r="D1103" s="249">
        <v>1</v>
      </c>
      <c r="E1103" s="249">
        <v>1</v>
      </c>
      <c r="F1103" s="249">
        <v>1</v>
      </c>
      <c r="G1103" s="249">
        <v>1</v>
      </c>
      <c r="H1103" s="249">
        <v>1</v>
      </c>
      <c r="I1103" s="249">
        <v>1</v>
      </c>
      <c r="J1103" s="249">
        <v>1</v>
      </c>
      <c r="K1103" s="249">
        <v>1</v>
      </c>
      <c r="L1103" s="249">
        <v>1</v>
      </c>
      <c r="M1103" s="249">
        <v>1</v>
      </c>
      <c r="N1103" s="249">
        <v>1</v>
      </c>
      <c r="O1103" s="249">
        <v>1</v>
      </c>
      <c r="P1103" s="249">
        <v>1</v>
      </c>
      <c r="Q1103" s="249">
        <v>1</v>
      </c>
      <c r="R1103" s="249">
        <v>1</v>
      </c>
      <c r="S1103" s="249">
        <v>1</v>
      </c>
      <c r="T1103" s="249">
        <v>1</v>
      </c>
      <c r="U1103" s="249">
        <v>1</v>
      </c>
      <c r="V1103" s="249">
        <v>1</v>
      </c>
      <c r="W1103" s="249">
        <v>1</v>
      </c>
      <c r="X1103" s="249">
        <v>1</v>
      </c>
      <c r="Y1103" s="249">
        <v>1</v>
      </c>
      <c r="Z1103" s="249">
        <v>1</v>
      </c>
      <c r="AA1103" s="249">
        <v>1</v>
      </c>
      <c r="AB1103" s="249">
        <v>1</v>
      </c>
      <c r="AC1103" s="249">
        <v>1</v>
      </c>
      <c r="AD1103" s="249">
        <v>1</v>
      </c>
      <c r="AE1103" s="249">
        <v>1</v>
      </c>
      <c r="AF1103" s="249">
        <v>1</v>
      </c>
      <c r="AG1103" s="249">
        <v>1</v>
      </c>
      <c r="AH1103" s="249">
        <v>1</v>
      </c>
      <c r="AI1103" s="249">
        <v>1</v>
      </c>
      <c r="AJ1103" s="249">
        <v>1</v>
      </c>
      <c r="AK1103" s="249">
        <v>1</v>
      </c>
      <c r="AL1103" s="249">
        <v>1</v>
      </c>
      <c r="AM1103" s="249">
        <v>1</v>
      </c>
    </row>
    <row r="1104" spans="1:39" x14ac:dyDescent="0.3">
      <c r="A1104" s="249">
        <v>522197</v>
      </c>
      <c r="B1104" s="305" t="s">
        <v>2062</v>
      </c>
      <c r="C1104" s="249">
        <v>1</v>
      </c>
      <c r="D1104" s="249">
        <v>1</v>
      </c>
      <c r="E1104" s="249">
        <v>1</v>
      </c>
      <c r="F1104" s="249">
        <v>1</v>
      </c>
      <c r="G1104" s="249">
        <v>1</v>
      </c>
      <c r="H1104" s="249">
        <v>1</v>
      </c>
      <c r="I1104" s="249">
        <v>1</v>
      </c>
      <c r="J1104" s="249">
        <v>1</v>
      </c>
      <c r="K1104" s="249">
        <v>1</v>
      </c>
      <c r="L1104" s="249">
        <v>1</v>
      </c>
      <c r="M1104" s="249">
        <v>1</v>
      </c>
      <c r="N1104" s="249">
        <v>1</v>
      </c>
      <c r="O1104" s="249">
        <v>1</v>
      </c>
      <c r="P1104" s="249">
        <v>1</v>
      </c>
      <c r="Q1104" s="249">
        <v>1</v>
      </c>
      <c r="R1104" s="249">
        <v>1</v>
      </c>
      <c r="S1104" s="249">
        <v>1</v>
      </c>
      <c r="T1104" s="249">
        <v>1</v>
      </c>
      <c r="U1104" s="249">
        <v>1</v>
      </c>
      <c r="V1104" s="249">
        <v>1</v>
      </c>
      <c r="W1104" s="249">
        <v>1</v>
      </c>
      <c r="X1104" s="249">
        <v>1</v>
      </c>
      <c r="Y1104" s="249">
        <v>1</v>
      </c>
      <c r="Z1104" s="249">
        <v>1</v>
      </c>
      <c r="AA1104" s="249">
        <v>1</v>
      </c>
      <c r="AB1104" s="249">
        <v>1</v>
      </c>
      <c r="AC1104" s="249">
        <v>1</v>
      </c>
      <c r="AD1104" s="249">
        <v>1</v>
      </c>
      <c r="AE1104" s="249">
        <v>1</v>
      </c>
      <c r="AF1104" s="249">
        <v>1</v>
      </c>
      <c r="AG1104" s="249">
        <v>1</v>
      </c>
      <c r="AH1104" s="249">
        <v>1</v>
      </c>
      <c r="AI1104" s="249">
        <v>1</v>
      </c>
      <c r="AJ1104" s="249">
        <v>1</v>
      </c>
      <c r="AK1104" s="249">
        <v>1</v>
      </c>
      <c r="AL1104" s="249">
        <v>1</v>
      </c>
      <c r="AM1104" s="249">
        <v>1</v>
      </c>
    </row>
    <row r="1105" spans="1:39" x14ac:dyDescent="0.3">
      <c r="A1105" s="249">
        <v>522198</v>
      </c>
      <c r="B1105" s="305" t="s">
        <v>2062</v>
      </c>
      <c r="C1105" s="249">
        <v>1</v>
      </c>
      <c r="D1105" s="249">
        <v>1</v>
      </c>
      <c r="E1105" s="249">
        <v>1</v>
      </c>
      <c r="F1105" s="249">
        <v>1</v>
      </c>
      <c r="G1105" s="249">
        <v>1</v>
      </c>
      <c r="H1105" s="249">
        <v>1</v>
      </c>
      <c r="I1105" s="249">
        <v>1</v>
      </c>
      <c r="J1105" s="249">
        <v>1</v>
      </c>
      <c r="K1105" s="249">
        <v>1</v>
      </c>
      <c r="L1105" s="249">
        <v>1</v>
      </c>
      <c r="M1105" s="249">
        <v>1</v>
      </c>
      <c r="N1105" s="249">
        <v>1</v>
      </c>
      <c r="O1105" s="249">
        <v>1</v>
      </c>
      <c r="P1105" s="249">
        <v>1</v>
      </c>
      <c r="Q1105" s="249">
        <v>1</v>
      </c>
      <c r="R1105" s="249">
        <v>1</v>
      </c>
      <c r="S1105" s="249">
        <v>1</v>
      </c>
      <c r="T1105" s="249">
        <v>1</v>
      </c>
      <c r="U1105" s="249">
        <v>1</v>
      </c>
      <c r="V1105" s="249">
        <v>1</v>
      </c>
      <c r="W1105" s="249">
        <v>1</v>
      </c>
      <c r="X1105" s="249">
        <v>1</v>
      </c>
      <c r="Y1105" s="249">
        <v>1</v>
      </c>
      <c r="Z1105" s="249">
        <v>1</v>
      </c>
      <c r="AA1105" s="249">
        <v>1</v>
      </c>
      <c r="AB1105" s="249">
        <v>1</v>
      </c>
      <c r="AC1105" s="249">
        <v>1</v>
      </c>
      <c r="AD1105" s="249">
        <v>1</v>
      </c>
      <c r="AE1105" s="249">
        <v>1</v>
      </c>
      <c r="AF1105" s="249">
        <v>1</v>
      </c>
      <c r="AG1105" s="249">
        <v>1</v>
      </c>
      <c r="AH1105" s="249">
        <v>1</v>
      </c>
      <c r="AI1105" s="249">
        <v>1</v>
      </c>
      <c r="AJ1105" s="249">
        <v>1</v>
      </c>
      <c r="AK1105" s="249">
        <v>1</v>
      </c>
      <c r="AL1105" s="249">
        <v>1</v>
      </c>
      <c r="AM1105" s="249">
        <v>1</v>
      </c>
    </row>
    <row r="1106" spans="1:39" x14ac:dyDescent="0.3">
      <c r="A1106" s="249">
        <v>522199</v>
      </c>
      <c r="B1106" s="305" t="s">
        <v>2062</v>
      </c>
      <c r="C1106" s="249">
        <v>1</v>
      </c>
      <c r="D1106" s="249">
        <v>1</v>
      </c>
      <c r="E1106" s="249">
        <v>1</v>
      </c>
      <c r="F1106" s="249">
        <v>1</v>
      </c>
      <c r="G1106" s="249">
        <v>1</v>
      </c>
      <c r="H1106" s="249">
        <v>1</v>
      </c>
      <c r="I1106" s="249">
        <v>1</v>
      </c>
      <c r="J1106" s="249">
        <v>1</v>
      </c>
      <c r="K1106" s="249">
        <v>1</v>
      </c>
      <c r="L1106" s="249">
        <v>1</v>
      </c>
      <c r="M1106" s="249">
        <v>1</v>
      </c>
      <c r="N1106" s="249">
        <v>1</v>
      </c>
      <c r="O1106" s="249">
        <v>1</v>
      </c>
      <c r="P1106" s="249">
        <v>1</v>
      </c>
      <c r="Q1106" s="249">
        <v>1</v>
      </c>
      <c r="R1106" s="249">
        <v>1</v>
      </c>
      <c r="S1106" s="249">
        <v>1</v>
      </c>
      <c r="T1106" s="249">
        <v>1</v>
      </c>
      <c r="U1106" s="249">
        <v>1</v>
      </c>
      <c r="V1106" s="249">
        <v>1</v>
      </c>
      <c r="W1106" s="249">
        <v>1</v>
      </c>
      <c r="X1106" s="249">
        <v>1</v>
      </c>
      <c r="Y1106" s="249">
        <v>1</v>
      </c>
      <c r="Z1106" s="249">
        <v>1</v>
      </c>
      <c r="AA1106" s="249">
        <v>1</v>
      </c>
      <c r="AB1106" s="249">
        <v>1</v>
      </c>
      <c r="AC1106" s="249">
        <v>1</v>
      </c>
      <c r="AD1106" s="249">
        <v>1</v>
      </c>
      <c r="AE1106" s="249">
        <v>1</v>
      </c>
      <c r="AF1106" s="249">
        <v>1</v>
      </c>
      <c r="AG1106" s="249">
        <v>1</v>
      </c>
      <c r="AH1106" s="249">
        <v>1</v>
      </c>
      <c r="AI1106" s="249">
        <v>1</v>
      </c>
      <c r="AJ1106" s="249">
        <v>1</v>
      </c>
      <c r="AK1106" s="249">
        <v>1</v>
      </c>
      <c r="AL1106" s="249">
        <v>1</v>
      </c>
      <c r="AM1106" s="249">
        <v>1</v>
      </c>
    </row>
    <row r="1107" spans="1:39" x14ac:dyDescent="0.3">
      <c r="A1107" s="249">
        <v>522210</v>
      </c>
      <c r="B1107" s="305" t="s">
        <v>2062</v>
      </c>
      <c r="C1107" s="249">
        <v>1</v>
      </c>
      <c r="D1107" s="249">
        <v>1</v>
      </c>
      <c r="E1107" s="249">
        <v>1</v>
      </c>
      <c r="F1107" s="249">
        <v>1</v>
      </c>
      <c r="G1107" s="249">
        <v>1</v>
      </c>
      <c r="H1107" s="249">
        <v>1</v>
      </c>
      <c r="I1107" s="249">
        <v>1</v>
      </c>
      <c r="J1107" s="249">
        <v>1</v>
      </c>
      <c r="K1107" s="249">
        <v>1</v>
      </c>
      <c r="L1107" s="249">
        <v>1</v>
      </c>
      <c r="M1107" s="249">
        <v>1</v>
      </c>
      <c r="N1107" s="249">
        <v>1</v>
      </c>
      <c r="O1107" s="249">
        <v>1</v>
      </c>
      <c r="P1107" s="249">
        <v>1</v>
      </c>
      <c r="Q1107" s="249">
        <v>1</v>
      </c>
      <c r="R1107" s="249">
        <v>1</v>
      </c>
      <c r="S1107" s="249">
        <v>1</v>
      </c>
      <c r="T1107" s="249">
        <v>1</v>
      </c>
      <c r="U1107" s="249">
        <v>1</v>
      </c>
      <c r="V1107" s="249">
        <v>1</v>
      </c>
      <c r="W1107" s="249">
        <v>1</v>
      </c>
      <c r="X1107" s="249">
        <v>1</v>
      </c>
      <c r="Y1107" s="249">
        <v>1</v>
      </c>
      <c r="Z1107" s="249">
        <v>1</v>
      </c>
      <c r="AA1107" s="249">
        <v>1</v>
      </c>
      <c r="AB1107" s="249">
        <v>1</v>
      </c>
      <c r="AC1107" s="249">
        <v>1</v>
      </c>
      <c r="AD1107" s="249">
        <v>1</v>
      </c>
      <c r="AE1107" s="249">
        <v>1</v>
      </c>
      <c r="AF1107" s="249">
        <v>1</v>
      </c>
      <c r="AG1107" s="249">
        <v>1</v>
      </c>
      <c r="AH1107" s="249">
        <v>1</v>
      </c>
      <c r="AI1107" s="249">
        <v>1</v>
      </c>
      <c r="AJ1107" s="249">
        <v>1</v>
      </c>
      <c r="AK1107" s="249">
        <v>1</v>
      </c>
      <c r="AL1107" s="249">
        <v>1</v>
      </c>
      <c r="AM1107" s="249">
        <v>1</v>
      </c>
    </row>
    <row r="1108" spans="1:39" x14ac:dyDescent="0.3">
      <c r="A1108" s="249">
        <v>522216</v>
      </c>
      <c r="B1108" s="305" t="s">
        <v>2062</v>
      </c>
      <c r="C1108" s="249">
        <v>1</v>
      </c>
      <c r="D1108" s="249">
        <v>1</v>
      </c>
      <c r="E1108" s="249">
        <v>1</v>
      </c>
      <c r="F1108" s="249">
        <v>1</v>
      </c>
      <c r="G1108" s="249">
        <v>1</v>
      </c>
      <c r="H1108" s="249">
        <v>1</v>
      </c>
      <c r="I1108" s="249">
        <v>1</v>
      </c>
      <c r="J1108" s="249">
        <v>1</v>
      </c>
      <c r="K1108" s="249">
        <v>1</v>
      </c>
      <c r="L1108" s="249">
        <v>1</v>
      </c>
      <c r="M1108" s="249">
        <v>1</v>
      </c>
      <c r="N1108" s="249">
        <v>1</v>
      </c>
      <c r="O1108" s="249">
        <v>1</v>
      </c>
      <c r="P1108" s="249">
        <v>1</v>
      </c>
      <c r="Q1108" s="249">
        <v>1</v>
      </c>
      <c r="R1108" s="249">
        <v>1</v>
      </c>
      <c r="S1108" s="249">
        <v>1</v>
      </c>
      <c r="T1108" s="249">
        <v>1</v>
      </c>
      <c r="U1108" s="249">
        <v>1</v>
      </c>
      <c r="V1108" s="249">
        <v>1</v>
      </c>
      <c r="W1108" s="249">
        <v>1</v>
      </c>
      <c r="X1108" s="249">
        <v>1</v>
      </c>
      <c r="Y1108" s="249">
        <v>1</v>
      </c>
      <c r="Z1108" s="249">
        <v>1</v>
      </c>
      <c r="AA1108" s="249">
        <v>1</v>
      </c>
      <c r="AB1108" s="249">
        <v>1</v>
      </c>
      <c r="AC1108" s="249">
        <v>1</v>
      </c>
      <c r="AD1108" s="249">
        <v>1</v>
      </c>
      <c r="AE1108" s="249">
        <v>1</v>
      </c>
      <c r="AF1108" s="249">
        <v>1</v>
      </c>
      <c r="AG1108" s="249">
        <v>1</v>
      </c>
      <c r="AH1108" s="249">
        <v>1</v>
      </c>
      <c r="AI1108" s="249">
        <v>1</v>
      </c>
      <c r="AJ1108" s="249">
        <v>1</v>
      </c>
      <c r="AK1108" s="249">
        <v>1</v>
      </c>
      <c r="AL1108" s="249">
        <v>1</v>
      </c>
      <c r="AM1108" s="249">
        <v>1</v>
      </c>
    </row>
    <row r="1109" spans="1:39" x14ac:dyDescent="0.3">
      <c r="A1109" s="249">
        <v>522228</v>
      </c>
      <c r="B1109" s="305" t="s">
        <v>2062</v>
      </c>
      <c r="C1109" s="249">
        <v>1</v>
      </c>
      <c r="D1109" s="249">
        <v>1</v>
      </c>
      <c r="E1109" s="249">
        <v>1</v>
      </c>
      <c r="F1109" s="249">
        <v>1</v>
      </c>
      <c r="G1109" s="249">
        <v>1</v>
      </c>
      <c r="H1109" s="249">
        <v>1</v>
      </c>
      <c r="I1109" s="249">
        <v>1</v>
      </c>
      <c r="J1109" s="249">
        <v>1</v>
      </c>
      <c r="K1109" s="249">
        <v>1</v>
      </c>
      <c r="L1109" s="249">
        <v>1</v>
      </c>
      <c r="M1109" s="249">
        <v>1</v>
      </c>
      <c r="N1109" s="249">
        <v>1</v>
      </c>
      <c r="O1109" s="249">
        <v>1</v>
      </c>
      <c r="P1109" s="249">
        <v>1</v>
      </c>
      <c r="Q1109" s="249">
        <v>1</v>
      </c>
      <c r="R1109" s="249">
        <v>1</v>
      </c>
      <c r="S1109" s="249">
        <v>1</v>
      </c>
      <c r="T1109" s="249">
        <v>1</v>
      </c>
      <c r="U1109" s="249">
        <v>1</v>
      </c>
      <c r="V1109" s="249">
        <v>1</v>
      </c>
      <c r="W1109" s="249">
        <v>1</v>
      </c>
      <c r="X1109" s="249">
        <v>1</v>
      </c>
      <c r="Y1109" s="249">
        <v>1</v>
      </c>
      <c r="Z1109" s="249">
        <v>1</v>
      </c>
      <c r="AA1109" s="249">
        <v>1</v>
      </c>
      <c r="AB1109" s="249">
        <v>1</v>
      </c>
      <c r="AC1109" s="249">
        <v>1</v>
      </c>
      <c r="AD1109" s="249">
        <v>1</v>
      </c>
      <c r="AE1109" s="249">
        <v>1</v>
      </c>
      <c r="AF1109" s="249">
        <v>1</v>
      </c>
      <c r="AG1109" s="249">
        <v>1</v>
      </c>
      <c r="AH1109" s="249">
        <v>1</v>
      </c>
      <c r="AI1109" s="249">
        <v>1</v>
      </c>
      <c r="AJ1109" s="249">
        <v>1</v>
      </c>
      <c r="AK1109" s="249">
        <v>1</v>
      </c>
      <c r="AL1109" s="249">
        <v>1</v>
      </c>
      <c r="AM1109" s="249">
        <v>1</v>
      </c>
    </row>
    <row r="1110" spans="1:39" x14ac:dyDescent="0.3">
      <c r="A1110" s="249">
        <v>522237</v>
      </c>
      <c r="B1110" s="305" t="s">
        <v>2062</v>
      </c>
      <c r="C1110" s="249">
        <v>1</v>
      </c>
      <c r="D1110" s="249">
        <v>1</v>
      </c>
      <c r="E1110" s="249">
        <v>1</v>
      </c>
      <c r="F1110" s="249">
        <v>1</v>
      </c>
      <c r="G1110" s="249">
        <v>1</v>
      </c>
      <c r="H1110" s="249">
        <v>1</v>
      </c>
      <c r="I1110" s="249">
        <v>1</v>
      </c>
      <c r="J1110" s="249">
        <v>1</v>
      </c>
      <c r="K1110" s="249">
        <v>1</v>
      </c>
      <c r="L1110" s="249">
        <v>1</v>
      </c>
      <c r="M1110" s="249">
        <v>1</v>
      </c>
      <c r="N1110" s="249">
        <v>1</v>
      </c>
      <c r="O1110" s="249">
        <v>1</v>
      </c>
      <c r="P1110" s="249">
        <v>1</v>
      </c>
      <c r="Q1110" s="249">
        <v>1</v>
      </c>
      <c r="R1110" s="249">
        <v>1</v>
      </c>
      <c r="S1110" s="249">
        <v>1</v>
      </c>
      <c r="T1110" s="249">
        <v>1</v>
      </c>
      <c r="U1110" s="249">
        <v>1</v>
      </c>
      <c r="V1110" s="249">
        <v>1</v>
      </c>
      <c r="W1110" s="249">
        <v>1</v>
      </c>
      <c r="X1110" s="249">
        <v>1</v>
      </c>
      <c r="Y1110" s="249">
        <v>1</v>
      </c>
      <c r="Z1110" s="249">
        <v>1</v>
      </c>
      <c r="AA1110" s="249">
        <v>1</v>
      </c>
      <c r="AB1110" s="249">
        <v>1</v>
      </c>
      <c r="AC1110" s="249">
        <v>1</v>
      </c>
      <c r="AD1110" s="249">
        <v>1</v>
      </c>
      <c r="AE1110" s="249">
        <v>1</v>
      </c>
      <c r="AF1110" s="249">
        <v>1</v>
      </c>
      <c r="AG1110" s="249">
        <v>1</v>
      </c>
      <c r="AH1110" s="249">
        <v>1</v>
      </c>
      <c r="AI1110" s="249">
        <v>1</v>
      </c>
      <c r="AJ1110" s="249">
        <v>1</v>
      </c>
      <c r="AK1110" s="249">
        <v>1</v>
      </c>
      <c r="AL1110" s="249">
        <v>1</v>
      </c>
      <c r="AM1110" s="249">
        <v>1</v>
      </c>
    </row>
    <row r="1111" spans="1:39" x14ac:dyDescent="0.3">
      <c r="A1111" s="249">
        <v>522239</v>
      </c>
      <c r="B1111" s="305" t="s">
        <v>2062</v>
      </c>
      <c r="C1111" s="249">
        <v>1</v>
      </c>
      <c r="D1111" s="249">
        <v>1</v>
      </c>
      <c r="E1111" s="249">
        <v>1</v>
      </c>
      <c r="F1111" s="249">
        <v>1</v>
      </c>
      <c r="G1111" s="249">
        <v>1</v>
      </c>
      <c r="H1111" s="249">
        <v>1</v>
      </c>
      <c r="I1111" s="249">
        <v>1</v>
      </c>
      <c r="J1111" s="249">
        <v>1</v>
      </c>
      <c r="K1111" s="249">
        <v>1</v>
      </c>
      <c r="L1111" s="249">
        <v>1</v>
      </c>
      <c r="M1111" s="249">
        <v>1</v>
      </c>
      <c r="N1111" s="249">
        <v>1</v>
      </c>
      <c r="O1111" s="249">
        <v>1</v>
      </c>
      <c r="P1111" s="249">
        <v>1</v>
      </c>
      <c r="Q1111" s="249">
        <v>1</v>
      </c>
      <c r="R1111" s="249">
        <v>1</v>
      </c>
      <c r="S1111" s="249">
        <v>1</v>
      </c>
      <c r="T1111" s="249">
        <v>1</v>
      </c>
      <c r="U1111" s="249">
        <v>1</v>
      </c>
      <c r="V1111" s="249">
        <v>1</v>
      </c>
      <c r="W1111" s="249">
        <v>1</v>
      </c>
      <c r="X1111" s="249">
        <v>1</v>
      </c>
      <c r="Y1111" s="249">
        <v>1</v>
      </c>
      <c r="Z1111" s="249">
        <v>1</v>
      </c>
      <c r="AA1111" s="249">
        <v>1</v>
      </c>
      <c r="AB1111" s="249">
        <v>1</v>
      </c>
      <c r="AC1111" s="249">
        <v>1</v>
      </c>
      <c r="AD1111" s="249">
        <v>1</v>
      </c>
      <c r="AE1111" s="249">
        <v>1</v>
      </c>
      <c r="AF1111" s="249">
        <v>1</v>
      </c>
      <c r="AG1111" s="249">
        <v>1</v>
      </c>
      <c r="AH1111" s="249">
        <v>1</v>
      </c>
      <c r="AI1111" s="249">
        <v>1</v>
      </c>
      <c r="AJ1111" s="249">
        <v>1</v>
      </c>
      <c r="AK1111" s="249">
        <v>1</v>
      </c>
      <c r="AL1111" s="249">
        <v>1</v>
      </c>
      <c r="AM1111" s="249">
        <v>1</v>
      </c>
    </row>
    <row r="1112" spans="1:39" x14ac:dyDescent="0.3">
      <c r="A1112" s="249">
        <v>522243</v>
      </c>
      <c r="B1112" s="305" t="s">
        <v>2062</v>
      </c>
      <c r="C1112" s="249">
        <v>1</v>
      </c>
      <c r="D1112" s="249">
        <v>1</v>
      </c>
      <c r="E1112" s="249">
        <v>1</v>
      </c>
      <c r="F1112" s="249">
        <v>1</v>
      </c>
      <c r="G1112" s="249">
        <v>1</v>
      </c>
      <c r="H1112" s="249">
        <v>1</v>
      </c>
      <c r="I1112" s="249">
        <v>1</v>
      </c>
      <c r="J1112" s="249">
        <v>1</v>
      </c>
      <c r="K1112" s="249">
        <v>1</v>
      </c>
      <c r="L1112" s="249">
        <v>1</v>
      </c>
      <c r="M1112" s="249">
        <v>1</v>
      </c>
      <c r="N1112" s="249">
        <v>1</v>
      </c>
      <c r="O1112" s="249">
        <v>1</v>
      </c>
      <c r="P1112" s="249">
        <v>1</v>
      </c>
      <c r="Q1112" s="249">
        <v>1</v>
      </c>
      <c r="R1112" s="249">
        <v>1</v>
      </c>
      <c r="S1112" s="249">
        <v>1</v>
      </c>
      <c r="T1112" s="249">
        <v>1</v>
      </c>
      <c r="U1112" s="249">
        <v>1</v>
      </c>
      <c r="V1112" s="249">
        <v>1</v>
      </c>
      <c r="W1112" s="249">
        <v>1</v>
      </c>
      <c r="X1112" s="249">
        <v>1</v>
      </c>
      <c r="Y1112" s="249">
        <v>1</v>
      </c>
      <c r="Z1112" s="249">
        <v>1</v>
      </c>
      <c r="AA1112" s="249">
        <v>1</v>
      </c>
      <c r="AB1112" s="249">
        <v>1</v>
      </c>
      <c r="AC1112" s="249">
        <v>1</v>
      </c>
      <c r="AD1112" s="249">
        <v>1</v>
      </c>
      <c r="AE1112" s="249">
        <v>1</v>
      </c>
      <c r="AF1112" s="249">
        <v>1</v>
      </c>
      <c r="AG1112" s="249">
        <v>1</v>
      </c>
      <c r="AH1112" s="249">
        <v>1</v>
      </c>
      <c r="AI1112" s="249">
        <v>1</v>
      </c>
      <c r="AJ1112" s="249">
        <v>1</v>
      </c>
      <c r="AK1112" s="249">
        <v>1</v>
      </c>
      <c r="AL1112" s="249">
        <v>1</v>
      </c>
      <c r="AM1112" s="249">
        <v>1</v>
      </c>
    </row>
    <row r="1113" spans="1:39" x14ac:dyDescent="0.3">
      <c r="A1113" s="249">
        <v>522245</v>
      </c>
      <c r="B1113" s="305" t="s">
        <v>2062</v>
      </c>
      <c r="C1113" s="249">
        <v>1</v>
      </c>
      <c r="D1113" s="249">
        <v>1</v>
      </c>
      <c r="E1113" s="249">
        <v>1</v>
      </c>
      <c r="F1113" s="249">
        <v>1</v>
      </c>
      <c r="G1113" s="249">
        <v>1</v>
      </c>
      <c r="H1113" s="249">
        <v>1</v>
      </c>
      <c r="I1113" s="249">
        <v>1</v>
      </c>
      <c r="J1113" s="249">
        <v>1</v>
      </c>
      <c r="K1113" s="249">
        <v>1</v>
      </c>
      <c r="L1113" s="249">
        <v>1</v>
      </c>
      <c r="M1113" s="249">
        <v>1</v>
      </c>
      <c r="N1113" s="249">
        <v>1</v>
      </c>
      <c r="O1113" s="249">
        <v>1</v>
      </c>
      <c r="P1113" s="249">
        <v>1</v>
      </c>
      <c r="Q1113" s="249">
        <v>1</v>
      </c>
      <c r="R1113" s="249">
        <v>1</v>
      </c>
      <c r="S1113" s="249">
        <v>1</v>
      </c>
      <c r="T1113" s="249">
        <v>1</v>
      </c>
      <c r="U1113" s="249">
        <v>1</v>
      </c>
      <c r="V1113" s="249">
        <v>1</v>
      </c>
      <c r="W1113" s="249">
        <v>1</v>
      </c>
      <c r="X1113" s="249">
        <v>1</v>
      </c>
      <c r="Y1113" s="249">
        <v>1</v>
      </c>
      <c r="Z1113" s="249">
        <v>1</v>
      </c>
      <c r="AA1113" s="249">
        <v>1</v>
      </c>
      <c r="AB1113" s="249">
        <v>1</v>
      </c>
      <c r="AC1113" s="249">
        <v>1</v>
      </c>
      <c r="AD1113" s="249">
        <v>1</v>
      </c>
      <c r="AE1113" s="249">
        <v>1</v>
      </c>
      <c r="AF1113" s="249">
        <v>1</v>
      </c>
      <c r="AG1113" s="249">
        <v>1</v>
      </c>
      <c r="AH1113" s="249">
        <v>1</v>
      </c>
      <c r="AI1113" s="249">
        <v>1</v>
      </c>
      <c r="AJ1113" s="249">
        <v>1</v>
      </c>
      <c r="AK1113" s="249">
        <v>1</v>
      </c>
      <c r="AL1113" s="249">
        <v>1</v>
      </c>
      <c r="AM1113" s="249">
        <v>1</v>
      </c>
    </row>
    <row r="1114" spans="1:39" x14ac:dyDescent="0.3">
      <c r="A1114" s="249">
        <v>522247</v>
      </c>
      <c r="B1114" s="305" t="s">
        <v>2062</v>
      </c>
      <c r="C1114" s="249">
        <v>1</v>
      </c>
      <c r="D1114" s="249">
        <v>1</v>
      </c>
      <c r="E1114" s="249">
        <v>1</v>
      </c>
      <c r="F1114" s="249">
        <v>1</v>
      </c>
      <c r="G1114" s="249">
        <v>1</v>
      </c>
      <c r="H1114" s="249">
        <v>1</v>
      </c>
      <c r="I1114" s="249">
        <v>1</v>
      </c>
      <c r="J1114" s="249">
        <v>1</v>
      </c>
      <c r="K1114" s="249">
        <v>1</v>
      </c>
      <c r="L1114" s="249">
        <v>1</v>
      </c>
      <c r="M1114" s="249">
        <v>1</v>
      </c>
      <c r="N1114" s="249">
        <v>1</v>
      </c>
      <c r="O1114" s="249">
        <v>1</v>
      </c>
      <c r="P1114" s="249">
        <v>1</v>
      </c>
      <c r="Q1114" s="249">
        <v>1</v>
      </c>
      <c r="R1114" s="249">
        <v>1</v>
      </c>
      <c r="S1114" s="249">
        <v>1</v>
      </c>
      <c r="T1114" s="249">
        <v>1</v>
      </c>
      <c r="U1114" s="249">
        <v>1</v>
      </c>
      <c r="V1114" s="249">
        <v>1</v>
      </c>
      <c r="W1114" s="249">
        <v>1</v>
      </c>
      <c r="X1114" s="249">
        <v>1</v>
      </c>
      <c r="Y1114" s="249">
        <v>1</v>
      </c>
      <c r="Z1114" s="249">
        <v>1</v>
      </c>
      <c r="AA1114" s="249">
        <v>1</v>
      </c>
      <c r="AB1114" s="249">
        <v>1</v>
      </c>
      <c r="AC1114" s="249">
        <v>1</v>
      </c>
      <c r="AD1114" s="249">
        <v>1</v>
      </c>
      <c r="AE1114" s="249">
        <v>1</v>
      </c>
      <c r="AF1114" s="249">
        <v>1</v>
      </c>
      <c r="AG1114" s="249">
        <v>1</v>
      </c>
      <c r="AH1114" s="249">
        <v>1</v>
      </c>
      <c r="AI1114" s="249">
        <v>1</v>
      </c>
      <c r="AJ1114" s="249">
        <v>1</v>
      </c>
      <c r="AK1114" s="249">
        <v>1</v>
      </c>
      <c r="AL1114" s="249">
        <v>1</v>
      </c>
      <c r="AM1114" s="249">
        <v>1</v>
      </c>
    </row>
    <row r="1115" spans="1:39" x14ac:dyDescent="0.3">
      <c r="A1115" s="249">
        <v>522252</v>
      </c>
      <c r="B1115" s="305" t="s">
        <v>2062</v>
      </c>
      <c r="C1115" s="249">
        <v>1</v>
      </c>
      <c r="D1115" s="249">
        <v>1</v>
      </c>
      <c r="E1115" s="249">
        <v>1</v>
      </c>
      <c r="F1115" s="249">
        <v>1</v>
      </c>
      <c r="G1115" s="249">
        <v>1</v>
      </c>
      <c r="H1115" s="249">
        <v>1</v>
      </c>
      <c r="I1115" s="249">
        <v>1</v>
      </c>
      <c r="J1115" s="249">
        <v>1</v>
      </c>
      <c r="K1115" s="249">
        <v>1</v>
      </c>
      <c r="L1115" s="249">
        <v>1</v>
      </c>
      <c r="M1115" s="249">
        <v>1</v>
      </c>
      <c r="N1115" s="249">
        <v>1</v>
      </c>
      <c r="O1115" s="249">
        <v>1</v>
      </c>
      <c r="P1115" s="249">
        <v>1</v>
      </c>
      <c r="Q1115" s="249">
        <v>1</v>
      </c>
      <c r="R1115" s="249">
        <v>1</v>
      </c>
      <c r="S1115" s="249">
        <v>1</v>
      </c>
      <c r="T1115" s="249">
        <v>1</v>
      </c>
      <c r="U1115" s="249">
        <v>1</v>
      </c>
      <c r="V1115" s="249">
        <v>1</v>
      </c>
      <c r="W1115" s="249">
        <v>1</v>
      </c>
      <c r="X1115" s="249">
        <v>1</v>
      </c>
      <c r="Y1115" s="249">
        <v>1</v>
      </c>
      <c r="Z1115" s="249">
        <v>1</v>
      </c>
      <c r="AA1115" s="249">
        <v>1</v>
      </c>
      <c r="AB1115" s="249">
        <v>1</v>
      </c>
      <c r="AC1115" s="249">
        <v>1</v>
      </c>
      <c r="AD1115" s="249">
        <v>1</v>
      </c>
      <c r="AE1115" s="249">
        <v>1</v>
      </c>
      <c r="AF1115" s="249">
        <v>1</v>
      </c>
      <c r="AG1115" s="249">
        <v>1</v>
      </c>
      <c r="AH1115" s="249">
        <v>1</v>
      </c>
      <c r="AI1115" s="249">
        <v>1</v>
      </c>
      <c r="AJ1115" s="249">
        <v>1</v>
      </c>
      <c r="AK1115" s="249">
        <v>1</v>
      </c>
      <c r="AL1115" s="249">
        <v>1</v>
      </c>
      <c r="AM1115" s="249">
        <v>1</v>
      </c>
    </row>
    <row r="1116" spans="1:39" x14ac:dyDescent="0.3">
      <c r="A1116" s="249">
        <v>522260</v>
      </c>
      <c r="B1116" s="305" t="s">
        <v>2062</v>
      </c>
      <c r="C1116" s="249">
        <v>1</v>
      </c>
      <c r="D1116" s="249">
        <v>1</v>
      </c>
      <c r="E1116" s="249">
        <v>1</v>
      </c>
      <c r="F1116" s="249">
        <v>1</v>
      </c>
      <c r="G1116" s="249">
        <v>1</v>
      </c>
      <c r="H1116" s="249">
        <v>1</v>
      </c>
      <c r="I1116" s="249">
        <v>1</v>
      </c>
      <c r="J1116" s="249">
        <v>1</v>
      </c>
      <c r="K1116" s="249">
        <v>1</v>
      </c>
      <c r="L1116" s="249">
        <v>1</v>
      </c>
      <c r="M1116" s="249">
        <v>1</v>
      </c>
      <c r="N1116" s="249">
        <v>1</v>
      </c>
      <c r="O1116" s="249">
        <v>1</v>
      </c>
      <c r="P1116" s="249">
        <v>1</v>
      </c>
      <c r="Q1116" s="249">
        <v>1</v>
      </c>
      <c r="R1116" s="249">
        <v>1</v>
      </c>
      <c r="S1116" s="249">
        <v>1</v>
      </c>
      <c r="T1116" s="249">
        <v>1</v>
      </c>
      <c r="U1116" s="249">
        <v>1</v>
      </c>
      <c r="V1116" s="249">
        <v>1</v>
      </c>
      <c r="W1116" s="249">
        <v>1</v>
      </c>
      <c r="X1116" s="249">
        <v>1</v>
      </c>
      <c r="Y1116" s="249">
        <v>1</v>
      </c>
      <c r="Z1116" s="249">
        <v>1</v>
      </c>
      <c r="AA1116" s="249">
        <v>1</v>
      </c>
      <c r="AB1116" s="249">
        <v>1</v>
      </c>
      <c r="AC1116" s="249">
        <v>1</v>
      </c>
      <c r="AD1116" s="249">
        <v>1</v>
      </c>
      <c r="AE1116" s="249">
        <v>1</v>
      </c>
      <c r="AF1116" s="249">
        <v>1</v>
      </c>
      <c r="AG1116" s="249">
        <v>1</v>
      </c>
      <c r="AH1116" s="249">
        <v>1</v>
      </c>
      <c r="AI1116" s="249">
        <v>1</v>
      </c>
      <c r="AJ1116" s="249">
        <v>1</v>
      </c>
      <c r="AK1116" s="249">
        <v>1</v>
      </c>
      <c r="AL1116" s="249">
        <v>1</v>
      </c>
      <c r="AM1116" s="249">
        <v>1</v>
      </c>
    </row>
    <row r="1117" spans="1:39" x14ac:dyDescent="0.3">
      <c r="A1117" s="249">
        <v>522261</v>
      </c>
      <c r="B1117" s="305" t="s">
        <v>2062</v>
      </c>
      <c r="C1117" s="249">
        <v>1</v>
      </c>
      <c r="D1117" s="249">
        <v>1</v>
      </c>
      <c r="E1117" s="249">
        <v>1</v>
      </c>
      <c r="F1117" s="249">
        <v>1</v>
      </c>
      <c r="G1117" s="249">
        <v>1</v>
      </c>
      <c r="H1117" s="249">
        <v>1</v>
      </c>
      <c r="I1117" s="249">
        <v>1</v>
      </c>
      <c r="J1117" s="249">
        <v>1</v>
      </c>
      <c r="K1117" s="249">
        <v>1</v>
      </c>
      <c r="L1117" s="249">
        <v>1</v>
      </c>
      <c r="M1117" s="249">
        <v>1</v>
      </c>
      <c r="N1117" s="249">
        <v>1</v>
      </c>
      <c r="O1117" s="249">
        <v>1</v>
      </c>
      <c r="P1117" s="249">
        <v>1</v>
      </c>
      <c r="Q1117" s="249">
        <v>1</v>
      </c>
      <c r="R1117" s="249">
        <v>1</v>
      </c>
      <c r="S1117" s="249">
        <v>1</v>
      </c>
      <c r="T1117" s="249">
        <v>1</v>
      </c>
      <c r="U1117" s="249">
        <v>1</v>
      </c>
      <c r="V1117" s="249">
        <v>1</v>
      </c>
      <c r="W1117" s="249">
        <v>1</v>
      </c>
      <c r="X1117" s="249">
        <v>1</v>
      </c>
      <c r="Y1117" s="249">
        <v>1</v>
      </c>
      <c r="Z1117" s="249">
        <v>1</v>
      </c>
      <c r="AA1117" s="249">
        <v>1</v>
      </c>
      <c r="AB1117" s="249">
        <v>1</v>
      </c>
      <c r="AC1117" s="249">
        <v>1</v>
      </c>
      <c r="AD1117" s="249">
        <v>1</v>
      </c>
      <c r="AE1117" s="249">
        <v>1</v>
      </c>
      <c r="AF1117" s="249">
        <v>1</v>
      </c>
      <c r="AG1117" s="249">
        <v>1</v>
      </c>
      <c r="AH1117" s="249">
        <v>1</v>
      </c>
      <c r="AI1117" s="249">
        <v>1</v>
      </c>
      <c r="AJ1117" s="249">
        <v>1</v>
      </c>
      <c r="AK1117" s="249">
        <v>1</v>
      </c>
      <c r="AL1117" s="249">
        <v>1</v>
      </c>
      <c r="AM1117" s="249">
        <v>1</v>
      </c>
    </row>
    <row r="1118" spans="1:39" x14ac:dyDescent="0.3">
      <c r="A1118" s="249">
        <v>522267</v>
      </c>
      <c r="B1118" s="305" t="s">
        <v>2062</v>
      </c>
      <c r="C1118" s="249">
        <v>1</v>
      </c>
      <c r="D1118" s="249">
        <v>1</v>
      </c>
      <c r="E1118" s="249">
        <v>1</v>
      </c>
      <c r="F1118" s="249">
        <v>1</v>
      </c>
      <c r="G1118" s="249">
        <v>1</v>
      </c>
      <c r="H1118" s="249">
        <v>1</v>
      </c>
      <c r="I1118" s="249">
        <v>1</v>
      </c>
      <c r="J1118" s="249">
        <v>1</v>
      </c>
      <c r="K1118" s="249">
        <v>1</v>
      </c>
      <c r="L1118" s="249">
        <v>1</v>
      </c>
      <c r="M1118" s="249">
        <v>1</v>
      </c>
      <c r="N1118" s="249">
        <v>1</v>
      </c>
      <c r="O1118" s="249">
        <v>1</v>
      </c>
      <c r="P1118" s="249">
        <v>1</v>
      </c>
      <c r="Q1118" s="249">
        <v>1</v>
      </c>
      <c r="R1118" s="249">
        <v>1</v>
      </c>
      <c r="S1118" s="249">
        <v>1</v>
      </c>
      <c r="T1118" s="249">
        <v>1</v>
      </c>
      <c r="U1118" s="249">
        <v>1</v>
      </c>
      <c r="V1118" s="249">
        <v>1</v>
      </c>
      <c r="W1118" s="249">
        <v>1</v>
      </c>
      <c r="X1118" s="249">
        <v>1</v>
      </c>
      <c r="Y1118" s="249">
        <v>1</v>
      </c>
      <c r="Z1118" s="249">
        <v>1</v>
      </c>
      <c r="AA1118" s="249">
        <v>1</v>
      </c>
      <c r="AB1118" s="249">
        <v>1</v>
      </c>
      <c r="AC1118" s="249">
        <v>1</v>
      </c>
      <c r="AD1118" s="249">
        <v>1</v>
      </c>
      <c r="AE1118" s="249">
        <v>1</v>
      </c>
      <c r="AF1118" s="249">
        <v>1</v>
      </c>
      <c r="AG1118" s="249">
        <v>1</v>
      </c>
      <c r="AH1118" s="249">
        <v>1</v>
      </c>
      <c r="AI1118" s="249">
        <v>1</v>
      </c>
      <c r="AJ1118" s="249">
        <v>1</v>
      </c>
      <c r="AK1118" s="249">
        <v>1</v>
      </c>
      <c r="AL1118" s="249">
        <v>1</v>
      </c>
      <c r="AM1118" s="249">
        <v>1</v>
      </c>
    </row>
    <row r="1119" spans="1:39" x14ac:dyDescent="0.3">
      <c r="A1119" s="249">
        <v>522270</v>
      </c>
      <c r="B1119" s="305" t="s">
        <v>2062</v>
      </c>
      <c r="C1119" s="249">
        <v>1</v>
      </c>
      <c r="D1119" s="249">
        <v>1</v>
      </c>
      <c r="E1119" s="249">
        <v>1</v>
      </c>
      <c r="F1119" s="249">
        <v>1</v>
      </c>
      <c r="G1119" s="249">
        <v>1</v>
      </c>
      <c r="H1119" s="249">
        <v>1</v>
      </c>
      <c r="I1119" s="249">
        <v>1</v>
      </c>
      <c r="J1119" s="249">
        <v>1</v>
      </c>
      <c r="K1119" s="249">
        <v>1</v>
      </c>
      <c r="L1119" s="249">
        <v>1</v>
      </c>
      <c r="M1119" s="249">
        <v>1</v>
      </c>
      <c r="N1119" s="249">
        <v>1</v>
      </c>
      <c r="O1119" s="249">
        <v>1</v>
      </c>
      <c r="P1119" s="249">
        <v>1</v>
      </c>
      <c r="Q1119" s="249">
        <v>1</v>
      </c>
      <c r="R1119" s="249">
        <v>1</v>
      </c>
      <c r="S1119" s="249">
        <v>1</v>
      </c>
      <c r="T1119" s="249">
        <v>1</v>
      </c>
      <c r="U1119" s="249">
        <v>1</v>
      </c>
      <c r="V1119" s="249">
        <v>1</v>
      </c>
      <c r="W1119" s="249">
        <v>1</v>
      </c>
      <c r="X1119" s="249">
        <v>1</v>
      </c>
      <c r="Y1119" s="249">
        <v>1</v>
      </c>
      <c r="Z1119" s="249">
        <v>1</v>
      </c>
      <c r="AA1119" s="249">
        <v>1</v>
      </c>
      <c r="AB1119" s="249">
        <v>1</v>
      </c>
      <c r="AC1119" s="249">
        <v>1</v>
      </c>
      <c r="AD1119" s="249">
        <v>1</v>
      </c>
      <c r="AE1119" s="249">
        <v>1</v>
      </c>
      <c r="AF1119" s="249">
        <v>1</v>
      </c>
      <c r="AG1119" s="249">
        <v>1</v>
      </c>
      <c r="AH1119" s="249">
        <v>1</v>
      </c>
      <c r="AI1119" s="249">
        <v>1</v>
      </c>
      <c r="AJ1119" s="249">
        <v>1</v>
      </c>
      <c r="AK1119" s="249">
        <v>1</v>
      </c>
      <c r="AL1119" s="249">
        <v>1</v>
      </c>
      <c r="AM1119" s="249">
        <v>1</v>
      </c>
    </row>
    <row r="1120" spans="1:39" x14ac:dyDescent="0.3">
      <c r="A1120" s="249">
        <v>522273</v>
      </c>
      <c r="B1120" s="305" t="s">
        <v>2062</v>
      </c>
      <c r="C1120" s="249">
        <v>1</v>
      </c>
      <c r="D1120" s="249">
        <v>1</v>
      </c>
      <c r="E1120" s="249">
        <v>1</v>
      </c>
      <c r="F1120" s="249">
        <v>1</v>
      </c>
      <c r="G1120" s="249">
        <v>1</v>
      </c>
      <c r="H1120" s="249">
        <v>1</v>
      </c>
      <c r="I1120" s="249">
        <v>1</v>
      </c>
      <c r="J1120" s="249">
        <v>1</v>
      </c>
      <c r="K1120" s="249">
        <v>1</v>
      </c>
      <c r="L1120" s="249">
        <v>1</v>
      </c>
      <c r="M1120" s="249">
        <v>1</v>
      </c>
      <c r="N1120" s="249">
        <v>1</v>
      </c>
      <c r="O1120" s="249">
        <v>1</v>
      </c>
      <c r="P1120" s="249">
        <v>1</v>
      </c>
      <c r="Q1120" s="249">
        <v>1</v>
      </c>
      <c r="R1120" s="249">
        <v>1</v>
      </c>
      <c r="S1120" s="249">
        <v>1</v>
      </c>
      <c r="T1120" s="249">
        <v>1</v>
      </c>
      <c r="U1120" s="249">
        <v>1</v>
      </c>
      <c r="V1120" s="249">
        <v>1</v>
      </c>
      <c r="W1120" s="249">
        <v>1</v>
      </c>
      <c r="X1120" s="249">
        <v>1</v>
      </c>
      <c r="Y1120" s="249">
        <v>1</v>
      </c>
      <c r="Z1120" s="249">
        <v>1</v>
      </c>
      <c r="AA1120" s="249">
        <v>1</v>
      </c>
      <c r="AB1120" s="249">
        <v>1</v>
      </c>
      <c r="AC1120" s="249">
        <v>1</v>
      </c>
      <c r="AD1120" s="249">
        <v>1</v>
      </c>
      <c r="AE1120" s="249">
        <v>1</v>
      </c>
      <c r="AF1120" s="249">
        <v>1</v>
      </c>
      <c r="AG1120" s="249">
        <v>1</v>
      </c>
      <c r="AH1120" s="249">
        <v>1</v>
      </c>
      <c r="AI1120" s="249">
        <v>1</v>
      </c>
      <c r="AJ1120" s="249">
        <v>1</v>
      </c>
      <c r="AK1120" s="249">
        <v>1</v>
      </c>
      <c r="AL1120" s="249">
        <v>1</v>
      </c>
      <c r="AM1120" s="249">
        <v>1</v>
      </c>
    </row>
    <row r="1121" spans="1:39" x14ac:dyDescent="0.3">
      <c r="A1121" s="249">
        <v>522274</v>
      </c>
      <c r="B1121" s="305" t="s">
        <v>2062</v>
      </c>
      <c r="C1121" s="249">
        <v>1</v>
      </c>
      <c r="D1121" s="249">
        <v>1</v>
      </c>
      <c r="E1121" s="249">
        <v>1</v>
      </c>
      <c r="F1121" s="249">
        <v>1</v>
      </c>
      <c r="G1121" s="249">
        <v>1</v>
      </c>
      <c r="H1121" s="249">
        <v>1</v>
      </c>
      <c r="I1121" s="249">
        <v>1</v>
      </c>
      <c r="J1121" s="249">
        <v>1</v>
      </c>
      <c r="K1121" s="249">
        <v>1</v>
      </c>
      <c r="L1121" s="249">
        <v>1</v>
      </c>
      <c r="M1121" s="249">
        <v>1</v>
      </c>
      <c r="N1121" s="249">
        <v>1</v>
      </c>
      <c r="O1121" s="249">
        <v>1</v>
      </c>
      <c r="P1121" s="249">
        <v>1</v>
      </c>
      <c r="Q1121" s="249">
        <v>1</v>
      </c>
      <c r="R1121" s="249">
        <v>1</v>
      </c>
      <c r="S1121" s="249">
        <v>1</v>
      </c>
      <c r="T1121" s="249">
        <v>1</v>
      </c>
      <c r="U1121" s="249">
        <v>1</v>
      </c>
      <c r="V1121" s="249">
        <v>1</v>
      </c>
      <c r="W1121" s="249">
        <v>1</v>
      </c>
      <c r="X1121" s="249">
        <v>1</v>
      </c>
      <c r="Y1121" s="249">
        <v>1</v>
      </c>
      <c r="Z1121" s="249">
        <v>1</v>
      </c>
      <c r="AA1121" s="249">
        <v>1</v>
      </c>
      <c r="AB1121" s="249">
        <v>1</v>
      </c>
      <c r="AC1121" s="249">
        <v>1</v>
      </c>
      <c r="AD1121" s="249">
        <v>1</v>
      </c>
      <c r="AE1121" s="249">
        <v>1</v>
      </c>
      <c r="AF1121" s="249">
        <v>1</v>
      </c>
      <c r="AG1121" s="249">
        <v>1</v>
      </c>
      <c r="AH1121" s="249">
        <v>1</v>
      </c>
      <c r="AI1121" s="249">
        <v>1</v>
      </c>
      <c r="AJ1121" s="249">
        <v>1</v>
      </c>
      <c r="AK1121" s="249">
        <v>1</v>
      </c>
      <c r="AL1121" s="249">
        <v>1</v>
      </c>
      <c r="AM1121" s="249">
        <v>1</v>
      </c>
    </row>
    <row r="1122" spans="1:39" x14ac:dyDescent="0.3">
      <c r="A1122" s="249">
        <v>522283</v>
      </c>
      <c r="B1122" s="305" t="s">
        <v>2062</v>
      </c>
      <c r="C1122" s="249">
        <v>1</v>
      </c>
      <c r="D1122" s="249">
        <v>1</v>
      </c>
      <c r="E1122" s="249">
        <v>1</v>
      </c>
      <c r="F1122" s="249">
        <v>1</v>
      </c>
      <c r="G1122" s="249">
        <v>1</v>
      </c>
      <c r="H1122" s="249">
        <v>1</v>
      </c>
      <c r="I1122" s="249">
        <v>1</v>
      </c>
      <c r="J1122" s="249">
        <v>1</v>
      </c>
      <c r="K1122" s="249">
        <v>1</v>
      </c>
      <c r="L1122" s="249">
        <v>1</v>
      </c>
      <c r="M1122" s="249">
        <v>1</v>
      </c>
      <c r="N1122" s="249">
        <v>1</v>
      </c>
      <c r="O1122" s="249">
        <v>1</v>
      </c>
      <c r="P1122" s="249">
        <v>1</v>
      </c>
      <c r="Q1122" s="249">
        <v>1</v>
      </c>
      <c r="R1122" s="249">
        <v>1</v>
      </c>
      <c r="S1122" s="249">
        <v>1</v>
      </c>
      <c r="T1122" s="249">
        <v>1</v>
      </c>
      <c r="U1122" s="249">
        <v>1</v>
      </c>
      <c r="V1122" s="249">
        <v>1</v>
      </c>
      <c r="W1122" s="249">
        <v>1</v>
      </c>
      <c r="X1122" s="249">
        <v>1</v>
      </c>
      <c r="Y1122" s="249">
        <v>1</v>
      </c>
      <c r="Z1122" s="249">
        <v>1</v>
      </c>
      <c r="AA1122" s="249">
        <v>1</v>
      </c>
      <c r="AB1122" s="249">
        <v>1</v>
      </c>
      <c r="AC1122" s="249">
        <v>1</v>
      </c>
      <c r="AD1122" s="249">
        <v>1</v>
      </c>
      <c r="AE1122" s="249">
        <v>1</v>
      </c>
      <c r="AF1122" s="249">
        <v>1</v>
      </c>
      <c r="AG1122" s="249">
        <v>1</v>
      </c>
      <c r="AH1122" s="249">
        <v>1</v>
      </c>
      <c r="AI1122" s="249">
        <v>1</v>
      </c>
      <c r="AJ1122" s="249">
        <v>1</v>
      </c>
      <c r="AK1122" s="249">
        <v>1</v>
      </c>
      <c r="AL1122" s="249">
        <v>1</v>
      </c>
      <c r="AM1122" s="249">
        <v>1</v>
      </c>
    </row>
    <row r="1123" spans="1:39" x14ac:dyDescent="0.3">
      <c r="A1123" s="249">
        <v>522293</v>
      </c>
      <c r="B1123" s="305" t="s">
        <v>2062</v>
      </c>
      <c r="C1123" s="249">
        <v>1</v>
      </c>
      <c r="D1123" s="249">
        <v>1</v>
      </c>
      <c r="E1123" s="249">
        <v>1</v>
      </c>
      <c r="F1123" s="249">
        <v>1</v>
      </c>
      <c r="G1123" s="249">
        <v>1</v>
      </c>
      <c r="H1123" s="249">
        <v>1</v>
      </c>
      <c r="I1123" s="249">
        <v>1</v>
      </c>
      <c r="J1123" s="249">
        <v>1</v>
      </c>
      <c r="K1123" s="249">
        <v>1</v>
      </c>
      <c r="L1123" s="249">
        <v>1</v>
      </c>
      <c r="M1123" s="249">
        <v>1</v>
      </c>
      <c r="N1123" s="249">
        <v>1</v>
      </c>
      <c r="O1123" s="249">
        <v>1</v>
      </c>
      <c r="P1123" s="249">
        <v>1</v>
      </c>
      <c r="Q1123" s="249">
        <v>1</v>
      </c>
      <c r="R1123" s="249">
        <v>1</v>
      </c>
      <c r="S1123" s="249">
        <v>1</v>
      </c>
      <c r="T1123" s="249">
        <v>1</v>
      </c>
      <c r="U1123" s="249">
        <v>1</v>
      </c>
      <c r="V1123" s="249">
        <v>1</v>
      </c>
      <c r="W1123" s="249">
        <v>1</v>
      </c>
      <c r="X1123" s="249">
        <v>1</v>
      </c>
      <c r="Y1123" s="249">
        <v>1</v>
      </c>
      <c r="Z1123" s="249">
        <v>1</v>
      </c>
      <c r="AA1123" s="249">
        <v>1</v>
      </c>
      <c r="AB1123" s="249">
        <v>1</v>
      </c>
      <c r="AC1123" s="249">
        <v>1</v>
      </c>
      <c r="AD1123" s="249">
        <v>1</v>
      </c>
      <c r="AE1123" s="249">
        <v>1</v>
      </c>
      <c r="AF1123" s="249">
        <v>1</v>
      </c>
      <c r="AG1123" s="249">
        <v>1</v>
      </c>
      <c r="AH1123" s="249">
        <v>1</v>
      </c>
      <c r="AI1123" s="249">
        <v>1</v>
      </c>
      <c r="AJ1123" s="249">
        <v>1</v>
      </c>
      <c r="AK1123" s="249">
        <v>1</v>
      </c>
      <c r="AL1123" s="249">
        <v>1</v>
      </c>
      <c r="AM1123" s="249">
        <v>1</v>
      </c>
    </row>
    <row r="1124" spans="1:39" x14ac:dyDescent="0.3">
      <c r="A1124" s="249">
        <v>522301</v>
      </c>
      <c r="B1124" s="305" t="s">
        <v>2062</v>
      </c>
      <c r="C1124" s="249">
        <v>1</v>
      </c>
      <c r="D1124" s="249">
        <v>1</v>
      </c>
      <c r="E1124" s="249">
        <v>1</v>
      </c>
      <c r="F1124" s="249">
        <v>1</v>
      </c>
      <c r="G1124" s="249">
        <v>1</v>
      </c>
      <c r="H1124" s="249">
        <v>1</v>
      </c>
      <c r="I1124" s="249">
        <v>1</v>
      </c>
      <c r="J1124" s="249">
        <v>1</v>
      </c>
      <c r="K1124" s="249">
        <v>1</v>
      </c>
      <c r="L1124" s="249">
        <v>1</v>
      </c>
      <c r="M1124" s="249">
        <v>1</v>
      </c>
      <c r="N1124" s="249">
        <v>1</v>
      </c>
      <c r="O1124" s="249">
        <v>1</v>
      </c>
      <c r="P1124" s="249">
        <v>1</v>
      </c>
      <c r="Q1124" s="249">
        <v>1</v>
      </c>
      <c r="R1124" s="249">
        <v>1</v>
      </c>
      <c r="S1124" s="249">
        <v>1</v>
      </c>
      <c r="T1124" s="249">
        <v>1</v>
      </c>
      <c r="U1124" s="249">
        <v>1</v>
      </c>
      <c r="V1124" s="249">
        <v>1</v>
      </c>
      <c r="W1124" s="249">
        <v>1</v>
      </c>
      <c r="X1124" s="249">
        <v>1</v>
      </c>
      <c r="Y1124" s="249">
        <v>1</v>
      </c>
      <c r="Z1124" s="249">
        <v>1</v>
      </c>
      <c r="AA1124" s="249">
        <v>1</v>
      </c>
      <c r="AB1124" s="249">
        <v>1</v>
      </c>
      <c r="AC1124" s="249">
        <v>1</v>
      </c>
      <c r="AD1124" s="249">
        <v>1</v>
      </c>
      <c r="AE1124" s="249">
        <v>1</v>
      </c>
      <c r="AF1124" s="249">
        <v>1</v>
      </c>
      <c r="AG1124" s="249">
        <v>1</v>
      </c>
      <c r="AH1124" s="249">
        <v>1</v>
      </c>
      <c r="AI1124" s="249">
        <v>1</v>
      </c>
      <c r="AJ1124" s="249">
        <v>1</v>
      </c>
      <c r="AK1124" s="249">
        <v>1</v>
      </c>
      <c r="AL1124" s="249">
        <v>1</v>
      </c>
      <c r="AM1124" s="249">
        <v>1</v>
      </c>
    </row>
    <row r="1125" spans="1:39" x14ac:dyDescent="0.3">
      <c r="A1125" s="249">
        <v>522327</v>
      </c>
      <c r="B1125" s="305" t="s">
        <v>2062</v>
      </c>
      <c r="C1125" s="249">
        <v>1</v>
      </c>
      <c r="D1125" s="249">
        <v>1</v>
      </c>
      <c r="E1125" s="249">
        <v>1</v>
      </c>
      <c r="F1125" s="249">
        <v>1</v>
      </c>
      <c r="G1125" s="249">
        <v>1</v>
      </c>
      <c r="H1125" s="249">
        <v>1</v>
      </c>
      <c r="I1125" s="249">
        <v>1</v>
      </c>
      <c r="J1125" s="249">
        <v>1</v>
      </c>
      <c r="K1125" s="249">
        <v>1</v>
      </c>
      <c r="L1125" s="249">
        <v>1</v>
      </c>
      <c r="M1125" s="249">
        <v>1</v>
      </c>
      <c r="N1125" s="249">
        <v>1</v>
      </c>
      <c r="O1125" s="249">
        <v>1</v>
      </c>
      <c r="P1125" s="249">
        <v>1</v>
      </c>
      <c r="Q1125" s="249">
        <v>1</v>
      </c>
      <c r="R1125" s="249">
        <v>1</v>
      </c>
      <c r="S1125" s="249">
        <v>1</v>
      </c>
      <c r="T1125" s="249">
        <v>1</v>
      </c>
      <c r="U1125" s="249">
        <v>1</v>
      </c>
      <c r="V1125" s="249">
        <v>1</v>
      </c>
      <c r="W1125" s="249">
        <v>1</v>
      </c>
      <c r="X1125" s="249">
        <v>1</v>
      </c>
      <c r="Y1125" s="249">
        <v>1</v>
      </c>
      <c r="Z1125" s="249">
        <v>1</v>
      </c>
      <c r="AA1125" s="249">
        <v>1</v>
      </c>
      <c r="AB1125" s="249">
        <v>1</v>
      </c>
      <c r="AC1125" s="249">
        <v>1</v>
      </c>
      <c r="AD1125" s="249">
        <v>1</v>
      </c>
      <c r="AE1125" s="249">
        <v>1</v>
      </c>
      <c r="AF1125" s="249">
        <v>1</v>
      </c>
      <c r="AG1125" s="249">
        <v>1</v>
      </c>
      <c r="AH1125" s="249">
        <v>1</v>
      </c>
      <c r="AI1125" s="249">
        <v>1</v>
      </c>
      <c r="AJ1125" s="249">
        <v>1</v>
      </c>
      <c r="AK1125" s="249">
        <v>1</v>
      </c>
      <c r="AL1125" s="249">
        <v>1</v>
      </c>
      <c r="AM1125" s="249">
        <v>1</v>
      </c>
    </row>
    <row r="1126" spans="1:39" x14ac:dyDescent="0.3">
      <c r="A1126" s="249">
        <v>522335</v>
      </c>
      <c r="B1126" s="305" t="s">
        <v>2062</v>
      </c>
      <c r="C1126" s="249">
        <v>1</v>
      </c>
      <c r="D1126" s="249">
        <v>1</v>
      </c>
      <c r="E1126" s="249">
        <v>1</v>
      </c>
      <c r="F1126" s="249">
        <v>1</v>
      </c>
      <c r="G1126" s="249">
        <v>1</v>
      </c>
      <c r="H1126" s="249">
        <v>1</v>
      </c>
      <c r="I1126" s="249">
        <v>1</v>
      </c>
      <c r="J1126" s="249">
        <v>1</v>
      </c>
      <c r="K1126" s="249">
        <v>1</v>
      </c>
      <c r="L1126" s="249">
        <v>1</v>
      </c>
      <c r="M1126" s="249">
        <v>1</v>
      </c>
      <c r="N1126" s="249">
        <v>1</v>
      </c>
      <c r="O1126" s="249">
        <v>1</v>
      </c>
      <c r="P1126" s="249">
        <v>1</v>
      </c>
      <c r="Q1126" s="249">
        <v>1</v>
      </c>
      <c r="R1126" s="249">
        <v>1</v>
      </c>
      <c r="S1126" s="249">
        <v>1</v>
      </c>
      <c r="T1126" s="249">
        <v>1</v>
      </c>
      <c r="U1126" s="249">
        <v>1</v>
      </c>
      <c r="V1126" s="249">
        <v>1</v>
      </c>
      <c r="W1126" s="249">
        <v>1</v>
      </c>
      <c r="X1126" s="249">
        <v>1</v>
      </c>
      <c r="Y1126" s="249">
        <v>1</v>
      </c>
      <c r="Z1126" s="249">
        <v>1</v>
      </c>
      <c r="AA1126" s="249">
        <v>1</v>
      </c>
      <c r="AB1126" s="249">
        <v>1</v>
      </c>
      <c r="AC1126" s="249">
        <v>1</v>
      </c>
      <c r="AD1126" s="249">
        <v>1</v>
      </c>
      <c r="AE1126" s="249">
        <v>1</v>
      </c>
      <c r="AF1126" s="249">
        <v>1</v>
      </c>
      <c r="AG1126" s="249">
        <v>1</v>
      </c>
      <c r="AH1126" s="249">
        <v>1</v>
      </c>
      <c r="AI1126" s="249">
        <v>1</v>
      </c>
      <c r="AJ1126" s="249">
        <v>1</v>
      </c>
      <c r="AK1126" s="249">
        <v>1</v>
      </c>
      <c r="AL1126" s="249">
        <v>1</v>
      </c>
      <c r="AM1126" s="249">
        <v>1</v>
      </c>
    </row>
    <row r="1127" spans="1:39" x14ac:dyDescent="0.3">
      <c r="A1127" s="249">
        <v>522347</v>
      </c>
      <c r="B1127" s="305" t="s">
        <v>2062</v>
      </c>
      <c r="C1127" s="249">
        <v>1</v>
      </c>
      <c r="D1127" s="249">
        <v>1</v>
      </c>
      <c r="E1127" s="249">
        <v>1</v>
      </c>
      <c r="F1127" s="249">
        <v>1</v>
      </c>
      <c r="G1127" s="249">
        <v>1</v>
      </c>
      <c r="H1127" s="249">
        <v>1</v>
      </c>
      <c r="I1127" s="249">
        <v>1</v>
      </c>
      <c r="J1127" s="249">
        <v>1</v>
      </c>
      <c r="K1127" s="249">
        <v>1</v>
      </c>
      <c r="L1127" s="249">
        <v>1</v>
      </c>
      <c r="M1127" s="249">
        <v>1</v>
      </c>
      <c r="N1127" s="249">
        <v>1</v>
      </c>
      <c r="O1127" s="249">
        <v>1</v>
      </c>
      <c r="P1127" s="249">
        <v>1</v>
      </c>
      <c r="Q1127" s="249">
        <v>1</v>
      </c>
      <c r="R1127" s="249">
        <v>1</v>
      </c>
      <c r="S1127" s="249">
        <v>1</v>
      </c>
      <c r="T1127" s="249">
        <v>1</v>
      </c>
      <c r="U1127" s="249">
        <v>1</v>
      </c>
      <c r="V1127" s="249">
        <v>1</v>
      </c>
      <c r="W1127" s="249">
        <v>1</v>
      </c>
      <c r="X1127" s="249">
        <v>1</v>
      </c>
      <c r="Y1127" s="249">
        <v>1</v>
      </c>
      <c r="Z1127" s="249">
        <v>1</v>
      </c>
      <c r="AA1127" s="249">
        <v>1</v>
      </c>
      <c r="AB1127" s="249">
        <v>1</v>
      </c>
      <c r="AC1127" s="249">
        <v>1</v>
      </c>
      <c r="AD1127" s="249">
        <v>1</v>
      </c>
      <c r="AE1127" s="249">
        <v>1</v>
      </c>
      <c r="AF1127" s="249">
        <v>1</v>
      </c>
      <c r="AG1127" s="249">
        <v>1</v>
      </c>
      <c r="AH1127" s="249">
        <v>1</v>
      </c>
      <c r="AI1127" s="249">
        <v>1</v>
      </c>
      <c r="AJ1127" s="249">
        <v>1</v>
      </c>
      <c r="AK1127" s="249">
        <v>1</v>
      </c>
      <c r="AL1127" s="249">
        <v>1</v>
      </c>
      <c r="AM1127" s="249">
        <v>1</v>
      </c>
    </row>
    <row r="1128" spans="1:39" x14ac:dyDescent="0.3">
      <c r="A1128" s="249">
        <v>522351</v>
      </c>
      <c r="B1128" s="305" t="s">
        <v>2062</v>
      </c>
      <c r="C1128" s="249">
        <v>1</v>
      </c>
      <c r="D1128" s="249">
        <v>1</v>
      </c>
      <c r="E1128" s="249">
        <v>1</v>
      </c>
      <c r="F1128" s="249">
        <v>1</v>
      </c>
      <c r="G1128" s="249">
        <v>1</v>
      </c>
      <c r="H1128" s="249">
        <v>1</v>
      </c>
      <c r="I1128" s="249">
        <v>1</v>
      </c>
      <c r="J1128" s="249">
        <v>1</v>
      </c>
      <c r="K1128" s="249">
        <v>1</v>
      </c>
      <c r="L1128" s="249">
        <v>1</v>
      </c>
      <c r="M1128" s="249">
        <v>1</v>
      </c>
      <c r="N1128" s="249">
        <v>1</v>
      </c>
      <c r="O1128" s="249">
        <v>1</v>
      </c>
      <c r="P1128" s="249">
        <v>1</v>
      </c>
      <c r="Q1128" s="249">
        <v>1</v>
      </c>
      <c r="R1128" s="249">
        <v>1</v>
      </c>
      <c r="S1128" s="249">
        <v>1</v>
      </c>
      <c r="T1128" s="249">
        <v>1</v>
      </c>
      <c r="U1128" s="249">
        <v>1</v>
      </c>
      <c r="V1128" s="249">
        <v>1</v>
      </c>
      <c r="W1128" s="249">
        <v>1</v>
      </c>
      <c r="X1128" s="249">
        <v>1</v>
      </c>
      <c r="Y1128" s="249">
        <v>1</v>
      </c>
      <c r="Z1128" s="249">
        <v>1</v>
      </c>
      <c r="AA1128" s="249">
        <v>1</v>
      </c>
      <c r="AB1128" s="249">
        <v>1</v>
      </c>
      <c r="AC1128" s="249">
        <v>1</v>
      </c>
      <c r="AD1128" s="249">
        <v>1</v>
      </c>
      <c r="AE1128" s="249">
        <v>1</v>
      </c>
      <c r="AF1128" s="249">
        <v>1</v>
      </c>
      <c r="AG1128" s="249">
        <v>1</v>
      </c>
      <c r="AH1128" s="249">
        <v>1</v>
      </c>
      <c r="AI1128" s="249">
        <v>1</v>
      </c>
      <c r="AJ1128" s="249">
        <v>1</v>
      </c>
      <c r="AK1128" s="249">
        <v>1</v>
      </c>
      <c r="AL1128" s="249">
        <v>1</v>
      </c>
      <c r="AM1128" s="249">
        <v>1</v>
      </c>
    </row>
    <row r="1129" spans="1:39" x14ac:dyDescent="0.3">
      <c r="A1129" s="249">
        <v>522378</v>
      </c>
      <c r="B1129" s="305" t="s">
        <v>2062</v>
      </c>
      <c r="C1129" s="249">
        <v>1</v>
      </c>
      <c r="D1129" s="249">
        <v>1</v>
      </c>
      <c r="E1129" s="249">
        <v>1</v>
      </c>
      <c r="F1129" s="249">
        <v>1</v>
      </c>
      <c r="G1129" s="249">
        <v>1</v>
      </c>
      <c r="H1129" s="249">
        <v>1</v>
      </c>
      <c r="I1129" s="249">
        <v>1</v>
      </c>
      <c r="J1129" s="249">
        <v>1</v>
      </c>
      <c r="K1129" s="249">
        <v>1</v>
      </c>
      <c r="L1129" s="249">
        <v>1</v>
      </c>
      <c r="M1129" s="249">
        <v>1</v>
      </c>
      <c r="N1129" s="249">
        <v>1</v>
      </c>
      <c r="O1129" s="249">
        <v>1</v>
      </c>
      <c r="P1129" s="249">
        <v>1</v>
      </c>
      <c r="Q1129" s="249">
        <v>1</v>
      </c>
      <c r="R1129" s="249">
        <v>1</v>
      </c>
      <c r="S1129" s="249">
        <v>1</v>
      </c>
      <c r="T1129" s="249">
        <v>1</v>
      </c>
      <c r="U1129" s="249">
        <v>1</v>
      </c>
      <c r="V1129" s="249">
        <v>1</v>
      </c>
      <c r="W1129" s="249">
        <v>1</v>
      </c>
      <c r="X1129" s="249">
        <v>1</v>
      </c>
      <c r="Y1129" s="249">
        <v>1</v>
      </c>
      <c r="Z1129" s="249">
        <v>1</v>
      </c>
      <c r="AA1129" s="249">
        <v>1</v>
      </c>
      <c r="AB1129" s="249">
        <v>1</v>
      </c>
      <c r="AC1129" s="249">
        <v>1</v>
      </c>
      <c r="AD1129" s="249">
        <v>1</v>
      </c>
      <c r="AE1129" s="249">
        <v>1</v>
      </c>
      <c r="AF1129" s="249">
        <v>1</v>
      </c>
      <c r="AG1129" s="249">
        <v>1</v>
      </c>
      <c r="AH1129" s="249">
        <v>1</v>
      </c>
      <c r="AI1129" s="249">
        <v>1</v>
      </c>
      <c r="AJ1129" s="249">
        <v>1</v>
      </c>
      <c r="AK1129" s="249">
        <v>1</v>
      </c>
      <c r="AL1129" s="249">
        <v>1</v>
      </c>
      <c r="AM1129" s="249">
        <v>1</v>
      </c>
    </row>
    <row r="1130" spans="1:39" x14ac:dyDescent="0.3">
      <c r="A1130" s="249">
        <v>522379</v>
      </c>
      <c r="B1130" s="305" t="s">
        <v>2062</v>
      </c>
      <c r="C1130" s="249">
        <v>1</v>
      </c>
      <c r="D1130" s="249">
        <v>1</v>
      </c>
      <c r="E1130" s="249">
        <v>1</v>
      </c>
      <c r="F1130" s="249">
        <v>1</v>
      </c>
      <c r="G1130" s="249">
        <v>1</v>
      </c>
      <c r="H1130" s="249">
        <v>1</v>
      </c>
      <c r="I1130" s="249">
        <v>1</v>
      </c>
      <c r="J1130" s="249">
        <v>1</v>
      </c>
      <c r="K1130" s="249">
        <v>1</v>
      </c>
      <c r="L1130" s="249">
        <v>1</v>
      </c>
      <c r="M1130" s="249">
        <v>1</v>
      </c>
      <c r="N1130" s="249">
        <v>1</v>
      </c>
      <c r="O1130" s="249">
        <v>1</v>
      </c>
      <c r="P1130" s="249">
        <v>1</v>
      </c>
      <c r="Q1130" s="249">
        <v>1</v>
      </c>
      <c r="R1130" s="249">
        <v>1</v>
      </c>
      <c r="S1130" s="249">
        <v>1</v>
      </c>
      <c r="T1130" s="249">
        <v>1</v>
      </c>
      <c r="U1130" s="249">
        <v>1</v>
      </c>
      <c r="V1130" s="249">
        <v>1</v>
      </c>
      <c r="W1130" s="249">
        <v>1</v>
      </c>
      <c r="X1130" s="249">
        <v>1</v>
      </c>
      <c r="Y1130" s="249">
        <v>1</v>
      </c>
      <c r="Z1130" s="249">
        <v>1</v>
      </c>
      <c r="AA1130" s="249">
        <v>1</v>
      </c>
      <c r="AB1130" s="249">
        <v>1</v>
      </c>
      <c r="AC1130" s="249">
        <v>1</v>
      </c>
      <c r="AD1130" s="249">
        <v>1</v>
      </c>
      <c r="AE1130" s="249">
        <v>1</v>
      </c>
      <c r="AF1130" s="249">
        <v>1</v>
      </c>
      <c r="AG1130" s="249">
        <v>1</v>
      </c>
      <c r="AH1130" s="249">
        <v>1</v>
      </c>
      <c r="AI1130" s="249">
        <v>1</v>
      </c>
      <c r="AJ1130" s="249">
        <v>1</v>
      </c>
      <c r="AK1130" s="249">
        <v>1</v>
      </c>
      <c r="AL1130" s="249">
        <v>1</v>
      </c>
      <c r="AM1130" s="249">
        <v>1</v>
      </c>
    </row>
    <row r="1131" spans="1:39" x14ac:dyDescent="0.3">
      <c r="A1131" s="249">
        <v>522391</v>
      </c>
      <c r="B1131" s="305" t="s">
        <v>2062</v>
      </c>
      <c r="C1131" s="249">
        <v>1</v>
      </c>
      <c r="D1131" s="249">
        <v>1</v>
      </c>
      <c r="E1131" s="249">
        <v>1</v>
      </c>
      <c r="F1131" s="249">
        <v>1</v>
      </c>
      <c r="G1131" s="249">
        <v>1</v>
      </c>
      <c r="H1131" s="249">
        <v>1</v>
      </c>
      <c r="I1131" s="249">
        <v>1</v>
      </c>
      <c r="J1131" s="249">
        <v>1</v>
      </c>
      <c r="K1131" s="249">
        <v>1</v>
      </c>
      <c r="L1131" s="249">
        <v>1</v>
      </c>
      <c r="M1131" s="249">
        <v>1</v>
      </c>
      <c r="N1131" s="249">
        <v>1</v>
      </c>
      <c r="O1131" s="249">
        <v>1</v>
      </c>
      <c r="P1131" s="249">
        <v>1</v>
      </c>
      <c r="Q1131" s="249">
        <v>1</v>
      </c>
      <c r="R1131" s="249">
        <v>1</v>
      </c>
      <c r="S1131" s="249">
        <v>1</v>
      </c>
      <c r="T1131" s="249">
        <v>1</v>
      </c>
      <c r="U1131" s="249">
        <v>1</v>
      </c>
      <c r="V1131" s="249">
        <v>1</v>
      </c>
      <c r="W1131" s="249">
        <v>1</v>
      </c>
      <c r="X1131" s="249">
        <v>1</v>
      </c>
      <c r="Y1131" s="249">
        <v>1</v>
      </c>
      <c r="Z1131" s="249">
        <v>1</v>
      </c>
      <c r="AA1131" s="249">
        <v>1</v>
      </c>
      <c r="AB1131" s="249">
        <v>1</v>
      </c>
      <c r="AC1131" s="249">
        <v>1</v>
      </c>
      <c r="AD1131" s="249">
        <v>1</v>
      </c>
      <c r="AE1131" s="249">
        <v>1</v>
      </c>
      <c r="AF1131" s="249">
        <v>1</v>
      </c>
      <c r="AG1131" s="249">
        <v>1</v>
      </c>
      <c r="AH1131" s="249">
        <v>1</v>
      </c>
      <c r="AI1131" s="249">
        <v>1</v>
      </c>
      <c r="AJ1131" s="249">
        <v>1</v>
      </c>
      <c r="AK1131" s="249">
        <v>1</v>
      </c>
      <c r="AL1131" s="249">
        <v>1</v>
      </c>
      <c r="AM1131" s="249">
        <v>1</v>
      </c>
    </row>
    <row r="1132" spans="1:39" x14ac:dyDescent="0.3">
      <c r="A1132" s="249">
        <v>522394</v>
      </c>
      <c r="B1132" s="305" t="s">
        <v>2062</v>
      </c>
      <c r="C1132" s="249">
        <v>1</v>
      </c>
      <c r="D1132" s="249">
        <v>1</v>
      </c>
      <c r="E1132" s="249">
        <v>1</v>
      </c>
      <c r="F1132" s="249">
        <v>1</v>
      </c>
      <c r="G1132" s="249">
        <v>1</v>
      </c>
      <c r="H1132" s="249">
        <v>1</v>
      </c>
      <c r="I1132" s="249">
        <v>1</v>
      </c>
      <c r="J1132" s="249">
        <v>1</v>
      </c>
      <c r="K1132" s="249">
        <v>1</v>
      </c>
      <c r="L1132" s="249">
        <v>1</v>
      </c>
      <c r="M1132" s="249">
        <v>1</v>
      </c>
      <c r="N1132" s="249">
        <v>1</v>
      </c>
      <c r="O1132" s="249">
        <v>1</v>
      </c>
      <c r="P1132" s="249">
        <v>1</v>
      </c>
      <c r="Q1132" s="249">
        <v>1</v>
      </c>
      <c r="R1132" s="249">
        <v>1</v>
      </c>
      <c r="S1132" s="249">
        <v>1</v>
      </c>
      <c r="T1132" s="249">
        <v>1</v>
      </c>
      <c r="U1132" s="249">
        <v>1</v>
      </c>
      <c r="V1132" s="249">
        <v>1</v>
      </c>
      <c r="W1132" s="249">
        <v>1</v>
      </c>
      <c r="X1132" s="249">
        <v>1</v>
      </c>
      <c r="Y1132" s="249">
        <v>1</v>
      </c>
      <c r="Z1132" s="249">
        <v>1</v>
      </c>
      <c r="AA1132" s="249">
        <v>1</v>
      </c>
      <c r="AB1132" s="249">
        <v>1</v>
      </c>
      <c r="AC1132" s="249">
        <v>1</v>
      </c>
      <c r="AD1132" s="249">
        <v>1</v>
      </c>
      <c r="AE1132" s="249">
        <v>1</v>
      </c>
      <c r="AF1132" s="249">
        <v>1</v>
      </c>
      <c r="AG1132" s="249">
        <v>1</v>
      </c>
      <c r="AH1132" s="249">
        <v>1</v>
      </c>
      <c r="AI1132" s="249">
        <v>1</v>
      </c>
      <c r="AJ1132" s="249">
        <v>1</v>
      </c>
      <c r="AK1132" s="249">
        <v>1</v>
      </c>
      <c r="AL1132" s="249">
        <v>1</v>
      </c>
      <c r="AM1132" s="249">
        <v>1</v>
      </c>
    </row>
    <row r="1133" spans="1:39" x14ac:dyDescent="0.3">
      <c r="A1133" s="249">
        <v>522402</v>
      </c>
      <c r="B1133" s="305" t="s">
        <v>2062</v>
      </c>
      <c r="C1133" s="249">
        <v>1</v>
      </c>
      <c r="D1133" s="249">
        <v>1</v>
      </c>
      <c r="E1133" s="249">
        <v>1</v>
      </c>
      <c r="F1133" s="249">
        <v>1</v>
      </c>
      <c r="G1133" s="249">
        <v>1</v>
      </c>
      <c r="H1133" s="249">
        <v>1</v>
      </c>
      <c r="I1133" s="249">
        <v>1</v>
      </c>
      <c r="J1133" s="249">
        <v>1</v>
      </c>
      <c r="K1133" s="249">
        <v>1</v>
      </c>
      <c r="L1133" s="249">
        <v>1</v>
      </c>
      <c r="M1133" s="249">
        <v>1</v>
      </c>
      <c r="N1133" s="249">
        <v>1</v>
      </c>
      <c r="O1133" s="249">
        <v>1</v>
      </c>
      <c r="P1133" s="249">
        <v>1</v>
      </c>
      <c r="Q1133" s="249">
        <v>1</v>
      </c>
      <c r="R1133" s="249">
        <v>1</v>
      </c>
      <c r="S1133" s="249">
        <v>1</v>
      </c>
      <c r="T1133" s="249">
        <v>1</v>
      </c>
      <c r="U1133" s="249">
        <v>1</v>
      </c>
      <c r="V1133" s="249">
        <v>1</v>
      </c>
      <c r="W1133" s="249">
        <v>1</v>
      </c>
      <c r="X1133" s="249">
        <v>1</v>
      </c>
      <c r="Y1133" s="249">
        <v>1</v>
      </c>
      <c r="Z1133" s="249">
        <v>1</v>
      </c>
      <c r="AA1133" s="249">
        <v>1</v>
      </c>
      <c r="AB1133" s="249">
        <v>1</v>
      </c>
      <c r="AC1133" s="249">
        <v>1</v>
      </c>
      <c r="AD1133" s="249">
        <v>1</v>
      </c>
      <c r="AE1133" s="249">
        <v>1</v>
      </c>
      <c r="AF1133" s="249">
        <v>1</v>
      </c>
      <c r="AG1133" s="249">
        <v>1</v>
      </c>
      <c r="AH1133" s="249">
        <v>1</v>
      </c>
      <c r="AI1133" s="249">
        <v>1</v>
      </c>
      <c r="AJ1133" s="249">
        <v>1</v>
      </c>
      <c r="AK1133" s="249">
        <v>1</v>
      </c>
      <c r="AL1133" s="249">
        <v>1</v>
      </c>
      <c r="AM1133" s="249">
        <v>1</v>
      </c>
    </row>
    <row r="1134" spans="1:39" x14ac:dyDescent="0.3">
      <c r="A1134" s="249">
        <v>522404</v>
      </c>
      <c r="B1134" s="305" t="s">
        <v>2062</v>
      </c>
      <c r="C1134" s="249">
        <v>1</v>
      </c>
      <c r="D1134" s="249">
        <v>1</v>
      </c>
      <c r="E1134" s="249">
        <v>1</v>
      </c>
      <c r="F1134" s="249">
        <v>1</v>
      </c>
      <c r="G1134" s="249">
        <v>1</v>
      </c>
      <c r="H1134" s="249">
        <v>1</v>
      </c>
      <c r="I1134" s="249">
        <v>1</v>
      </c>
      <c r="J1134" s="249">
        <v>1</v>
      </c>
      <c r="K1134" s="249">
        <v>1</v>
      </c>
      <c r="L1134" s="249">
        <v>1</v>
      </c>
      <c r="M1134" s="249">
        <v>1</v>
      </c>
      <c r="N1134" s="249">
        <v>1</v>
      </c>
      <c r="O1134" s="249">
        <v>1</v>
      </c>
      <c r="P1134" s="249">
        <v>1</v>
      </c>
      <c r="Q1134" s="249">
        <v>1</v>
      </c>
      <c r="R1134" s="249">
        <v>1</v>
      </c>
      <c r="S1134" s="249">
        <v>1</v>
      </c>
      <c r="T1134" s="249">
        <v>1</v>
      </c>
      <c r="U1134" s="249">
        <v>1</v>
      </c>
      <c r="V1134" s="249">
        <v>1</v>
      </c>
      <c r="W1134" s="249">
        <v>1</v>
      </c>
      <c r="X1134" s="249">
        <v>1</v>
      </c>
      <c r="Y1134" s="249">
        <v>1</v>
      </c>
      <c r="Z1134" s="249">
        <v>1</v>
      </c>
      <c r="AA1134" s="249">
        <v>1</v>
      </c>
      <c r="AB1134" s="249">
        <v>1</v>
      </c>
      <c r="AC1134" s="249">
        <v>1</v>
      </c>
      <c r="AD1134" s="249">
        <v>1</v>
      </c>
      <c r="AE1134" s="249">
        <v>1</v>
      </c>
      <c r="AF1134" s="249">
        <v>1</v>
      </c>
      <c r="AG1134" s="249">
        <v>1</v>
      </c>
      <c r="AH1134" s="249">
        <v>1</v>
      </c>
      <c r="AI1134" s="249">
        <v>1</v>
      </c>
      <c r="AJ1134" s="249">
        <v>1</v>
      </c>
      <c r="AK1134" s="249">
        <v>1</v>
      </c>
      <c r="AL1134" s="249">
        <v>1</v>
      </c>
      <c r="AM1134" s="249">
        <v>1</v>
      </c>
    </row>
    <row r="1135" spans="1:39" x14ac:dyDescent="0.3">
      <c r="A1135" s="249">
        <v>522424</v>
      </c>
      <c r="B1135" s="305" t="s">
        <v>2062</v>
      </c>
      <c r="C1135" s="249">
        <v>1</v>
      </c>
      <c r="D1135" s="249">
        <v>1</v>
      </c>
      <c r="E1135" s="249">
        <v>1</v>
      </c>
      <c r="F1135" s="249">
        <v>1</v>
      </c>
      <c r="G1135" s="249">
        <v>1</v>
      </c>
      <c r="H1135" s="249">
        <v>1</v>
      </c>
      <c r="I1135" s="249">
        <v>1</v>
      </c>
      <c r="J1135" s="249">
        <v>1</v>
      </c>
      <c r="K1135" s="249">
        <v>1</v>
      </c>
      <c r="L1135" s="249">
        <v>1</v>
      </c>
      <c r="M1135" s="249">
        <v>1</v>
      </c>
      <c r="N1135" s="249">
        <v>1</v>
      </c>
      <c r="O1135" s="249">
        <v>1</v>
      </c>
      <c r="P1135" s="249">
        <v>1</v>
      </c>
      <c r="Q1135" s="249">
        <v>1</v>
      </c>
      <c r="R1135" s="249">
        <v>1</v>
      </c>
      <c r="S1135" s="249">
        <v>1</v>
      </c>
      <c r="T1135" s="249">
        <v>1</v>
      </c>
      <c r="U1135" s="249">
        <v>1</v>
      </c>
      <c r="V1135" s="249">
        <v>1</v>
      </c>
      <c r="W1135" s="249">
        <v>1</v>
      </c>
      <c r="X1135" s="249">
        <v>1</v>
      </c>
      <c r="Y1135" s="249">
        <v>1</v>
      </c>
      <c r="Z1135" s="249">
        <v>1</v>
      </c>
      <c r="AA1135" s="249">
        <v>1</v>
      </c>
      <c r="AB1135" s="249">
        <v>1</v>
      </c>
      <c r="AC1135" s="249">
        <v>1</v>
      </c>
      <c r="AD1135" s="249">
        <v>1</v>
      </c>
      <c r="AE1135" s="249">
        <v>1</v>
      </c>
      <c r="AF1135" s="249">
        <v>1</v>
      </c>
      <c r="AG1135" s="249">
        <v>1</v>
      </c>
      <c r="AH1135" s="249">
        <v>1</v>
      </c>
      <c r="AI1135" s="249">
        <v>1</v>
      </c>
      <c r="AJ1135" s="249">
        <v>1</v>
      </c>
      <c r="AK1135" s="249">
        <v>1</v>
      </c>
      <c r="AL1135" s="249">
        <v>1</v>
      </c>
      <c r="AM1135" s="249">
        <v>1</v>
      </c>
    </row>
    <row r="1136" spans="1:39" x14ac:dyDescent="0.3">
      <c r="A1136" s="249">
        <v>522425</v>
      </c>
      <c r="B1136" s="305" t="s">
        <v>2062</v>
      </c>
      <c r="C1136" s="249">
        <v>1</v>
      </c>
      <c r="D1136" s="249">
        <v>1</v>
      </c>
      <c r="E1136" s="249">
        <v>1</v>
      </c>
      <c r="F1136" s="249">
        <v>1</v>
      </c>
      <c r="G1136" s="249">
        <v>1</v>
      </c>
      <c r="H1136" s="249">
        <v>1</v>
      </c>
      <c r="I1136" s="249">
        <v>1</v>
      </c>
      <c r="J1136" s="249">
        <v>1</v>
      </c>
      <c r="K1136" s="249">
        <v>1</v>
      </c>
      <c r="L1136" s="249">
        <v>1</v>
      </c>
      <c r="M1136" s="249">
        <v>1</v>
      </c>
      <c r="N1136" s="249">
        <v>1</v>
      </c>
      <c r="O1136" s="249">
        <v>1</v>
      </c>
      <c r="P1136" s="249">
        <v>1</v>
      </c>
      <c r="Q1136" s="249">
        <v>1</v>
      </c>
      <c r="R1136" s="249">
        <v>1</v>
      </c>
      <c r="S1136" s="249">
        <v>1</v>
      </c>
      <c r="T1136" s="249">
        <v>1</v>
      </c>
      <c r="U1136" s="249">
        <v>1</v>
      </c>
      <c r="V1136" s="249">
        <v>1</v>
      </c>
      <c r="W1136" s="249">
        <v>1</v>
      </c>
      <c r="X1136" s="249">
        <v>1</v>
      </c>
      <c r="Y1136" s="249">
        <v>1</v>
      </c>
      <c r="Z1136" s="249">
        <v>1</v>
      </c>
      <c r="AA1136" s="249">
        <v>1</v>
      </c>
      <c r="AB1136" s="249">
        <v>1</v>
      </c>
      <c r="AC1136" s="249">
        <v>1</v>
      </c>
      <c r="AD1136" s="249">
        <v>1</v>
      </c>
      <c r="AE1136" s="249">
        <v>1</v>
      </c>
      <c r="AF1136" s="249">
        <v>1</v>
      </c>
      <c r="AG1136" s="249">
        <v>1</v>
      </c>
      <c r="AH1136" s="249">
        <v>1</v>
      </c>
      <c r="AI1136" s="249">
        <v>1</v>
      </c>
      <c r="AJ1136" s="249">
        <v>1</v>
      </c>
      <c r="AK1136" s="249">
        <v>1</v>
      </c>
      <c r="AL1136" s="249">
        <v>1</v>
      </c>
      <c r="AM1136" s="249">
        <v>1</v>
      </c>
    </row>
    <row r="1137" spans="1:39" x14ac:dyDescent="0.3">
      <c r="A1137" s="249">
        <v>522431</v>
      </c>
      <c r="B1137" s="305" t="s">
        <v>2062</v>
      </c>
      <c r="C1137" s="249">
        <v>1</v>
      </c>
      <c r="D1137" s="249">
        <v>1</v>
      </c>
      <c r="E1137" s="249">
        <v>1</v>
      </c>
      <c r="F1137" s="249">
        <v>1</v>
      </c>
      <c r="G1137" s="249">
        <v>1</v>
      </c>
      <c r="H1137" s="249">
        <v>1</v>
      </c>
      <c r="I1137" s="249">
        <v>1</v>
      </c>
      <c r="J1137" s="249">
        <v>1</v>
      </c>
      <c r="K1137" s="249">
        <v>1</v>
      </c>
      <c r="L1137" s="249">
        <v>1</v>
      </c>
      <c r="M1137" s="249">
        <v>1</v>
      </c>
      <c r="N1137" s="249">
        <v>1</v>
      </c>
      <c r="O1137" s="249">
        <v>1</v>
      </c>
      <c r="P1137" s="249">
        <v>1</v>
      </c>
      <c r="Q1137" s="249">
        <v>1</v>
      </c>
      <c r="R1137" s="249">
        <v>1</v>
      </c>
      <c r="S1137" s="249">
        <v>1</v>
      </c>
      <c r="T1137" s="249">
        <v>1</v>
      </c>
      <c r="U1137" s="249">
        <v>1</v>
      </c>
      <c r="V1137" s="249">
        <v>1</v>
      </c>
      <c r="W1137" s="249">
        <v>1</v>
      </c>
      <c r="X1137" s="249">
        <v>1</v>
      </c>
      <c r="Y1137" s="249">
        <v>1</v>
      </c>
      <c r="Z1137" s="249">
        <v>1</v>
      </c>
      <c r="AA1137" s="249">
        <v>1</v>
      </c>
      <c r="AB1137" s="249">
        <v>1</v>
      </c>
      <c r="AC1137" s="249">
        <v>1</v>
      </c>
      <c r="AD1137" s="249">
        <v>1</v>
      </c>
      <c r="AE1137" s="249">
        <v>1</v>
      </c>
      <c r="AF1137" s="249">
        <v>1</v>
      </c>
      <c r="AG1137" s="249">
        <v>1</v>
      </c>
      <c r="AH1137" s="249">
        <v>1</v>
      </c>
      <c r="AI1137" s="249">
        <v>1</v>
      </c>
      <c r="AJ1137" s="249">
        <v>1</v>
      </c>
      <c r="AK1137" s="249">
        <v>1</v>
      </c>
      <c r="AL1137" s="249">
        <v>1</v>
      </c>
      <c r="AM1137" s="249">
        <v>1</v>
      </c>
    </row>
    <row r="1138" spans="1:39" x14ac:dyDescent="0.3">
      <c r="A1138" s="249">
        <v>522438</v>
      </c>
      <c r="B1138" s="305" t="s">
        <v>2062</v>
      </c>
      <c r="C1138" s="249">
        <v>1</v>
      </c>
      <c r="D1138" s="249">
        <v>1</v>
      </c>
      <c r="E1138" s="249">
        <v>1</v>
      </c>
      <c r="F1138" s="249">
        <v>1</v>
      </c>
      <c r="G1138" s="249">
        <v>1</v>
      </c>
      <c r="H1138" s="249">
        <v>1</v>
      </c>
      <c r="I1138" s="249">
        <v>1</v>
      </c>
      <c r="J1138" s="249">
        <v>1</v>
      </c>
      <c r="K1138" s="249">
        <v>1</v>
      </c>
      <c r="L1138" s="249">
        <v>1</v>
      </c>
      <c r="M1138" s="249">
        <v>1</v>
      </c>
      <c r="N1138" s="249">
        <v>1</v>
      </c>
      <c r="O1138" s="249">
        <v>1</v>
      </c>
      <c r="P1138" s="249">
        <v>1</v>
      </c>
      <c r="Q1138" s="249">
        <v>1</v>
      </c>
      <c r="R1138" s="249">
        <v>1</v>
      </c>
      <c r="S1138" s="249">
        <v>1</v>
      </c>
      <c r="T1138" s="249">
        <v>1</v>
      </c>
      <c r="U1138" s="249">
        <v>1</v>
      </c>
      <c r="V1138" s="249">
        <v>1</v>
      </c>
      <c r="W1138" s="249">
        <v>1</v>
      </c>
      <c r="X1138" s="249">
        <v>1</v>
      </c>
      <c r="Y1138" s="249">
        <v>1</v>
      </c>
      <c r="Z1138" s="249">
        <v>1</v>
      </c>
      <c r="AA1138" s="249">
        <v>1</v>
      </c>
      <c r="AB1138" s="249">
        <v>1</v>
      </c>
      <c r="AC1138" s="249">
        <v>1</v>
      </c>
      <c r="AD1138" s="249">
        <v>1</v>
      </c>
      <c r="AE1138" s="249">
        <v>1</v>
      </c>
      <c r="AF1138" s="249">
        <v>1</v>
      </c>
      <c r="AG1138" s="249">
        <v>1</v>
      </c>
      <c r="AH1138" s="249">
        <v>1</v>
      </c>
      <c r="AI1138" s="249">
        <v>1</v>
      </c>
      <c r="AJ1138" s="249">
        <v>1</v>
      </c>
      <c r="AK1138" s="249">
        <v>1</v>
      </c>
      <c r="AL1138" s="249">
        <v>1</v>
      </c>
      <c r="AM1138" s="249">
        <v>1</v>
      </c>
    </row>
    <row r="1139" spans="1:39" x14ac:dyDescent="0.3">
      <c r="A1139" s="249">
        <v>522440</v>
      </c>
      <c r="B1139" s="305" t="s">
        <v>2062</v>
      </c>
      <c r="C1139" s="249">
        <v>1</v>
      </c>
      <c r="D1139" s="249">
        <v>1</v>
      </c>
      <c r="E1139" s="249">
        <v>1</v>
      </c>
      <c r="F1139" s="249">
        <v>1</v>
      </c>
      <c r="G1139" s="249">
        <v>1</v>
      </c>
      <c r="H1139" s="249">
        <v>1</v>
      </c>
      <c r="I1139" s="249">
        <v>1</v>
      </c>
      <c r="J1139" s="249">
        <v>1</v>
      </c>
      <c r="K1139" s="249">
        <v>1</v>
      </c>
      <c r="L1139" s="249">
        <v>1</v>
      </c>
      <c r="M1139" s="249">
        <v>1</v>
      </c>
      <c r="N1139" s="249">
        <v>1</v>
      </c>
      <c r="O1139" s="249">
        <v>1</v>
      </c>
      <c r="P1139" s="249">
        <v>1</v>
      </c>
      <c r="Q1139" s="249">
        <v>1</v>
      </c>
      <c r="R1139" s="249">
        <v>1</v>
      </c>
      <c r="S1139" s="249">
        <v>1</v>
      </c>
      <c r="T1139" s="249">
        <v>1</v>
      </c>
      <c r="U1139" s="249">
        <v>1</v>
      </c>
      <c r="V1139" s="249">
        <v>1</v>
      </c>
      <c r="W1139" s="249">
        <v>1</v>
      </c>
      <c r="X1139" s="249">
        <v>1</v>
      </c>
      <c r="Y1139" s="249">
        <v>1</v>
      </c>
      <c r="Z1139" s="249">
        <v>1</v>
      </c>
      <c r="AA1139" s="249">
        <v>1</v>
      </c>
      <c r="AB1139" s="249">
        <v>1</v>
      </c>
      <c r="AC1139" s="249">
        <v>1</v>
      </c>
      <c r="AD1139" s="249">
        <v>1</v>
      </c>
      <c r="AE1139" s="249">
        <v>1</v>
      </c>
      <c r="AF1139" s="249">
        <v>1</v>
      </c>
      <c r="AG1139" s="249">
        <v>1</v>
      </c>
      <c r="AH1139" s="249">
        <v>1</v>
      </c>
      <c r="AI1139" s="249">
        <v>1</v>
      </c>
      <c r="AJ1139" s="249">
        <v>1</v>
      </c>
      <c r="AK1139" s="249">
        <v>1</v>
      </c>
      <c r="AL1139" s="249">
        <v>1</v>
      </c>
      <c r="AM1139" s="249">
        <v>1</v>
      </c>
    </row>
    <row r="1140" spans="1:39" x14ac:dyDescent="0.3">
      <c r="A1140" s="249">
        <v>522443</v>
      </c>
      <c r="B1140" s="305" t="s">
        <v>2062</v>
      </c>
      <c r="C1140" s="249">
        <v>1</v>
      </c>
      <c r="D1140" s="249">
        <v>1</v>
      </c>
      <c r="E1140" s="249">
        <v>1</v>
      </c>
      <c r="F1140" s="249">
        <v>1</v>
      </c>
      <c r="G1140" s="249">
        <v>1</v>
      </c>
      <c r="H1140" s="249">
        <v>1</v>
      </c>
      <c r="I1140" s="249">
        <v>1</v>
      </c>
      <c r="J1140" s="249">
        <v>1</v>
      </c>
      <c r="K1140" s="249">
        <v>1</v>
      </c>
      <c r="L1140" s="249">
        <v>1</v>
      </c>
      <c r="M1140" s="249">
        <v>1</v>
      </c>
      <c r="N1140" s="249">
        <v>1</v>
      </c>
      <c r="O1140" s="249">
        <v>1</v>
      </c>
      <c r="P1140" s="249">
        <v>1</v>
      </c>
      <c r="Q1140" s="249">
        <v>1</v>
      </c>
      <c r="R1140" s="249">
        <v>1</v>
      </c>
      <c r="S1140" s="249">
        <v>1</v>
      </c>
      <c r="T1140" s="249">
        <v>1</v>
      </c>
      <c r="U1140" s="249">
        <v>1</v>
      </c>
      <c r="V1140" s="249">
        <v>1</v>
      </c>
      <c r="W1140" s="249">
        <v>1</v>
      </c>
      <c r="X1140" s="249">
        <v>1</v>
      </c>
      <c r="Y1140" s="249">
        <v>1</v>
      </c>
      <c r="Z1140" s="249">
        <v>1</v>
      </c>
      <c r="AA1140" s="249">
        <v>1</v>
      </c>
      <c r="AB1140" s="249">
        <v>1</v>
      </c>
      <c r="AC1140" s="249">
        <v>1</v>
      </c>
      <c r="AD1140" s="249">
        <v>1</v>
      </c>
      <c r="AE1140" s="249">
        <v>1</v>
      </c>
      <c r="AF1140" s="249">
        <v>1</v>
      </c>
      <c r="AG1140" s="249">
        <v>1</v>
      </c>
      <c r="AH1140" s="249">
        <v>1</v>
      </c>
      <c r="AI1140" s="249">
        <v>1</v>
      </c>
      <c r="AJ1140" s="249">
        <v>1</v>
      </c>
      <c r="AK1140" s="249">
        <v>1</v>
      </c>
      <c r="AL1140" s="249">
        <v>1</v>
      </c>
      <c r="AM1140" s="249">
        <v>1</v>
      </c>
    </row>
    <row r="1141" spans="1:39" x14ac:dyDescent="0.3">
      <c r="A1141" s="249">
        <v>522445</v>
      </c>
      <c r="B1141" s="305" t="s">
        <v>2062</v>
      </c>
      <c r="C1141" s="249">
        <v>1</v>
      </c>
      <c r="D1141" s="249">
        <v>1</v>
      </c>
      <c r="E1141" s="249">
        <v>1</v>
      </c>
      <c r="F1141" s="249">
        <v>1</v>
      </c>
      <c r="G1141" s="249">
        <v>1</v>
      </c>
      <c r="H1141" s="249">
        <v>1</v>
      </c>
      <c r="I1141" s="249">
        <v>1</v>
      </c>
      <c r="J1141" s="249">
        <v>1</v>
      </c>
      <c r="K1141" s="249">
        <v>1</v>
      </c>
      <c r="L1141" s="249">
        <v>1</v>
      </c>
      <c r="M1141" s="249">
        <v>1</v>
      </c>
      <c r="N1141" s="249">
        <v>1</v>
      </c>
      <c r="O1141" s="249">
        <v>1</v>
      </c>
      <c r="P1141" s="249">
        <v>1</v>
      </c>
      <c r="Q1141" s="249">
        <v>1</v>
      </c>
      <c r="R1141" s="249">
        <v>1</v>
      </c>
      <c r="S1141" s="249">
        <v>1</v>
      </c>
      <c r="T1141" s="249">
        <v>1</v>
      </c>
      <c r="U1141" s="249">
        <v>1</v>
      </c>
      <c r="V1141" s="249">
        <v>1</v>
      </c>
      <c r="W1141" s="249">
        <v>1</v>
      </c>
      <c r="X1141" s="249">
        <v>1</v>
      </c>
      <c r="Y1141" s="249">
        <v>1</v>
      </c>
      <c r="Z1141" s="249">
        <v>1</v>
      </c>
      <c r="AA1141" s="249">
        <v>1</v>
      </c>
      <c r="AB1141" s="249">
        <v>1</v>
      </c>
      <c r="AC1141" s="249">
        <v>1</v>
      </c>
      <c r="AD1141" s="249">
        <v>1</v>
      </c>
      <c r="AE1141" s="249">
        <v>1</v>
      </c>
      <c r="AF1141" s="249">
        <v>1</v>
      </c>
      <c r="AG1141" s="249">
        <v>1</v>
      </c>
      <c r="AH1141" s="249">
        <v>1</v>
      </c>
      <c r="AI1141" s="249">
        <v>1</v>
      </c>
      <c r="AJ1141" s="249">
        <v>1</v>
      </c>
      <c r="AK1141" s="249">
        <v>1</v>
      </c>
      <c r="AL1141" s="249">
        <v>1</v>
      </c>
      <c r="AM1141" s="249">
        <v>1</v>
      </c>
    </row>
    <row r="1142" spans="1:39" x14ac:dyDescent="0.3">
      <c r="A1142" s="249">
        <v>522446</v>
      </c>
      <c r="B1142" s="305" t="s">
        <v>2062</v>
      </c>
      <c r="C1142" s="249">
        <v>1</v>
      </c>
      <c r="D1142" s="249">
        <v>1</v>
      </c>
      <c r="E1142" s="249">
        <v>1</v>
      </c>
      <c r="F1142" s="249">
        <v>1</v>
      </c>
      <c r="G1142" s="249">
        <v>1</v>
      </c>
      <c r="H1142" s="249">
        <v>1</v>
      </c>
      <c r="I1142" s="249">
        <v>1</v>
      </c>
      <c r="J1142" s="249">
        <v>1</v>
      </c>
      <c r="K1142" s="249">
        <v>1</v>
      </c>
      <c r="L1142" s="249">
        <v>1</v>
      </c>
      <c r="M1142" s="249">
        <v>1</v>
      </c>
      <c r="N1142" s="249">
        <v>1</v>
      </c>
      <c r="O1142" s="249">
        <v>1</v>
      </c>
      <c r="P1142" s="249">
        <v>1</v>
      </c>
      <c r="Q1142" s="249">
        <v>1</v>
      </c>
      <c r="R1142" s="249">
        <v>1</v>
      </c>
      <c r="S1142" s="249">
        <v>1</v>
      </c>
      <c r="T1142" s="249">
        <v>1</v>
      </c>
      <c r="U1142" s="249">
        <v>1</v>
      </c>
      <c r="V1142" s="249">
        <v>1</v>
      </c>
      <c r="W1142" s="249">
        <v>1</v>
      </c>
      <c r="X1142" s="249">
        <v>1</v>
      </c>
      <c r="Y1142" s="249">
        <v>1</v>
      </c>
      <c r="Z1142" s="249">
        <v>1</v>
      </c>
      <c r="AA1142" s="249">
        <v>1</v>
      </c>
      <c r="AB1142" s="249">
        <v>1</v>
      </c>
      <c r="AC1142" s="249">
        <v>1</v>
      </c>
      <c r="AD1142" s="249">
        <v>1</v>
      </c>
      <c r="AE1142" s="249">
        <v>1</v>
      </c>
      <c r="AF1142" s="249">
        <v>1</v>
      </c>
      <c r="AG1142" s="249">
        <v>1</v>
      </c>
      <c r="AH1142" s="249">
        <v>1</v>
      </c>
      <c r="AI1142" s="249">
        <v>1</v>
      </c>
      <c r="AJ1142" s="249">
        <v>1</v>
      </c>
      <c r="AK1142" s="249">
        <v>1</v>
      </c>
      <c r="AL1142" s="249">
        <v>1</v>
      </c>
      <c r="AM1142" s="249">
        <v>1</v>
      </c>
    </row>
    <row r="1143" spans="1:39" x14ac:dyDescent="0.3">
      <c r="A1143" s="249">
        <v>522448</v>
      </c>
      <c r="B1143" s="305" t="s">
        <v>2062</v>
      </c>
      <c r="C1143" s="249">
        <v>1</v>
      </c>
      <c r="D1143" s="249">
        <v>1</v>
      </c>
      <c r="E1143" s="249">
        <v>1</v>
      </c>
      <c r="F1143" s="249">
        <v>1</v>
      </c>
      <c r="G1143" s="249">
        <v>1</v>
      </c>
      <c r="H1143" s="249">
        <v>1</v>
      </c>
      <c r="I1143" s="249">
        <v>1</v>
      </c>
      <c r="J1143" s="249">
        <v>1</v>
      </c>
      <c r="K1143" s="249">
        <v>1</v>
      </c>
      <c r="L1143" s="249">
        <v>1</v>
      </c>
      <c r="M1143" s="249">
        <v>1</v>
      </c>
      <c r="N1143" s="249">
        <v>1</v>
      </c>
      <c r="O1143" s="249">
        <v>1</v>
      </c>
      <c r="P1143" s="249">
        <v>1</v>
      </c>
      <c r="Q1143" s="249">
        <v>1</v>
      </c>
      <c r="R1143" s="249">
        <v>1</v>
      </c>
      <c r="S1143" s="249">
        <v>1</v>
      </c>
      <c r="T1143" s="249">
        <v>1</v>
      </c>
      <c r="U1143" s="249">
        <v>1</v>
      </c>
      <c r="V1143" s="249">
        <v>1</v>
      </c>
      <c r="W1143" s="249">
        <v>1</v>
      </c>
      <c r="X1143" s="249">
        <v>1</v>
      </c>
      <c r="Y1143" s="249">
        <v>1</v>
      </c>
      <c r="Z1143" s="249">
        <v>1</v>
      </c>
      <c r="AA1143" s="249">
        <v>1</v>
      </c>
      <c r="AB1143" s="249">
        <v>1</v>
      </c>
      <c r="AC1143" s="249">
        <v>1</v>
      </c>
      <c r="AD1143" s="249">
        <v>1</v>
      </c>
      <c r="AE1143" s="249">
        <v>1</v>
      </c>
      <c r="AF1143" s="249">
        <v>1</v>
      </c>
      <c r="AG1143" s="249">
        <v>1</v>
      </c>
      <c r="AH1143" s="249">
        <v>1</v>
      </c>
      <c r="AI1143" s="249">
        <v>1</v>
      </c>
      <c r="AJ1143" s="249">
        <v>1</v>
      </c>
      <c r="AK1143" s="249">
        <v>1</v>
      </c>
      <c r="AL1143" s="249">
        <v>1</v>
      </c>
      <c r="AM1143" s="249">
        <v>1</v>
      </c>
    </row>
    <row r="1144" spans="1:39" x14ac:dyDescent="0.3">
      <c r="A1144" s="249">
        <v>522450</v>
      </c>
      <c r="B1144" s="305" t="s">
        <v>2062</v>
      </c>
      <c r="C1144" s="249">
        <v>1</v>
      </c>
      <c r="D1144" s="249">
        <v>1</v>
      </c>
      <c r="E1144" s="249">
        <v>1</v>
      </c>
      <c r="F1144" s="249">
        <v>1</v>
      </c>
      <c r="G1144" s="249">
        <v>1</v>
      </c>
      <c r="H1144" s="249">
        <v>1</v>
      </c>
      <c r="I1144" s="249">
        <v>1</v>
      </c>
      <c r="J1144" s="249">
        <v>1</v>
      </c>
      <c r="K1144" s="249">
        <v>1</v>
      </c>
      <c r="L1144" s="249">
        <v>1</v>
      </c>
      <c r="M1144" s="249">
        <v>1</v>
      </c>
      <c r="N1144" s="249">
        <v>1</v>
      </c>
      <c r="O1144" s="249">
        <v>1</v>
      </c>
      <c r="P1144" s="249">
        <v>1</v>
      </c>
      <c r="Q1144" s="249">
        <v>1</v>
      </c>
      <c r="R1144" s="249">
        <v>1</v>
      </c>
      <c r="S1144" s="249">
        <v>1</v>
      </c>
      <c r="T1144" s="249">
        <v>1</v>
      </c>
      <c r="U1144" s="249">
        <v>1</v>
      </c>
      <c r="V1144" s="249">
        <v>1</v>
      </c>
      <c r="W1144" s="249">
        <v>1</v>
      </c>
      <c r="X1144" s="249">
        <v>1</v>
      </c>
      <c r="Y1144" s="249">
        <v>1</v>
      </c>
      <c r="Z1144" s="249">
        <v>1</v>
      </c>
      <c r="AA1144" s="249">
        <v>1</v>
      </c>
      <c r="AB1144" s="249">
        <v>1</v>
      </c>
      <c r="AC1144" s="249">
        <v>1</v>
      </c>
      <c r="AD1144" s="249">
        <v>1</v>
      </c>
      <c r="AE1144" s="249">
        <v>1</v>
      </c>
      <c r="AF1144" s="249">
        <v>1</v>
      </c>
      <c r="AG1144" s="249">
        <v>1</v>
      </c>
      <c r="AH1144" s="249">
        <v>1</v>
      </c>
      <c r="AI1144" s="249">
        <v>1</v>
      </c>
      <c r="AJ1144" s="249">
        <v>1</v>
      </c>
      <c r="AK1144" s="249">
        <v>1</v>
      </c>
      <c r="AL1144" s="249">
        <v>1</v>
      </c>
      <c r="AM1144" s="249">
        <v>1</v>
      </c>
    </row>
    <row r="1145" spans="1:39" x14ac:dyDescent="0.3">
      <c r="A1145" s="249">
        <v>522456</v>
      </c>
      <c r="B1145" s="305" t="s">
        <v>2062</v>
      </c>
      <c r="C1145" s="249">
        <v>1</v>
      </c>
      <c r="D1145" s="249">
        <v>1</v>
      </c>
      <c r="E1145" s="249">
        <v>1</v>
      </c>
      <c r="F1145" s="249">
        <v>1</v>
      </c>
      <c r="G1145" s="249">
        <v>1</v>
      </c>
      <c r="H1145" s="249">
        <v>1</v>
      </c>
      <c r="I1145" s="249">
        <v>1</v>
      </c>
      <c r="J1145" s="249">
        <v>1</v>
      </c>
      <c r="K1145" s="249">
        <v>1</v>
      </c>
      <c r="L1145" s="249">
        <v>1</v>
      </c>
      <c r="M1145" s="249">
        <v>1</v>
      </c>
      <c r="N1145" s="249">
        <v>1</v>
      </c>
      <c r="O1145" s="249">
        <v>1</v>
      </c>
      <c r="P1145" s="249">
        <v>1</v>
      </c>
      <c r="Q1145" s="249">
        <v>1</v>
      </c>
      <c r="R1145" s="249">
        <v>1</v>
      </c>
      <c r="S1145" s="249">
        <v>1</v>
      </c>
      <c r="T1145" s="249">
        <v>1</v>
      </c>
      <c r="U1145" s="249">
        <v>1</v>
      </c>
      <c r="V1145" s="249">
        <v>1</v>
      </c>
      <c r="W1145" s="249">
        <v>1</v>
      </c>
      <c r="X1145" s="249">
        <v>1</v>
      </c>
      <c r="Y1145" s="249">
        <v>1</v>
      </c>
      <c r="Z1145" s="249">
        <v>1</v>
      </c>
      <c r="AA1145" s="249">
        <v>1</v>
      </c>
      <c r="AB1145" s="249">
        <v>1</v>
      </c>
      <c r="AC1145" s="249">
        <v>1</v>
      </c>
      <c r="AD1145" s="249">
        <v>1</v>
      </c>
      <c r="AE1145" s="249">
        <v>1</v>
      </c>
      <c r="AF1145" s="249">
        <v>1</v>
      </c>
      <c r="AG1145" s="249">
        <v>1</v>
      </c>
      <c r="AH1145" s="249">
        <v>1</v>
      </c>
      <c r="AI1145" s="249">
        <v>1</v>
      </c>
      <c r="AJ1145" s="249">
        <v>1</v>
      </c>
      <c r="AK1145" s="249">
        <v>1</v>
      </c>
      <c r="AL1145" s="249">
        <v>1</v>
      </c>
      <c r="AM1145" s="249">
        <v>1</v>
      </c>
    </row>
    <row r="1146" spans="1:39" x14ac:dyDescent="0.3">
      <c r="A1146" s="249">
        <v>522460</v>
      </c>
      <c r="B1146" s="305" t="s">
        <v>2062</v>
      </c>
      <c r="C1146" s="249">
        <v>1</v>
      </c>
      <c r="D1146" s="249">
        <v>1</v>
      </c>
      <c r="E1146" s="249">
        <v>1</v>
      </c>
      <c r="F1146" s="249">
        <v>1</v>
      </c>
      <c r="G1146" s="249">
        <v>1</v>
      </c>
      <c r="H1146" s="249">
        <v>1</v>
      </c>
      <c r="I1146" s="249">
        <v>1</v>
      </c>
      <c r="J1146" s="249">
        <v>1</v>
      </c>
      <c r="K1146" s="249">
        <v>1</v>
      </c>
      <c r="L1146" s="249">
        <v>1</v>
      </c>
      <c r="M1146" s="249">
        <v>1</v>
      </c>
      <c r="N1146" s="249">
        <v>1</v>
      </c>
      <c r="O1146" s="249">
        <v>1</v>
      </c>
      <c r="P1146" s="249">
        <v>1</v>
      </c>
      <c r="Q1146" s="249">
        <v>1</v>
      </c>
      <c r="R1146" s="249">
        <v>1</v>
      </c>
      <c r="S1146" s="249">
        <v>1</v>
      </c>
      <c r="T1146" s="249">
        <v>1</v>
      </c>
      <c r="U1146" s="249">
        <v>1</v>
      </c>
      <c r="V1146" s="249">
        <v>1</v>
      </c>
      <c r="W1146" s="249">
        <v>1</v>
      </c>
      <c r="X1146" s="249">
        <v>1</v>
      </c>
      <c r="Y1146" s="249">
        <v>1</v>
      </c>
      <c r="Z1146" s="249">
        <v>1</v>
      </c>
      <c r="AA1146" s="249">
        <v>1</v>
      </c>
      <c r="AB1146" s="249">
        <v>1</v>
      </c>
      <c r="AC1146" s="249">
        <v>1</v>
      </c>
      <c r="AD1146" s="249">
        <v>1</v>
      </c>
      <c r="AE1146" s="249">
        <v>1</v>
      </c>
      <c r="AF1146" s="249">
        <v>1</v>
      </c>
      <c r="AG1146" s="249">
        <v>1</v>
      </c>
      <c r="AH1146" s="249">
        <v>1</v>
      </c>
      <c r="AI1146" s="249">
        <v>1</v>
      </c>
      <c r="AJ1146" s="249">
        <v>1</v>
      </c>
      <c r="AK1146" s="249">
        <v>1</v>
      </c>
      <c r="AL1146" s="249">
        <v>1</v>
      </c>
      <c r="AM1146" s="249">
        <v>1</v>
      </c>
    </row>
    <row r="1147" spans="1:39" x14ac:dyDescent="0.3">
      <c r="A1147" s="249">
        <v>522463</v>
      </c>
      <c r="B1147" s="305" t="s">
        <v>2062</v>
      </c>
      <c r="C1147" s="249">
        <v>1</v>
      </c>
      <c r="D1147" s="249">
        <v>1</v>
      </c>
      <c r="E1147" s="249">
        <v>1</v>
      </c>
      <c r="F1147" s="249">
        <v>1</v>
      </c>
      <c r="G1147" s="249">
        <v>1</v>
      </c>
      <c r="H1147" s="249">
        <v>1</v>
      </c>
      <c r="I1147" s="249">
        <v>1</v>
      </c>
      <c r="J1147" s="249">
        <v>1</v>
      </c>
      <c r="K1147" s="249">
        <v>1</v>
      </c>
      <c r="L1147" s="249">
        <v>1</v>
      </c>
      <c r="M1147" s="249">
        <v>1</v>
      </c>
      <c r="N1147" s="249">
        <v>1</v>
      </c>
      <c r="O1147" s="249">
        <v>1</v>
      </c>
      <c r="P1147" s="249">
        <v>1</v>
      </c>
      <c r="Q1147" s="249">
        <v>1</v>
      </c>
      <c r="R1147" s="249">
        <v>1</v>
      </c>
      <c r="S1147" s="249">
        <v>1</v>
      </c>
      <c r="T1147" s="249">
        <v>1</v>
      </c>
      <c r="U1147" s="249">
        <v>1</v>
      </c>
      <c r="V1147" s="249">
        <v>1</v>
      </c>
      <c r="W1147" s="249">
        <v>1</v>
      </c>
      <c r="X1147" s="249">
        <v>1</v>
      </c>
      <c r="Y1147" s="249">
        <v>1</v>
      </c>
      <c r="Z1147" s="249">
        <v>1</v>
      </c>
      <c r="AA1147" s="249">
        <v>1</v>
      </c>
      <c r="AB1147" s="249">
        <v>1</v>
      </c>
      <c r="AC1147" s="249">
        <v>1</v>
      </c>
      <c r="AD1147" s="249">
        <v>1</v>
      </c>
      <c r="AE1147" s="249">
        <v>1</v>
      </c>
      <c r="AF1147" s="249">
        <v>1</v>
      </c>
      <c r="AG1147" s="249">
        <v>1</v>
      </c>
      <c r="AH1147" s="249">
        <v>1</v>
      </c>
      <c r="AI1147" s="249">
        <v>1</v>
      </c>
      <c r="AJ1147" s="249">
        <v>1</v>
      </c>
      <c r="AK1147" s="249">
        <v>1</v>
      </c>
      <c r="AL1147" s="249">
        <v>1</v>
      </c>
      <c r="AM1147" s="249">
        <v>1</v>
      </c>
    </row>
    <row r="1148" spans="1:39" x14ac:dyDescent="0.3">
      <c r="A1148" s="249">
        <v>522467</v>
      </c>
      <c r="B1148" s="305" t="s">
        <v>2062</v>
      </c>
      <c r="C1148" s="249">
        <v>1</v>
      </c>
      <c r="D1148" s="249">
        <v>1</v>
      </c>
      <c r="E1148" s="249">
        <v>1</v>
      </c>
      <c r="F1148" s="249">
        <v>1</v>
      </c>
      <c r="G1148" s="249">
        <v>1</v>
      </c>
      <c r="H1148" s="249">
        <v>1</v>
      </c>
      <c r="I1148" s="249">
        <v>1</v>
      </c>
      <c r="J1148" s="249">
        <v>1</v>
      </c>
      <c r="K1148" s="249">
        <v>1</v>
      </c>
      <c r="L1148" s="249">
        <v>1</v>
      </c>
      <c r="M1148" s="249">
        <v>1</v>
      </c>
      <c r="N1148" s="249">
        <v>1</v>
      </c>
      <c r="O1148" s="249">
        <v>1</v>
      </c>
      <c r="P1148" s="249">
        <v>1</v>
      </c>
      <c r="Q1148" s="249">
        <v>1</v>
      </c>
      <c r="R1148" s="249">
        <v>1</v>
      </c>
      <c r="S1148" s="249">
        <v>1</v>
      </c>
      <c r="T1148" s="249">
        <v>1</v>
      </c>
      <c r="U1148" s="249">
        <v>1</v>
      </c>
      <c r="V1148" s="249">
        <v>1</v>
      </c>
      <c r="W1148" s="249">
        <v>1</v>
      </c>
      <c r="X1148" s="249">
        <v>1</v>
      </c>
      <c r="Y1148" s="249">
        <v>1</v>
      </c>
      <c r="Z1148" s="249">
        <v>1</v>
      </c>
      <c r="AA1148" s="249">
        <v>1</v>
      </c>
      <c r="AB1148" s="249">
        <v>1</v>
      </c>
      <c r="AC1148" s="249">
        <v>1</v>
      </c>
      <c r="AD1148" s="249">
        <v>1</v>
      </c>
      <c r="AE1148" s="249">
        <v>1</v>
      </c>
      <c r="AF1148" s="249">
        <v>1</v>
      </c>
      <c r="AG1148" s="249">
        <v>1</v>
      </c>
      <c r="AH1148" s="249">
        <v>1</v>
      </c>
      <c r="AI1148" s="249">
        <v>1</v>
      </c>
      <c r="AJ1148" s="249">
        <v>1</v>
      </c>
      <c r="AK1148" s="249">
        <v>1</v>
      </c>
      <c r="AL1148" s="249">
        <v>1</v>
      </c>
      <c r="AM1148" s="249">
        <v>1</v>
      </c>
    </row>
    <row r="1149" spans="1:39" x14ac:dyDescent="0.3">
      <c r="A1149" s="249">
        <v>522472</v>
      </c>
      <c r="B1149" s="305" t="s">
        <v>2062</v>
      </c>
      <c r="C1149" s="249">
        <v>1</v>
      </c>
      <c r="D1149" s="249">
        <v>1</v>
      </c>
      <c r="E1149" s="249">
        <v>1</v>
      </c>
      <c r="F1149" s="249">
        <v>1</v>
      </c>
      <c r="G1149" s="249">
        <v>1</v>
      </c>
      <c r="H1149" s="249">
        <v>1</v>
      </c>
      <c r="I1149" s="249">
        <v>1</v>
      </c>
      <c r="J1149" s="249">
        <v>1</v>
      </c>
      <c r="K1149" s="249">
        <v>1</v>
      </c>
      <c r="L1149" s="249">
        <v>1</v>
      </c>
      <c r="M1149" s="249">
        <v>1</v>
      </c>
      <c r="N1149" s="249">
        <v>1</v>
      </c>
      <c r="O1149" s="249">
        <v>1</v>
      </c>
      <c r="P1149" s="249">
        <v>1</v>
      </c>
      <c r="Q1149" s="249">
        <v>1</v>
      </c>
      <c r="R1149" s="249">
        <v>1</v>
      </c>
      <c r="S1149" s="249">
        <v>1</v>
      </c>
      <c r="T1149" s="249">
        <v>1</v>
      </c>
      <c r="U1149" s="249">
        <v>1</v>
      </c>
      <c r="V1149" s="249">
        <v>1</v>
      </c>
      <c r="W1149" s="249">
        <v>1</v>
      </c>
      <c r="X1149" s="249">
        <v>1</v>
      </c>
      <c r="Y1149" s="249">
        <v>1</v>
      </c>
      <c r="Z1149" s="249">
        <v>1</v>
      </c>
      <c r="AA1149" s="249">
        <v>1</v>
      </c>
      <c r="AB1149" s="249">
        <v>1</v>
      </c>
      <c r="AC1149" s="249">
        <v>1</v>
      </c>
      <c r="AD1149" s="249">
        <v>1</v>
      </c>
      <c r="AE1149" s="249">
        <v>1</v>
      </c>
      <c r="AF1149" s="249">
        <v>1</v>
      </c>
      <c r="AG1149" s="249">
        <v>1</v>
      </c>
      <c r="AH1149" s="249">
        <v>1</v>
      </c>
      <c r="AI1149" s="249">
        <v>1</v>
      </c>
      <c r="AJ1149" s="249">
        <v>1</v>
      </c>
      <c r="AK1149" s="249">
        <v>1</v>
      </c>
      <c r="AL1149" s="249">
        <v>1</v>
      </c>
      <c r="AM1149" s="249">
        <v>1</v>
      </c>
    </row>
    <row r="1150" spans="1:39" x14ac:dyDescent="0.3">
      <c r="A1150" s="249">
        <v>522473</v>
      </c>
      <c r="B1150" s="305" t="s">
        <v>2062</v>
      </c>
      <c r="C1150" s="249">
        <v>1</v>
      </c>
      <c r="D1150" s="249">
        <v>1</v>
      </c>
      <c r="E1150" s="249">
        <v>1</v>
      </c>
      <c r="F1150" s="249">
        <v>1</v>
      </c>
      <c r="G1150" s="249">
        <v>1</v>
      </c>
      <c r="H1150" s="249">
        <v>1</v>
      </c>
      <c r="I1150" s="249">
        <v>1</v>
      </c>
      <c r="J1150" s="249">
        <v>1</v>
      </c>
      <c r="K1150" s="249">
        <v>1</v>
      </c>
      <c r="L1150" s="249">
        <v>1</v>
      </c>
      <c r="M1150" s="249">
        <v>1</v>
      </c>
      <c r="N1150" s="249">
        <v>1</v>
      </c>
      <c r="O1150" s="249">
        <v>1</v>
      </c>
      <c r="P1150" s="249">
        <v>1</v>
      </c>
      <c r="Q1150" s="249">
        <v>1</v>
      </c>
      <c r="R1150" s="249">
        <v>1</v>
      </c>
      <c r="S1150" s="249">
        <v>1</v>
      </c>
      <c r="T1150" s="249">
        <v>1</v>
      </c>
      <c r="U1150" s="249">
        <v>1</v>
      </c>
      <c r="V1150" s="249">
        <v>1</v>
      </c>
      <c r="W1150" s="249">
        <v>1</v>
      </c>
      <c r="X1150" s="249">
        <v>1</v>
      </c>
      <c r="Y1150" s="249">
        <v>1</v>
      </c>
      <c r="Z1150" s="249">
        <v>1</v>
      </c>
      <c r="AA1150" s="249">
        <v>1</v>
      </c>
      <c r="AB1150" s="249">
        <v>1</v>
      </c>
      <c r="AC1150" s="249">
        <v>1</v>
      </c>
      <c r="AD1150" s="249">
        <v>1</v>
      </c>
      <c r="AE1150" s="249">
        <v>1</v>
      </c>
      <c r="AF1150" s="249">
        <v>1</v>
      </c>
      <c r="AG1150" s="249">
        <v>1</v>
      </c>
      <c r="AH1150" s="249">
        <v>1</v>
      </c>
      <c r="AI1150" s="249">
        <v>1</v>
      </c>
      <c r="AJ1150" s="249">
        <v>1</v>
      </c>
      <c r="AK1150" s="249">
        <v>1</v>
      </c>
      <c r="AL1150" s="249">
        <v>1</v>
      </c>
      <c r="AM1150" s="249">
        <v>1</v>
      </c>
    </row>
    <row r="1151" spans="1:39" x14ac:dyDescent="0.3">
      <c r="A1151" s="249">
        <v>522475</v>
      </c>
      <c r="B1151" s="305" t="s">
        <v>2062</v>
      </c>
      <c r="C1151" s="249">
        <v>1</v>
      </c>
      <c r="D1151" s="249">
        <v>1</v>
      </c>
      <c r="E1151" s="249">
        <v>1</v>
      </c>
      <c r="F1151" s="249">
        <v>1</v>
      </c>
      <c r="G1151" s="249">
        <v>1</v>
      </c>
      <c r="H1151" s="249">
        <v>1</v>
      </c>
      <c r="I1151" s="249">
        <v>1</v>
      </c>
      <c r="J1151" s="249">
        <v>1</v>
      </c>
      <c r="K1151" s="249">
        <v>1</v>
      </c>
      <c r="L1151" s="249">
        <v>1</v>
      </c>
      <c r="M1151" s="249">
        <v>1</v>
      </c>
      <c r="N1151" s="249">
        <v>1</v>
      </c>
      <c r="O1151" s="249">
        <v>1</v>
      </c>
      <c r="P1151" s="249">
        <v>1</v>
      </c>
      <c r="Q1151" s="249">
        <v>1</v>
      </c>
      <c r="R1151" s="249">
        <v>1</v>
      </c>
      <c r="S1151" s="249">
        <v>1</v>
      </c>
      <c r="T1151" s="249">
        <v>1</v>
      </c>
      <c r="U1151" s="249">
        <v>1</v>
      </c>
      <c r="V1151" s="249">
        <v>1</v>
      </c>
      <c r="W1151" s="249">
        <v>1</v>
      </c>
      <c r="X1151" s="249">
        <v>1</v>
      </c>
      <c r="Y1151" s="249">
        <v>1</v>
      </c>
      <c r="Z1151" s="249">
        <v>1</v>
      </c>
      <c r="AA1151" s="249">
        <v>1</v>
      </c>
      <c r="AB1151" s="249">
        <v>1</v>
      </c>
      <c r="AC1151" s="249">
        <v>1</v>
      </c>
      <c r="AD1151" s="249">
        <v>1</v>
      </c>
      <c r="AE1151" s="249">
        <v>1</v>
      </c>
      <c r="AF1151" s="249">
        <v>1</v>
      </c>
      <c r="AG1151" s="249">
        <v>1</v>
      </c>
      <c r="AH1151" s="249">
        <v>1</v>
      </c>
      <c r="AI1151" s="249">
        <v>1</v>
      </c>
      <c r="AJ1151" s="249">
        <v>1</v>
      </c>
      <c r="AK1151" s="249">
        <v>1</v>
      </c>
      <c r="AL1151" s="249">
        <v>1</v>
      </c>
      <c r="AM1151" s="249">
        <v>1</v>
      </c>
    </row>
    <row r="1152" spans="1:39" x14ac:dyDescent="0.3">
      <c r="A1152" s="249">
        <v>522479</v>
      </c>
      <c r="B1152" s="305" t="s">
        <v>2062</v>
      </c>
      <c r="C1152" s="249">
        <v>1</v>
      </c>
      <c r="D1152" s="249">
        <v>1</v>
      </c>
      <c r="E1152" s="249">
        <v>1</v>
      </c>
      <c r="F1152" s="249">
        <v>1</v>
      </c>
      <c r="G1152" s="249">
        <v>1</v>
      </c>
      <c r="H1152" s="249">
        <v>1</v>
      </c>
      <c r="I1152" s="249">
        <v>1</v>
      </c>
      <c r="J1152" s="249">
        <v>1</v>
      </c>
      <c r="K1152" s="249">
        <v>1</v>
      </c>
      <c r="L1152" s="249">
        <v>1</v>
      </c>
      <c r="M1152" s="249">
        <v>1</v>
      </c>
      <c r="N1152" s="249">
        <v>1</v>
      </c>
      <c r="O1152" s="249">
        <v>1</v>
      </c>
      <c r="P1152" s="249">
        <v>1</v>
      </c>
      <c r="Q1152" s="249">
        <v>1</v>
      </c>
      <c r="R1152" s="249">
        <v>1</v>
      </c>
      <c r="S1152" s="249">
        <v>1</v>
      </c>
      <c r="T1152" s="249">
        <v>1</v>
      </c>
      <c r="U1152" s="249">
        <v>1</v>
      </c>
      <c r="V1152" s="249">
        <v>1</v>
      </c>
      <c r="W1152" s="249">
        <v>1</v>
      </c>
      <c r="X1152" s="249">
        <v>1</v>
      </c>
      <c r="Y1152" s="249">
        <v>1</v>
      </c>
      <c r="Z1152" s="249">
        <v>1</v>
      </c>
      <c r="AA1152" s="249">
        <v>1</v>
      </c>
      <c r="AB1152" s="249">
        <v>1</v>
      </c>
      <c r="AC1152" s="249">
        <v>1</v>
      </c>
      <c r="AD1152" s="249">
        <v>1</v>
      </c>
      <c r="AE1152" s="249">
        <v>1</v>
      </c>
      <c r="AF1152" s="249">
        <v>1</v>
      </c>
      <c r="AG1152" s="249">
        <v>1</v>
      </c>
      <c r="AH1152" s="249">
        <v>1</v>
      </c>
      <c r="AI1152" s="249">
        <v>1</v>
      </c>
      <c r="AJ1152" s="249">
        <v>1</v>
      </c>
      <c r="AK1152" s="249">
        <v>1</v>
      </c>
      <c r="AL1152" s="249">
        <v>1</v>
      </c>
      <c r="AM1152" s="249">
        <v>1</v>
      </c>
    </row>
    <row r="1153" spans="1:39" x14ac:dyDescent="0.3">
      <c r="A1153" s="249">
        <v>522492</v>
      </c>
      <c r="B1153" s="305" t="s">
        <v>2062</v>
      </c>
      <c r="C1153" s="249">
        <v>1</v>
      </c>
      <c r="D1153" s="249">
        <v>1</v>
      </c>
      <c r="E1153" s="249">
        <v>1</v>
      </c>
      <c r="F1153" s="249">
        <v>1</v>
      </c>
      <c r="G1153" s="249">
        <v>1</v>
      </c>
      <c r="H1153" s="249">
        <v>1</v>
      </c>
      <c r="I1153" s="249">
        <v>1</v>
      </c>
      <c r="J1153" s="249">
        <v>1</v>
      </c>
      <c r="K1153" s="249">
        <v>1</v>
      </c>
      <c r="L1153" s="249">
        <v>1</v>
      </c>
      <c r="M1153" s="249">
        <v>1</v>
      </c>
      <c r="N1153" s="249">
        <v>1</v>
      </c>
      <c r="O1153" s="249">
        <v>1</v>
      </c>
      <c r="P1153" s="249">
        <v>1</v>
      </c>
      <c r="Q1153" s="249">
        <v>1</v>
      </c>
      <c r="R1153" s="249">
        <v>1</v>
      </c>
      <c r="S1153" s="249">
        <v>1</v>
      </c>
      <c r="T1153" s="249">
        <v>1</v>
      </c>
      <c r="U1153" s="249">
        <v>1</v>
      </c>
      <c r="V1153" s="249">
        <v>1</v>
      </c>
      <c r="W1153" s="249">
        <v>1</v>
      </c>
      <c r="X1153" s="249">
        <v>1</v>
      </c>
      <c r="Y1153" s="249">
        <v>1</v>
      </c>
      <c r="Z1153" s="249">
        <v>1</v>
      </c>
      <c r="AA1153" s="249">
        <v>1</v>
      </c>
      <c r="AB1153" s="249">
        <v>1</v>
      </c>
      <c r="AC1153" s="249">
        <v>1</v>
      </c>
      <c r="AD1153" s="249">
        <v>1</v>
      </c>
      <c r="AE1153" s="249">
        <v>1</v>
      </c>
      <c r="AF1153" s="249">
        <v>1</v>
      </c>
      <c r="AG1153" s="249">
        <v>1</v>
      </c>
      <c r="AH1153" s="249">
        <v>1</v>
      </c>
      <c r="AI1153" s="249">
        <v>1</v>
      </c>
      <c r="AJ1153" s="249">
        <v>1</v>
      </c>
      <c r="AK1153" s="249">
        <v>1</v>
      </c>
      <c r="AL1153" s="249">
        <v>1</v>
      </c>
      <c r="AM1153" s="249">
        <v>1</v>
      </c>
    </row>
    <row r="1154" spans="1:39" x14ac:dyDescent="0.3">
      <c r="A1154" s="249">
        <v>522493</v>
      </c>
      <c r="B1154" s="305" t="s">
        <v>2062</v>
      </c>
      <c r="C1154" s="249">
        <v>1</v>
      </c>
      <c r="D1154" s="249">
        <v>1</v>
      </c>
      <c r="E1154" s="249">
        <v>1</v>
      </c>
      <c r="F1154" s="249">
        <v>1</v>
      </c>
      <c r="G1154" s="249">
        <v>1</v>
      </c>
      <c r="H1154" s="249">
        <v>1</v>
      </c>
      <c r="I1154" s="249">
        <v>1</v>
      </c>
      <c r="J1154" s="249">
        <v>1</v>
      </c>
      <c r="K1154" s="249">
        <v>1</v>
      </c>
      <c r="L1154" s="249">
        <v>1</v>
      </c>
      <c r="M1154" s="249">
        <v>1</v>
      </c>
      <c r="N1154" s="249">
        <v>1</v>
      </c>
      <c r="O1154" s="249">
        <v>1</v>
      </c>
      <c r="P1154" s="249">
        <v>1</v>
      </c>
      <c r="Q1154" s="249">
        <v>1</v>
      </c>
      <c r="R1154" s="249">
        <v>1</v>
      </c>
      <c r="S1154" s="249">
        <v>1</v>
      </c>
      <c r="T1154" s="249">
        <v>1</v>
      </c>
      <c r="U1154" s="249">
        <v>1</v>
      </c>
      <c r="V1154" s="249">
        <v>1</v>
      </c>
      <c r="W1154" s="249">
        <v>1</v>
      </c>
      <c r="X1154" s="249">
        <v>1</v>
      </c>
      <c r="Y1154" s="249">
        <v>1</v>
      </c>
      <c r="Z1154" s="249">
        <v>1</v>
      </c>
      <c r="AA1154" s="249">
        <v>1</v>
      </c>
      <c r="AB1154" s="249">
        <v>1</v>
      </c>
      <c r="AC1154" s="249">
        <v>1</v>
      </c>
      <c r="AD1154" s="249">
        <v>1</v>
      </c>
      <c r="AE1154" s="249">
        <v>1</v>
      </c>
      <c r="AF1154" s="249">
        <v>1</v>
      </c>
      <c r="AG1154" s="249">
        <v>1</v>
      </c>
      <c r="AH1154" s="249">
        <v>1</v>
      </c>
      <c r="AI1154" s="249">
        <v>1</v>
      </c>
      <c r="AJ1154" s="249">
        <v>1</v>
      </c>
      <c r="AK1154" s="249">
        <v>1</v>
      </c>
      <c r="AL1154" s="249">
        <v>1</v>
      </c>
      <c r="AM1154" s="249">
        <v>1</v>
      </c>
    </row>
    <row r="1155" spans="1:39" x14ac:dyDescent="0.3">
      <c r="A1155" s="249">
        <v>522503</v>
      </c>
      <c r="B1155" s="305" t="s">
        <v>2062</v>
      </c>
      <c r="C1155" s="249">
        <v>1</v>
      </c>
      <c r="D1155" s="249">
        <v>1</v>
      </c>
      <c r="E1155" s="249">
        <v>1</v>
      </c>
      <c r="F1155" s="249">
        <v>1</v>
      </c>
      <c r="G1155" s="249">
        <v>1</v>
      </c>
      <c r="H1155" s="249">
        <v>1</v>
      </c>
      <c r="I1155" s="249">
        <v>1</v>
      </c>
      <c r="J1155" s="249">
        <v>1</v>
      </c>
      <c r="K1155" s="249">
        <v>1</v>
      </c>
      <c r="L1155" s="249">
        <v>1</v>
      </c>
      <c r="M1155" s="249">
        <v>1</v>
      </c>
      <c r="N1155" s="249">
        <v>1</v>
      </c>
      <c r="O1155" s="249">
        <v>1</v>
      </c>
      <c r="P1155" s="249">
        <v>1</v>
      </c>
      <c r="Q1155" s="249">
        <v>1</v>
      </c>
      <c r="R1155" s="249">
        <v>1</v>
      </c>
      <c r="S1155" s="249">
        <v>1</v>
      </c>
      <c r="T1155" s="249">
        <v>1</v>
      </c>
      <c r="U1155" s="249">
        <v>1</v>
      </c>
      <c r="V1155" s="249">
        <v>1</v>
      </c>
      <c r="W1155" s="249">
        <v>1</v>
      </c>
      <c r="X1155" s="249">
        <v>1</v>
      </c>
      <c r="Y1155" s="249">
        <v>1</v>
      </c>
      <c r="Z1155" s="249">
        <v>1</v>
      </c>
      <c r="AA1155" s="249">
        <v>1</v>
      </c>
      <c r="AB1155" s="249">
        <v>1</v>
      </c>
      <c r="AC1155" s="249">
        <v>1</v>
      </c>
      <c r="AD1155" s="249">
        <v>1</v>
      </c>
      <c r="AE1155" s="249">
        <v>1</v>
      </c>
      <c r="AF1155" s="249">
        <v>1</v>
      </c>
      <c r="AG1155" s="249">
        <v>1</v>
      </c>
      <c r="AH1155" s="249">
        <v>1</v>
      </c>
      <c r="AI1155" s="249">
        <v>1</v>
      </c>
      <c r="AJ1155" s="249">
        <v>1</v>
      </c>
      <c r="AK1155" s="249">
        <v>1</v>
      </c>
      <c r="AL1155" s="249">
        <v>1</v>
      </c>
      <c r="AM1155" s="249">
        <v>1</v>
      </c>
    </row>
    <row r="1156" spans="1:39" x14ac:dyDescent="0.3">
      <c r="A1156" s="249">
        <v>522512</v>
      </c>
      <c r="B1156" s="305" t="s">
        <v>2062</v>
      </c>
      <c r="C1156" s="249">
        <v>1</v>
      </c>
      <c r="D1156" s="249">
        <v>1</v>
      </c>
      <c r="E1156" s="249">
        <v>1</v>
      </c>
      <c r="F1156" s="249">
        <v>1</v>
      </c>
      <c r="G1156" s="249">
        <v>1</v>
      </c>
      <c r="H1156" s="249">
        <v>1</v>
      </c>
      <c r="I1156" s="249">
        <v>1</v>
      </c>
      <c r="J1156" s="249">
        <v>1</v>
      </c>
      <c r="K1156" s="249">
        <v>1</v>
      </c>
      <c r="L1156" s="249">
        <v>1</v>
      </c>
      <c r="M1156" s="249">
        <v>1</v>
      </c>
      <c r="N1156" s="249">
        <v>1</v>
      </c>
      <c r="O1156" s="249">
        <v>1</v>
      </c>
      <c r="P1156" s="249">
        <v>1</v>
      </c>
      <c r="Q1156" s="249">
        <v>1</v>
      </c>
      <c r="R1156" s="249">
        <v>1</v>
      </c>
      <c r="S1156" s="249">
        <v>1</v>
      </c>
      <c r="T1156" s="249">
        <v>1</v>
      </c>
      <c r="U1156" s="249">
        <v>1</v>
      </c>
      <c r="V1156" s="249">
        <v>1</v>
      </c>
      <c r="W1156" s="249">
        <v>1</v>
      </c>
      <c r="X1156" s="249">
        <v>1</v>
      </c>
      <c r="Y1156" s="249">
        <v>1</v>
      </c>
      <c r="Z1156" s="249">
        <v>1</v>
      </c>
      <c r="AA1156" s="249">
        <v>1</v>
      </c>
      <c r="AB1156" s="249">
        <v>1</v>
      </c>
      <c r="AC1156" s="249">
        <v>1</v>
      </c>
      <c r="AD1156" s="249">
        <v>1</v>
      </c>
      <c r="AE1156" s="249">
        <v>1</v>
      </c>
      <c r="AF1156" s="249">
        <v>1</v>
      </c>
      <c r="AG1156" s="249">
        <v>1</v>
      </c>
      <c r="AH1156" s="249">
        <v>1</v>
      </c>
      <c r="AI1156" s="249">
        <v>1</v>
      </c>
      <c r="AJ1156" s="249">
        <v>1</v>
      </c>
      <c r="AK1156" s="249">
        <v>1</v>
      </c>
      <c r="AL1156" s="249">
        <v>1</v>
      </c>
      <c r="AM1156" s="249">
        <v>1</v>
      </c>
    </row>
    <row r="1157" spans="1:39" x14ac:dyDescent="0.3">
      <c r="A1157" s="249">
        <v>522516</v>
      </c>
      <c r="B1157" s="305" t="s">
        <v>2062</v>
      </c>
      <c r="C1157" s="249">
        <v>1</v>
      </c>
      <c r="D1157" s="249">
        <v>1</v>
      </c>
      <c r="E1157" s="249">
        <v>1</v>
      </c>
      <c r="F1157" s="249">
        <v>1</v>
      </c>
      <c r="G1157" s="249">
        <v>1</v>
      </c>
      <c r="H1157" s="249">
        <v>1</v>
      </c>
      <c r="I1157" s="249">
        <v>1</v>
      </c>
      <c r="J1157" s="249">
        <v>1</v>
      </c>
      <c r="K1157" s="249">
        <v>1</v>
      </c>
      <c r="L1157" s="249">
        <v>1</v>
      </c>
      <c r="M1157" s="249">
        <v>1</v>
      </c>
      <c r="N1157" s="249">
        <v>1</v>
      </c>
      <c r="O1157" s="249">
        <v>1</v>
      </c>
      <c r="P1157" s="249">
        <v>1</v>
      </c>
      <c r="Q1157" s="249">
        <v>1</v>
      </c>
      <c r="R1157" s="249">
        <v>1</v>
      </c>
      <c r="S1157" s="249">
        <v>1</v>
      </c>
      <c r="T1157" s="249">
        <v>1</v>
      </c>
      <c r="U1157" s="249">
        <v>1</v>
      </c>
      <c r="V1157" s="249">
        <v>1</v>
      </c>
      <c r="W1157" s="249">
        <v>1</v>
      </c>
      <c r="X1157" s="249">
        <v>1</v>
      </c>
      <c r="Y1157" s="249">
        <v>1</v>
      </c>
      <c r="Z1157" s="249">
        <v>1</v>
      </c>
      <c r="AA1157" s="249">
        <v>1</v>
      </c>
      <c r="AB1157" s="249">
        <v>1</v>
      </c>
      <c r="AC1157" s="249">
        <v>1</v>
      </c>
      <c r="AD1157" s="249">
        <v>1</v>
      </c>
      <c r="AE1157" s="249">
        <v>1</v>
      </c>
      <c r="AF1157" s="249">
        <v>1</v>
      </c>
      <c r="AG1157" s="249">
        <v>1</v>
      </c>
      <c r="AH1157" s="249">
        <v>1</v>
      </c>
      <c r="AI1157" s="249">
        <v>1</v>
      </c>
      <c r="AJ1157" s="249">
        <v>1</v>
      </c>
      <c r="AK1157" s="249">
        <v>1</v>
      </c>
      <c r="AL1157" s="249">
        <v>1</v>
      </c>
      <c r="AM1157" s="249">
        <v>1</v>
      </c>
    </row>
    <row r="1158" spans="1:39" x14ac:dyDescent="0.3">
      <c r="A1158" s="249">
        <v>522540</v>
      </c>
      <c r="B1158" s="305" t="s">
        <v>2062</v>
      </c>
      <c r="C1158" s="249">
        <v>1</v>
      </c>
      <c r="D1158" s="249">
        <v>1</v>
      </c>
      <c r="E1158" s="249">
        <v>1</v>
      </c>
      <c r="F1158" s="249">
        <v>1</v>
      </c>
      <c r="G1158" s="249">
        <v>1</v>
      </c>
      <c r="H1158" s="249">
        <v>1</v>
      </c>
      <c r="I1158" s="249">
        <v>1</v>
      </c>
      <c r="J1158" s="249">
        <v>1</v>
      </c>
      <c r="K1158" s="249">
        <v>1</v>
      </c>
      <c r="L1158" s="249">
        <v>1</v>
      </c>
      <c r="M1158" s="249">
        <v>1</v>
      </c>
      <c r="N1158" s="249">
        <v>1</v>
      </c>
      <c r="O1158" s="249">
        <v>1</v>
      </c>
      <c r="P1158" s="249">
        <v>1</v>
      </c>
      <c r="Q1158" s="249">
        <v>1</v>
      </c>
      <c r="R1158" s="249">
        <v>1</v>
      </c>
      <c r="S1158" s="249">
        <v>1</v>
      </c>
      <c r="T1158" s="249">
        <v>1</v>
      </c>
      <c r="U1158" s="249">
        <v>1</v>
      </c>
      <c r="V1158" s="249">
        <v>1</v>
      </c>
      <c r="W1158" s="249">
        <v>1</v>
      </c>
      <c r="X1158" s="249">
        <v>1</v>
      </c>
      <c r="Y1158" s="249">
        <v>1</v>
      </c>
      <c r="Z1158" s="249">
        <v>1</v>
      </c>
      <c r="AA1158" s="249">
        <v>1</v>
      </c>
      <c r="AB1158" s="249">
        <v>1</v>
      </c>
      <c r="AC1158" s="249">
        <v>1</v>
      </c>
      <c r="AD1158" s="249">
        <v>1</v>
      </c>
      <c r="AE1158" s="249">
        <v>1</v>
      </c>
      <c r="AF1158" s="249">
        <v>1</v>
      </c>
      <c r="AG1158" s="249">
        <v>1</v>
      </c>
      <c r="AH1158" s="249">
        <v>1</v>
      </c>
      <c r="AI1158" s="249">
        <v>1</v>
      </c>
      <c r="AJ1158" s="249">
        <v>1</v>
      </c>
      <c r="AK1158" s="249">
        <v>1</v>
      </c>
      <c r="AL1158" s="249">
        <v>1</v>
      </c>
      <c r="AM1158" s="249">
        <v>1</v>
      </c>
    </row>
    <row r="1159" spans="1:39" x14ac:dyDescent="0.3">
      <c r="A1159" s="249">
        <v>522542</v>
      </c>
      <c r="B1159" s="305" t="s">
        <v>2062</v>
      </c>
      <c r="C1159" s="249">
        <v>1</v>
      </c>
      <c r="D1159" s="249">
        <v>1</v>
      </c>
      <c r="E1159" s="249">
        <v>1</v>
      </c>
      <c r="F1159" s="249">
        <v>1</v>
      </c>
      <c r="G1159" s="249">
        <v>1</v>
      </c>
      <c r="H1159" s="249">
        <v>1</v>
      </c>
      <c r="I1159" s="249">
        <v>1</v>
      </c>
      <c r="J1159" s="249">
        <v>1</v>
      </c>
      <c r="K1159" s="249">
        <v>1</v>
      </c>
      <c r="L1159" s="249">
        <v>1</v>
      </c>
      <c r="M1159" s="249">
        <v>1</v>
      </c>
      <c r="N1159" s="249">
        <v>1</v>
      </c>
      <c r="O1159" s="249">
        <v>1</v>
      </c>
      <c r="P1159" s="249">
        <v>1</v>
      </c>
      <c r="Q1159" s="249">
        <v>1</v>
      </c>
      <c r="R1159" s="249">
        <v>1</v>
      </c>
      <c r="S1159" s="249">
        <v>1</v>
      </c>
      <c r="T1159" s="249">
        <v>1</v>
      </c>
      <c r="U1159" s="249">
        <v>1</v>
      </c>
      <c r="V1159" s="249">
        <v>1</v>
      </c>
      <c r="W1159" s="249">
        <v>1</v>
      </c>
      <c r="X1159" s="249">
        <v>1</v>
      </c>
      <c r="Y1159" s="249">
        <v>1</v>
      </c>
      <c r="Z1159" s="249">
        <v>1</v>
      </c>
      <c r="AA1159" s="249">
        <v>1</v>
      </c>
      <c r="AB1159" s="249">
        <v>1</v>
      </c>
      <c r="AC1159" s="249">
        <v>1</v>
      </c>
      <c r="AD1159" s="249">
        <v>1</v>
      </c>
      <c r="AE1159" s="249">
        <v>1</v>
      </c>
      <c r="AF1159" s="249">
        <v>1</v>
      </c>
      <c r="AG1159" s="249">
        <v>1</v>
      </c>
      <c r="AH1159" s="249">
        <v>1</v>
      </c>
      <c r="AI1159" s="249">
        <v>1</v>
      </c>
      <c r="AJ1159" s="249">
        <v>1</v>
      </c>
      <c r="AK1159" s="249">
        <v>1</v>
      </c>
      <c r="AL1159" s="249">
        <v>1</v>
      </c>
      <c r="AM1159" s="249">
        <v>1</v>
      </c>
    </row>
    <row r="1160" spans="1:39" x14ac:dyDescent="0.3">
      <c r="A1160" s="249">
        <v>522555</v>
      </c>
      <c r="B1160" s="305" t="s">
        <v>2062</v>
      </c>
      <c r="C1160" s="249">
        <v>1</v>
      </c>
      <c r="D1160" s="249">
        <v>1</v>
      </c>
      <c r="E1160" s="249">
        <v>1</v>
      </c>
      <c r="F1160" s="249">
        <v>1</v>
      </c>
      <c r="G1160" s="249">
        <v>1</v>
      </c>
      <c r="H1160" s="249">
        <v>1</v>
      </c>
      <c r="I1160" s="249">
        <v>1</v>
      </c>
      <c r="J1160" s="249">
        <v>1</v>
      </c>
      <c r="K1160" s="249">
        <v>1</v>
      </c>
      <c r="L1160" s="249">
        <v>1</v>
      </c>
      <c r="M1160" s="249">
        <v>1</v>
      </c>
      <c r="N1160" s="249">
        <v>1</v>
      </c>
      <c r="O1160" s="249">
        <v>1</v>
      </c>
      <c r="P1160" s="249">
        <v>1</v>
      </c>
      <c r="Q1160" s="249">
        <v>1</v>
      </c>
      <c r="R1160" s="249">
        <v>1</v>
      </c>
      <c r="S1160" s="249">
        <v>1</v>
      </c>
      <c r="T1160" s="249">
        <v>1</v>
      </c>
      <c r="U1160" s="249">
        <v>1</v>
      </c>
      <c r="V1160" s="249">
        <v>1</v>
      </c>
      <c r="W1160" s="249">
        <v>1</v>
      </c>
      <c r="X1160" s="249">
        <v>1</v>
      </c>
      <c r="Y1160" s="249">
        <v>1</v>
      </c>
      <c r="Z1160" s="249">
        <v>1</v>
      </c>
      <c r="AA1160" s="249">
        <v>1</v>
      </c>
      <c r="AB1160" s="249">
        <v>1</v>
      </c>
      <c r="AC1160" s="249">
        <v>1</v>
      </c>
      <c r="AD1160" s="249">
        <v>1</v>
      </c>
      <c r="AE1160" s="249">
        <v>1</v>
      </c>
      <c r="AF1160" s="249">
        <v>1</v>
      </c>
      <c r="AG1160" s="249">
        <v>1</v>
      </c>
      <c r="AH1160" s="249">
        <v>1</v>
      </c>
      <c r="AI1160" s="249">
        <v>1</v>
      </c>
      <c r="AJ1160" s="249">
        <v>1</v>
      </c>
      <c r="AK1160" s="249">
        <v>1</v>
      </c>
      <c r="AL1160" s="249">
        <v>1</v>
      </c>
      <c r="AM1160" s="249">
        <v>1</v>
      </c>
    </row>
    <row r="1161" spans="1:39" x14ac:dyDescent="0.3">
      <c r="A1161" s="249">
        <v>522559</v>
      </c>
      <c r="B1161" s="305" t="s">
        <v>2062</v>
      </c>
      <c r="C1161" s="249">
        <v>1</v>
      </c>
      <c r="D1161" s="249">
        <v>1</v>
      </c>
      <c r="E1161" s="249">
        <v>1</v>
      </c>
      <c r="F1161" s="249">
        <v>1</v>
      </c>
      <c r="G1161" s="249">
        <v>1</v>
      </c>
      <c r="H1161" s="249">
        <v>1</v>
      </c>
      <c r="I1161" s="249">
        <v>1</v>
      </c>
      <c r="J1161" s="249">
        <v>1</v>
      </c>
      <c r="K1161" s="249">
        <v>1</v>
      </c>
      <c r="L1161" s="249">
        <v>1</v>
      </c>
      <c r="M1161" s="249">
        <v>1</v>
      </c>
      <c r="N1161" s="249">
        <v>1</v>
      </c>
      <c r="O1161" s="249">
        <v>1</v>
      </c>
      <c r="P1161" s="249">
        <v>1</v>
      </c>
      <c r="Q1161" s="249">
        <v>1</v>
      </c>
      <c r="R1161" s="249">
        <v>1</v>
      </c>
      <c r="S1161" s="249">
        <v>1</v>
      </c>
      <c r="T1161" s="249">
        <v>1</v>
      </c>
      <c r="U1161" s="249">
        <v>1</v>
      </c>
      <c r="V1161" s="249">
        <v>1</v>
      </c>
      <c r="W1161" s="249">
        <v>1</v>
      </c>
      <c r="X1161" s="249">
        <v>1</v>
      </c>
      <c r="Y1161" s="249">
        <v>1</v>
      </c>
      <c r="Z1161" s="249">
        <v>1</v>
      </c>
      <c r="AA1161" s="249">
        <v>1</v>
      </c>
      <c r="AB1161" s="249">
        <v>1</v>
      </c>
      <c r="AC1161" s="249">
        <v>1</v>
      </c>
      <c r="AD1161" s="249">
        <v>1</v>
      </c>
      <c r="AE1161" s="249">
        <v>1</v>
      </c>
      <c r="AF1161" s="249">
        <v>1</v>
      </c>
      <c r="AG1161" s="249">
        <v>1</v>
      </c>
      <c r="AH1161" s="249">
        <v>1</v>
      </c>
      <c r="AI1161" s="249">
        <v>1</v>
      </c>
      <c r="AJ1161" s="249">
        <v>1</v>
      </c>
      <c r="AK1161" s="249">
        <v>1</v>
      </c>
      <c r="AL1161" s="249">
        <v>1</v>
      </c>
      <c r="AM1161" s="249">
        <v>1</v>
      </c>
    </row>
    <row r="1162" spans="1:39" x14ac:dyDescent="0.3">
      <c r="A1162" s="249">
        <v>522582</v>
      </c>
      <c r="B1162" s="305" t="s">
        <v>2062</v>
      </c>
      <c r="C1162" s="249">
        <v>1</v>
      </c>
      <c r="D1162" s="249">
        <v>1</v>
      </c>
      <c r="E1162" s="249">
        <v>1</v>
      </c>
      <c r="F1162" s="249">
        <v>1</v>
      </c>
      <c r="G1162" s="249">
        <v>1</v>
      </c>
      <c r="H1162" s="249">
        <v>1</v>
      </c>
      <c r="I1162" s="249">
        <v>1</v>
      </c>
      <c r="J1162" s="249">
        <v>1</v>
      </c>
      <c r="K1162" s="249">
        <v>1</v>
      </c>
      <c r="L1162" s="249">
        <v>1</v>
      </c>
      <c r="M1162" s="249">
        <v>1</v>
      </c>
      <c r="N1162" s="249">
        <v>1</v>
      </c>
      <c r="O1162" s="249">
        <v>1</v>
      </c>
      <c r="P1162" s="249">
        <v>1</v>
      </c>
      <c r="Q1162" s="249">
        <v>1</v>
      </c>
      <c r="R1162" s="249">
        <v>1</v>
      </c>
      <c r="S1162" s="249">
        <v>1</v>
      </c>
      <c r="T1162" s="249">
        <v>1</v>
      </c>
      <c r="U1162" s="249">
        <v>1</v>
      </c>
      <c r="V1162" s="249">
        <v>1</v>
      </c>
      <c r="W1162" s="249">
        <v>1</v>
      </c>
      <c r="X1162" s="249">
        <v>1</v>
      </c>
      <c r="Y1162" s="249">
        <v>1</v>
      </c>
      <c r="Z1162" s="249">
        <v>1</v>
      </c>
      <c r="AA1162" s="249">
        <v>1</v>
      </c>
      <c r="AB1162" s="249">
        <v>1</v>
      </c>
      <c r="AC1162" s="249">
        <v>1</v>
      </c>
      <c r="AD1162" s="249">
        <v>1</v>
      </c>
      <c r="AE1162" s="249">
        <v>1</v>
      </c>
      <c r="AF1162" s="249">
        <v>1</v>
      </c>
      <c r="AG1162" s="249">
        <v>1</v>
      </c>
      <c r="AH1162" s="249">
        <v>1</v>
      </c>
      <c r="AI1162" s="249">
        <v>1</v>
      </c>
      <c r="AJ1162" s="249">
        <v>1</v>
      </c>
      <c r="AK1162" s="249">
        <v>1</v>
      </c>
      <c r="AL1162" s="249">
        <v>1</v>
      </c>
      <c r="AM1162" s="249">
        <v>1</v>
      </c>
    </row>
    <row r="1163" spans="1:39" x14ac:dyDescent="0.3">
      <c r="A1163" s="249">
        <v>522592</v>
      </c>
      <c r="B1163" s="305" t="s">
        <v>2062</v>
      </c>
      <c r="C1163" s="249">
        <v>1</v>
      </c>
      <c r="D1163" s="249">
        <v>1</v>
      </c>
      <c r="E1163" s="249">
        <v>1</v>
      </c>
      <c r="F1163" s="249">
        <v>1</v>
      </c>
      <c r="G1163" s="249">
        <v>1</v>
      </c>
      <c r="H1163" s="249">
        <v>1</v>
      </c>
      <c r="I1163" s="249">
        <v>1</v>
      </c>
      <c r="J1163" s="249">
        <v>1</v>
      </c>
      <c r="K1163" s="249">
        <v>1</v>
      </c>
      <c r="L1163" s="249">
        <v>1</v>
      </c>
      <c r="M1163" s="249">
        <v>1</v>
      </c>
      <c r="N1163" s="249">
        <v>1</v>
      </c>
      <c r="O1163" s="249">
        <v>1</v>
      </c>
      <c r="P1163" s="249">
        <v>1</v>
      </c>
      <c r="Q1163" s="249">
        <v>1</v>
      </c>
      <c r="R1163" s="249">
        <v>1</v>
      </c>
      <c r="S1163" s="249">
        <v>1</v>
      </c>
      <c r="T1163" s="249">
        <v>1</v>
      </c>
      <c r="U1163" s="249">
        <v>1</v>
      </c>
      <c r="V1163" s="249">
        <v>1</v>
      </c>
      <c r="W1163" s="249">
        <v>1</v>
      </c>
      <c r="X1163" s="249">
        <v>1</v>
      </c>
      <c r="Y1163" s="249">
        <v>1</v>
      </c>
      <c r="Z1163" s="249">
        <v>1</v>
      </c>
      <c r="AA1163" s="249">
        <v>1</v>
      </c>
      <c r="AB1163" s="249">
        <v>1</v>
      </c>
      <c r="AC1163" s="249">
        <v>1</v>
      </c>
      <c r="AD1163" s="249">
        <v>1</v>
      </c>
      <c r="AE1163" s="249">
        <v>1</v>
      </c>
      <c r="AF1163" s="249">
        <v>1</v>
      </c>
      <c r="AG1163" s="249">
        <v>1</v>
      </c>
      <c r="AH1163" s="249">
        <v>1</v>
      </c>
      <c r="AI1163" s="249">
        <v>1</v>
      </c>
      <c r="AJ1163" s="249">
        <v>1</v>
      </c>
      <c r="AK1163" s="249">
        <v>1</v>
      </c>
      <c r="AL1163" s="249">
        <v>1</v>
      </c>
      <c r="AM1163" s="249">
        <v>1</v>
      </c>
    </row>
    <row r="1164" spans="1:39" x14ac:dyDescent="0.3">
      <c r="A1164" s="249">
        <v>522622</v>
      </c>
      <c r="B1164" s="305" t="s">
        <v>2062</v>
      </c>
      <c r="C1164" s="249">
        <v>1</v>
      </c>
      <c r="D1164" s="249">
        <v>1</v>
      </c>
      <c r="E1164" s="249">
        <v>1</v>
      </c>
      <c r="F1164" s="249">
        <v>1</v>
      </c>
      <c r="G1164" s="249">
        <v>1</v>
      </c>
      <c r="H1164" s="249">
        <v>1</v>
      </c>
      <c r="I1164" s="249">
        <v>1</v>
      </c>
      <c r="J1164" s="249">
        <v>1</v>
      </c>
      <c r="K1164" s="249">
        <v>1</v>
      </c>
      <c r="L1164" s="249">
        <v>1</v>
      </c>
      <c r="M1164" s="249">
        <v>1</v>
      </c>
      <c r="N1164" s="249">
        <v>1</v>
      </c>
      <c r="O1164" s="249">
        <v>1</v>
      </c>
      <c r="P1164" s="249">
        <v>1</v>
      </c>
      <c r="Q1164" s="249">
        <v>1</v>
      </c>
      <c r="R1164" s="249">
        <v>1</v>
      </c>
      <c r="S1164" s="249">
        <v>1</v>
      </c>
      <c r="T1164" s="249">
        <v>1</v>
      </c>
      <c r="U1164" s="249">
        <v>1</v>
      </c>
      <c r="V1164" s="249">
        <v>1</v>
      </c>
      <c r="W1164" s="249">
        <v>1</v>
      </c>
      <c r="X1164" s="249">
        <v>1</v>
      </c>
      <c r="Y1164" s="249">
        <v>1</v>
      </c>
      <c r="Z1164" s="249">
        <v>1</v>
      </c>
      <c r="AA1164" s="249">
        <v>1</v>
      </c>
      <c r="AB1164" s="249">
        <v>1</v>
      </c>
      <c r="AC1164" s="249">
        <v>1</v>
      </c>
      <c r="AD1164" s="249">
        <v>1</v>
      </c>
      <c r="AE1164" s="249">
        <v>1</v>
      </c>
      <c r="AF1164" s="249">
        <v>1</v>
      </c>
      <c r="AG1164" s="249">
        <v>1</v>
      </c>
      <c r="AH1164" s="249">
        <v>1</v>
      </c>
      <c r="AI1164" s="249">
        <v>1</v>
      </c>
      <c r="AJ1164" s="249">
        <v>1</v>
      </c>
      <c r="AK1164" s="249">
        <v>1</v>
      </c>
      <c r="AL1164" s="249">
        <v>1</v>
      </c>
      <c r="AM1164" s="249">
        <v>1</v>
      </c>
    </row>
    <row r="1165" spans="1:39" x14ac:dyDescent="0.3">
      <c r="A1165" s="249">
        <v>522637</v>
      </c>
      <c r="B1165" s="305" t="s">
        <v>2062</v>
      </c>
      <c r="C1165" s="249">
        <v>1</v>
      </c>
      <c r="D1165" s="249">
        <v>1</v>
      </c>
      <c r="E1165" s="249">
        <v>1</v>
      </c>
      <c r="F1165" s="249">
        <v>1</v>
      </c>
      <c r="G1165" s="249">
        <v>1</v>
      </c>
      <c r="H1165" s="249">
        <v>1</v>
      </c>
      <c r="I1165" s="249">
        <v>1</v>
      </c>
      <c r="J1165" s="249">
        <v>1</v>
      </c>
      <c r="K1165" s="249">
        <v>1</v>
      </c>
      <c r="L1165" s="249">
        <v>1</v>
      </c>
      <c r="M1165" s="249">
        <v>1</v>
      </c>
      <c r="N1165" s="249">
        <v>1</v>
      </c>
      <c r="O1165" s="249">
        <v>1</v>
      </c>
      <c r="P1165" s="249">
        <v>1</v>
      </c>
      <c r="Q1165" s="249">
        <v>1</v>
      </c>
      <c r="R1165" s="249">
        <v>1</v>
      </c>
      <c r="S1165" s="249">
        <v>1</v>
      </c>
      <c r="T1165" s="249">
        <v>1</v>
      </c>
      <c r="U1165" s="249">
        <v>1</v>
      </c>
      <c r="V1165" s="249">
        <v>1</v>
      </c>
      <c r="W1165" s="249">
        <v>1</v>
      </c>
      <c r="X1165" s="249">
        <v>1</v>
      </c>
      <c r="Y1165" s="249">
        <v>1</v>
      </c>
      <c r="Z1165" s="249">
        <v>1</v>
      </c>
      <c r="AA1165" s="249">
        <v>1</v>
      </c>
      <c r="AB1165" s="249">
        <v>1</v>
      </c>
      <c r="AC1165" s="249">
        <v>1</v>
      </c>
      <c r="AD1165" s="249">
        <v>1</v>
      </c>
      <c r="AE1165" s="249">
        <v>1</v>
      </c>
      <c r="AF1165" s="249">
        <v>1</v>
      </c>
      <c r="AG1165" s="249">
        <v>1</v>
      </c>
      <c r="AH1165" s="249">
        <v>1</v>
      </c>
      <c r="AI1165" s="249">
        <v>1</v>
      </c>
      <c r="AJ1165" s="249">
        <v>1</v>
      </c>
      <c r="AK1165" s="249">
        <v>1</v>
      </c>
      <c r="AL1165" s="249">
        <v>1</v>
      </c>
      <c r="AM1165" s="249">
        <v>1</v>
      </c>
    </row>
    <row r="1166" spans="1:39" x14ac:dyDescent="0.3">
      <c r="A1166" s="249">
        <v>522640</v>
      </c>
      <c r="B1166" s="305" t="s">
        <v>2062</v>
      </c>
      <c r="C1166" s="249">
        <v>1</v>
      </c>
      <c r="D1166" s="249">
        <v>1</v>
      </c>
      <c r="E1166" s="249">
        <v>1</v>
      </c>
      <c r="F1166" s="249">
        <v>1</v>
      </c>
      <c r="G1166" s="249">
        <v>1</v>
      </c>
      <c r="H1166" s="249">
        <v>1</v>
      </c>
      <c r="I1166" s="249">
        <v>1</v>
      </c>
      <c r="J1166" s="249">
        <v>1</v>
      </c>
      <c r="K1166" s="249">
        <v>1</v>
      </c>
      <c r="L1166" s="249">
        <v>1</v>
      </c>
      <c r="M1166" s="249">
        <v>1</v>
      </c>
      <c r="N1166" s="249">
        <v>1</v>
      </c>
      <c r="O1166" s="249">
        <v>1</v>
      </c>
      <c r="P1166" s="249">
        <v>1</v>
      </c>
      <c r="Q1166" s="249">
        <v>1</v>
      </c>
      <c r="R1166" s="249">
        <v>1</v>
      </c>
      <c r="S1166" s="249">
        <v>1</v>
      </c>
      <c r="T1166" s="249">
        <v>1</v>
      </c>
      <c r="U1166" s="249">
        <v>1</v>
      </c>
      <c r="V1166" s="249">
        <v>1</v>
      </c>
      <c r="W1166" s="249">
        <v>1</v>
      </c>
      <c r="X1166" s="249">
        <v>1</v>
      </c>
      <c r="Y1166" s="249">
        <v>1</v>
      </c>
      <c r="Z1166" s="249">
        <v>1</v>
      </c>
      <c r="AA1166" s="249">
        <v>1</v>
      </c>
      <c r="AB1166" s="249">
        <v>1</v>
      </c>
      <c r="AC1166" s="249">
        <v>1</v>
      </c>
      <c r="AD1166" s="249">
        <v>1</v>
      </c>
      <c r="AE1166" s="249">
        <v>1</v>
      </c>
      <c r="AF1166" s="249">
        <v>1</v>
      </c>
      <c r="AG1166" s="249">
        <v>1</v>
      </c>
      <c r="AH1166" s="249">
        <v>1</v>
      </c>
      <c r="AI1166" s="249">
        <v>1</v>
      </c>
      <c r="AJ1166" s="249">
        <v>1</v>
      </c>
      <c r="AK1166" s="249">
        <v>1</v>
      </c>
      <c r="AL1166" s="249">
        <v>1</v>
      </c>
      <c r="AM1166" s="249">
        <v>1</v>
      </c>
    </row>
    <row r="1167" spans="1:39" x14ac:dyDescent="0.3">
      <c r="A1167" s="249">
        <v>522643</v>
      </c>
      <c r="B1167" s="305" t="s">
        <v>2062</v>
      </c>
      <c r="C1167" s="249">
        <v>1</v>
      </c>
      <c r="D1167" s="249">
        <v>1</v>
      </c>
      <c r="E1167" s="249">
        <v>1</v>
      </c>
      <c r="F1167" s="249">
        <v>1</v>
      </c>
      <c r="G1167" s="249">
        <v>1</v>
      </c>
      <c r="H1167" s="249">
        <v>1</v>
      </c>
      <c r="I1167" s="249">
        <v>1</v>
      </c>
      <c r="J1167" s="249">
        <v>1</v>
      </c>
      <c r="K1167" s="249">
        <v>1</v>
      </c>
      <c r="L1167" s="249">
        <v>1</v>
      </c>
      <c r="M1167" s="249">
        <v>1</v>
      </c>
      <c r="N1167" s="249">
        <v>1</v>
      </c>
      <c r="O1167" s="249">
        <v>1</v>
      </c>
      <c r="P1167" s="249">
        <v>1</v>
      </c>
      <c r="Q1167" s="249">
        <v>1</v>
      </c>
      <c r="R1167" s="249">
        <v>1</v>
      </c>
      <c r="S1167" s="249">
        <v>1</v>
      </c>
      <c r="T1167" s="249">
        <v>1</v>
      </c>
      <c r="U1167" s="249">
        <v>1</v>
      </c>
      <c r="V1167" s="249">
        <v>1</v>
      </c>
      <c r="W1167" s="249">
        <v>1</v>
      </c>
      <c r="X1167" s="249">
        <v>1</v>
      </c>
      <c r="Y1167" s="249">
        <v>1</v>
      </c>
      <c r="Z1167" s="249">
        <v>1</v>
      </c>
      <c r="AA1167" s="249">
        <v>1</v>
      </c>
      <c r="AB1167" s="249">
        <v>1</v>
      </c>
      <c r="AC1167" s="249">
        <v>1</v>
      </c>
      <c r="AD1167" s="249">
        <v>1</v>
      </c>
      <c r="AE1167" s="249">
        <v>1</v>
      </c>
      <c r="AF1167" s="249">
        <v>1</v>
      </c>
      <c r="AG1167" s="249">
        <v>1</v>
      </c>
      <c r="AH1167" s="249">
        <v>1</v>
      </c>
      <c r="AI1167" s="249">
        <v>1</v>
      </c>
      <c r="AJ1167" s="249">
        <v>1</v>
      </c>
      <c r="AK1167" s="249">
        <v>1</v>
      </c>
      <c r="AL1167" s="249">
        <v>1</v>
      </c>
      <c r="AM1167" s="249">
        <v>1</v>
      </c>
    </row>
    <row r="1168" spans="1:39" x14ac:dyDescent="0.3">
      <c r="A1168" s="249">
        <v>522647</v>
      </c>
      <c r="B1168" s="305" t="s">
        <v>2062</v>
      </c>
      <c r="C1168" s="249">
        <v>1</v>
      </c>
      <c r="D1168" s="249">
        <v>1</v>
      </c>
      <c r="E1168" s="249">
        <v>1</v>
      </c>
      <c r="F1168" s="249">
        <v>1</v>
      </c>
      <c r="G1168" s="249">
        <v>1</v>
      </c>
      <c r="H1168" s="249">
        <v>1</v>
      </c>
      <c r="I1168" s="249">
        <v>1</v>
      </c>
      <c r="J1168" s="249">
        <v>1</v>
      </c>
      <c r="K1168" s="249">
        <v>1</v>
      </c>
      <c r="L1168" s="249">
        <v>1</v>
      </c>
      <c r="M1168" s="249">
        <v>1</v>
      </c>
      <c r="N1168" s="249">
        <v>1</v>
      </c>
      <c r="O1168" s="249">
        <v>1</v>
      </c>
      <c r="P1168" s="249">
        <v>1</v>
      </c>
      <c r="Q1168" s="249">
        <v>1</v>
      </c>
      <c r="R1168" s="249">
        <v>1</v>
      </c>
      <c r="S1168" s="249">
        <v>1</v>
      </c>
      <c r="T1168" s="249">
        <v>1</v>
      </c>
      <c r="U1168" s="249">
        <v>1</v>
      </c>
      <c r="V1168" s="249">
        <v>1</v>
      </c>
      <c r="W1168" s="249">
        <v>1</v>
      </c>
      <c r="X1168" s="249">
        <v>1</v>
      </c>
      <c r="Y1168" s="249">
        <v>1</v>
      </c>
      <c r="Z1168" s="249">
        <v>1</v>
      </c>
      <c r="AA1168" s="249">
        <v>1</v>
      </c>
      <c r="AB1168" s="249">
        <v>1</v>
      </c>
      <c r="AC1168" s="249">
        <v>1</v>
      </c>
      <c r="AD1168" s="249">
        <v>1</v>
      </c>
      <c r="AE1168" s="249">
        <v>1</v>
      </c>
      <c r="AF1168" s="249">
        <v>1</v>
      </c>
      <c r="AG1168" s="249">
        <v>1</v>
      </c>
      <c r="AH1168" s="249">
        <v>1</v>
      </c>
      <c r="AI1168" s="249">
        <v>1</v>
      </c>
      <c r="AJ1168" s="249">
        <v>1</v>
      </c>
      <c r="AK1168" s="249">
        <v>1</v>
      </c>
      <c r="AL1168" s="249">
        <v>1</v>
      </c>
      <c r="AM1168" s="249">
        <v>1</v>
      </c>
    </row>
    <row r="1169" spans="1:39" x14ac:dyDescent="0.3">
      <c r="A1169" s="249">
        <v>522648</v>
      </c>
      <c r="B1169" s="305" t="s">
        <v>2062</v>
      </c>
      <c r="C1169" s="249">
        <v>1</v>
      </c>
      <c r="D1169" s="249">
        <v>1</v>
      </c>
      <c r="E1169" s="249">
        <v>1</v>
      </c>
      <c r="F1169" s="249">
        <v>1</v>
      </c>
      <c r="G1169" s="249">
        <v>1</v>
      </c>
      <c r="H1169" s="249">
        <v>1</v>
      </c>
      <c r="I1169" s="249">
        <v>1</v>
      </c>
      <c r="J1169" s="249">
        <v>1</v>
      </c>
      <c r="K1169" s="249">
        <v>1</v>
      </c>
      <c r="L1169" s="249">
        <v>1</v>
      </c>
      <c r="M1169" s="249">
        <v>1</v>
      </c>
      <c r="N1169" s="249">
        <v>1</v>
      </c>
      <c r="O1169" s="249">
        <v>1</v>
      </c>
      <c r="P1169" s="249">
        <v>1</v>
      </c>
      <c r="Q1169" s="249">
        <v>1</v>
      </c>
      <c r="R1169" s="249">
        <v>1</v>
      </c>
      <c r="S1169" s="249">
        <v>1</v>
      </c>
      <c r="T1169" s="249">
        <v>1</v>
      </c>
      <c r="U1169" s="249">
        <v>1</v>
      </c>
      <c r="V1169" s="249">
        <v>1</v>
      </c>
      <c r="W1169" s="249">
        <v>1</v>
      </c>
      <c r="X1169" s="249">
        <v>1</v>
      </c>
      <c r="Y1169" s="249">
        <v>1</v>
      </c>
      <c r="Z1169" s="249">
        <v>1</v>
      </c>
      <c r="AA1169" s="249">
        <v>1</v>
      </c>
      <c r="AB1169" s="249">
        <v>1</v>
      </c>
      <c r="AC1169" s="249">
        <v>1</v>
      </c>
      <c r="AD1169" s="249">
        <v>1</v>
      </c>
      <c r="AE1169" s="249">
        <v>1</v>
      </c>
      <c r="AF1169" s="249">
        <v>1</v>
      </c>
      <c r="AG1169" s="249">
        <v>1</v>
      </c>
      <c r="AH1169" s="249">
        <v>1</v>
      </c>
      <c r="AI1169" s="249">
        <v>1</v>
      </c>
      <c r="AJ1169" s="249">
        <v>1</v>
      </c>
      <c r="AK1169" s="249">
        <v>1</v>
      </c>
      <c r="AL1169" s="249">
        <v>1</v>
      </c>
      <c r="AM1169" s="249">
        <v>1</v>
      </c>
    </row>
    <row r="1170" spans="1:39" x14ac:dyDescent="0.3">
      <c r="A1170" s="249">
        <v>522660</v>
      </c>
      <c r="B1170" s="305" t="s">
        <v>2062</v>
      </c>
      <c r="C1170" s="249">
        <v>1</v>
      </c>
      <c r="D1170" s="249">
        <v>1</v>
      </c>
      <c r="E1170" s="249">
        <v>1</v>
      </c>
      <c r="F1170" s="249">
        <v>1</v>
      </c>
      <c r="G1170" s="249">
        <v>1</v>
      </c>
      <c r="H1170" s="249">
        <v>1</v>
      </c>
      <c r="I1170" s="249">
        <v>1</v>
      </c>
      <c r="J1170" s="249">
        <v>1</v>
      </c>
      <c r="K1170" s="249">
        <v>1</v>
      </c>
      <c r="L1170" s="249">
        <v>1</v>
      </c>
      <c r="M1170" s="249">
        <v>1</v>
      </c>
      <c r="N1170" s="249">
        <v>1</v>
      </c>
      <c r="O1170" s="249">
        <v>1</v>
      </c>
      <c r="P1170" s="249">
        <v>1</v>
      </c>
      <c r="Q1170" s="249">
        <v>1</v>
      </c>
      <c r="R1170" s="249">
        <v>1</v>
      </c>
      <c r="S1170" s="249">
        <v>1</v>
      </c>
      <c r="T1170" s="249">
        <v>1</v>
      </c>
      <c r="U1170" s="249">
        <v>1</v>
      </c>
      <c r="V1170" s="249">
        <v>1</v>
      </c>
      <c r="W1170" s="249">
        <v>1</v>
      </c>
      <c r="X1170" s="249">
        <v>1</v>
      </c>
      <c r="Y1170" s="249">
        <v>1</v>
      </c>
      <c r="Z1170" s="249">
        <v>1</v>
      </c>
      <c r="AA1170" s="249">
        <v>1</v>
      </c>
      <c r="AB1170" s="249">
        <v>1</v>
      </c>
      <c r="AC1170" s="249">
        <v>1</v>
      </c>
      <c r="AD1170" s="249">
        <v>1</v>
      </c>
      <c r="AE1170" s="249">
        <v>1</v>
      </c>
      <c r="AF1170" s="249">
        <v>1</v>
      </c>
      <c r="AG1170" s="249">
        <v>1</v>
      </c>
      <c r="AH1170" s="249">
        <v>1</v>
      </c>
      <c r="AI1170" s="249">
        <v>1</v>
      </c>
      <c r="AJ1170" s="249">
        <v>1</v>
      </c>
      <c r="AK1170" s="249">
        <v>1</v>
      </c>
      <c r="AL1170" s="249">
        <v>1</v>
      </c>
      <c r="AM1170" s="249">
        <v>1</v>
      </c>
    </row>
    <row r="1171" spans="1:39" x14ac:dyDescent="0.3">
      <c r="A1171" s="249">
        <v>522671</v>
      </c>
      <c r="B1171" s="305" t="s">
        <v>2062</v>
      </c>
      <c r="C1171" s="249">
        <v>1</v>
      </c>
      <c r="D1171" s="249">
        <v>1</v>
      </c>
      <c r="E1171" s="249">
        <v>1</v>
      </c>
      <c r="F1171" s="249">
        <v>1</v>
      </c>
      <c r="G1171" s="249">
        <v>1</v>
      </c>
      <c r="H1171" s="249">
        <v>1</v>
      </c>
      <c r="I1171" s="249">
        <v>1</v>
      </c>
      <c r="J1171" s="249">
        <v>1</v>
      </c>
      <c r="K1171" s="249">
        <v>1</v>
      </c>
      <c r="L1171" s="249">
        <v>1</v>
      </c>
      <c r="M1171" s="249">
        <v>1</v>
      </c>
      <c r="N1171" s="249">
        <v>1</v>
      </c>
      <c r="O1171" s="249">
        <v>1</v>
      </c>
      <c r="P1171" s="249">
        <v>1</v>
      </c>
      <c r="Q1171" s="249">
        <v>1</v>
      </c>
      <c r="R1171" s="249">
        <v>1</v>
      </c>
      <c r="S1171" s="249">
        <v>1</v>
      </c>
      <c r="T1171" s="249">
        <v>1</v>
      </c>
      <c r="U1171" s="249">
        <v>1</v>
      </c>
      <c r="V1171" s="249">
        <v>1</v>
      </c>
      <c r="W1171" s="249">
        <v>1</v>
      </c>
      <c r="X1171" s="249">
        <v>1</v>
      </c>
      <c r="Y1171" s="249">
        <v>1</v>
      </c>
      <c r="Z1171" s="249">
        <v>1</v>
      </c>
      <c r="AA1171" s="249">
        <v>1</v>
      </c>
      <c r="AB1171" s="249">
        <v>1</v>
      </c>
      <c r="AC1171" s="249">
        <v>1</v>
      </c>
      <c r="AD1171" s="249">
        <v>1</v>
      </c>
      <c r="AE1171" s="249">
        <v>1</v>
      </c>
      <c r="AF1171" s="249">
        <v>1</v>
      </c>
      <c r="AG1171" s="249">
        <v>1</v>
      </c>
      <c r="AH1171" s="249">
        <v>1</v>
      </c>
      <c r="AI1171" s="249">
        <v>1</v>
      </c>
      <c r="AJ1171" s="249">
        <v>1</v>
      </c>
      <c r="AK1171" s="249">
        <v>1</v>
      </c>
      <c r="AL1171" s="249">
        <v>1</v>
      </c>
      <c r="AM1171" s="249">
        <v>1</v>
      </c>
    </row>
    <row r="1172" spans="1:39" x14ac:dyDescent="0.3">
      <c r="A1172" s="249">
        <v>522674</v>
      </c>
      <c r="B1172" s="305" t="s">
        <v>2062</v>
      </c>
      <c r="C1172" s="249">
        <v>1</v>
      </c>
      <c r="D1172" s="249">
        <v>1</v>
      </c>
      <c r="E1172" s="249">
        <v>1</v>
      </c>
      <c r="F1172" s="249">
        <v>1</v>
      </c>
      <c r="G1172" s="249">
        <v>1</v>
      </c>
      <c r="H1172" s="249">
        <v>1</v>
      </c>
      <c r="I1172" s="249">
        <v>1</v>
      </c>
      <c r="J1172" s="249">
        <v>1</v>
      </c>
      <c r="K1172" s="249">
        <v>1</v>
      </c>
      <c r="L1172" s="249">
        <v>1</v>
      </c>
      <c r="M1172" s="249">
        <v>1</v>
      </c>
      <c r="N1172" s="249">
        <v>1</v>
      </c>
      <c r="O1172" s="249">
        <v>1</v>
      </c>
      <c r="P1172" s="249">
        <v>1</v>
      </c>
      <c r="Q1172" s="249">
        <v>1</v>
      </c>
      <c r="R1172" s="249">
        <v>1</v>
      </c>
      <c r="S1172" s="249">
        <v>1</v>
      </c>
      <c r="T1172" s="249">
        <v>1</v>
      </c>
      <c r="U1172" s="249">
        <v>1</v>
      </c>
      <c r="V1172" s="249">
        <v>1</v>
      </c>
      <c r="W1172" s="249">
        <v>1</v>
      </c>
      <c r="X1172" s="249">
        <v>1</v>
      </c>
      <c r="Y1172" s="249">
        <v>1</v>
      </c>
      <c r="Z1172" s="249">
        <v>1</v>
      </c>
      <c r="AA1172" s="249">
        <v>1</v>
      </c>
      <c r="AB1172" s="249">
        <v>1</v>
      </c>
      <c r="AC1172" s="249">
        <v>1</v>
      </c>
      <c r="AD1172" s="249">
        <v>1</v>
      </c>
      <c r="AE1172" s="249">
        <v>1</v>
      </c>
      <c r="AF1172" s="249">
        <v>1</v>
      </c>
      <c r="AG1172" s="249">
        <v>1</v>
      </c>
      <c r="AH1172" s="249">
        <v>1</v>
      </c>
      <c r="AI1172" s="249">
        <v>1</v>
      </c>
      <c r="AJ1172" s="249">
        <v>1</v>
      </c>
      <c r="AK1172" s="249">
        <v>1</v>
      </c>
      <c r="AL1172" s="249">
        <v>1</v>
      </c>
      <c r="AM1172" s="249">
        <v>1</v>
      </c>
    </row>
    <row r="1173" spans="1:39" x14ac:dyDescent="0.3">
      <c r="A1173" s="249">
        <v>522677</v>
      </c>
      <c r="B1173" s="305" t="s">
        <v>2062</v>
      </c>
      <c r="C1173" s="249">
        <v>1</v>
      </c>
      <c r="D1173" s="249">
        <v>1</v>
      </c>
      <c r="E1173" s="249">
        <v>1</v>
      </c>
      <c r="F1173" s="249">
        <v>1</v>
      </c>
      <c r="G1173" s="249">
        <v>1</v>
      </c>
      <c r="H1173" s="249">
        <v>1</v>
      </c>
      <c r="I1173" s="249">
        <v>1</v>
      </c>
      <c r="J1173" s="249">
        <v>1</v>
      </c>
      <c r="K1173" s="249">
        <v>1</v>
      </c>
      <c r="L1173" s="249">
        <v>1</v>
      </c>
      <c r="M1173" s="249">
        <v>1</v>
      </c>
      <c r="N1173" s="249">
        <v>1</v>
      </c>
      <c r="O1173" s="249">
        <v>1</v>
      </c>
      <c r="P1173" s="249">
        <v>1</v>
      </c>
      <c r="Q1173" s="249">
        <v>1</v>
      </c>
      <c r="R1173" s="249">
        <v>1</v>
      </c>
      <c r="S1173" s="249">
        <v>1</v>
      </c>
      <c r="T1173" s="249">
        <v>1</v>
      </c>
      <c r="U1173" s="249">
        <v>1</v>
      </c>
      <c r="V1173" s="249">
        <v>1</v>
      </c>
      <c r="W1173" s="249">
        <v>1</v>
      </c>
      <c r="X1173" s="249">
        <v>1</v>
      </c>
      <c r="Y1173" s="249">
        <v>1</v>
      </c>
      <c r="Z1173" s="249">
        <v>1</v>
      </c>
      <c r="AA1173" s="249">
        <v>1</v>
      </c>
      <c r="AB1173" s="249">
        <v>1</v>
      </c>
      <c r="AC1173" s="249">
        <v>1</v>
      </c>
      <c r="AD1173" s="249">
        <v>1</v>
      </c>
      <c r="AE1173" s="249">
        <v>1</v>
      </c>
      <c r="AF1173" s="249">
        <v>1</v>
      </c>
      <c r="AG1173" s="249">
        <v>1</v>
      </c>
      <c r="AH1173" s="249">
        <v>1</v>
      </c>
      <c r="AI1173" s="249">
        <v>1</v>
      </c>
      <c r="AJ1173" s="249">
        <v>1</v>
      </c>
      <c r="AK1173" s="249">
        <v>1</v>
      </c>
      <c r="AL1173" s="249">
        <v>1</v>
      </c>
      <c r="AM1173" s="249">
        <v>1</v>
      </c>
    </row>
    <row r="1174" spans="1:39" x14ac:dyDescent="0.3">
      <c r="A1174" s="249">
        <v>522686</v>
      </c>
      <c r="B1174" s="305" t="s">
        <v>2062</v>
      </c>
      <c r="C1174" s="249">
        <v>1</v>
      </c>
      <c r="D1174" s="249">
        <v>1</v>
      </c>
      <c r="E1174" s="249">
        <v>1</v>
      </c>
      <c r="F1174" s="249">
        <v>1</v>
      </c>
      <c r="G1174" s="249">
        <v>1</v>
      </c>
      <c r="H1174" s="249">
        <v>1</v>
      </c>
      <c r="I1174" s="249">
        <v>1</v>
      </c>
      <c r="J1174" s="249">
        <v>1</v>
      </c>
      <c r="K1174" s="249">
        <v>1</v>
      </c>
      <c r="L1174" s="249">
        <v>1</v>
      </c>
      <c r="M1174" s="249">
        <v>1</v>
      </c>
      <c r="N1174" s="249">
        <v>1</v>
      </c>
      <c r="O1174" s="249">
        <v>1</v>
      </c>
      <c r="P1174" s="249">
        <v>1</v>
      </c>
      <c r="Q1174" s="249">
        <v>1</v>
      </c>
      <c r="R1174" s="249">
        <v>1</v>
      </c>
      <c r="S1174" s="249">
        <v>1</v>
      </c>
      <c r="T1174" s="249">
        <v>1</v>
      </c>
      <c r="U1174" s="249">
        <v>1</v>
      </c>
      <c r="V1174" s="249">
        <v>1</v>
      </c>
      <c r="W1174" s="249">
        <v>1</v>
      </c>
      <c r="X1174" s="249">
        <v>1</v>
      </c>
      <c r="Y1174" s="249">
        <v>1</v>
      </c>
      <c r="Z1174" s="249">
        <v>1</v>
      </c>
      <c r="AA1174" s="249">
        <v>1</v>
      </c>
      <c r="AB1174" s="249">
        <v>1</v>
      </c>
      <c r="AC1174" s="249">
        <v>1</v>
      </c>
      <c r="AD1174" s="249">
        <v>1</v>
      </c>
      <c r="AE1174" s="249">
        <v>1</v>
      </c>
      <c r="AF1174" s="249">
        <v>1</v>
      </c>
      <c r="AG1174" s="249">
        <v>1</v>
      </c>
      <c r="AH1174" s="249">
        <v>1</v>
      </c>
      <c r="AI1174" s="249">
        <v>1</v>
      </c>
      <c r="AJ1174" s="249">
        <v>1</v>
      </c>
      <c r="AK1174" s="249">
        <v>1</v>
      </c>
      <c r="AL1174" s="249">
        <v>1</v>
      </c>
      <c r="AM1174" s="249">
        <v>1</v>
      </c>
    </row>
    <row r="1175" spans="1:39" x14ac:dyDescent="0.3">
      <c r="A1175" s="249">
        <v>522688</v>
      </c>
      <c r="B1175" s="305" t="s">
        <v>2062</v>
      </c>
      <c r="C1175" s="249">
        <v>1</v>
      </c>
      <c r="D1175" s="249">
        <v>1</v>
      </c>
      <c r="E1175" s="249">
        <v>1</v>
      </c>
      <c r="F1175" s="249">
        <v>1</v>
      </c>
      <c r="G1175" s="249">
        <v>1</v>
      </c>
      <c r="H1175" s="249">
        <v>1</v>
      </c>
      <c r="I1175" s="249">
        <v>1</v>
      </c>
      <c r="J1175" s="249">
        <v>1</v>
      </c>
      <c r="K1175" s="249">
        <v>1</v>
      </c>
      <c r="L1175" s="249">
        <v>1</v>
      </c>
      <c r="M1175" s="249">
        <v>1</v>
      </c>
      <c r="N1175" s="249">
        <v>1</v>
      </c>
      <c r="O1175" s="249">
        <v>1</v>
      </c>
      <c r="P1175" s="249">
        <v>1</v>
      </c>
      <c r="Q1175" s="249">
        <v>1</v>
      </c>
      <c r="R1175" s="249">
        <v>1</v>
      </c>
      <c r="S1175" s="249">
        <v>1</v>
      </c>
      <c r="T1175" s="249">
        <v>1</v>
      </c>
      <c r="U1175" s="249">
        <v>1</v>
      </c>
      <c r="V1175" s="249">
        <v>1</v>
      </c>
      <c r="W1175" s="249">
        <v>1</v>
      </c>
      <c r="X1175" s="249">
        <v>1</v>
      </c>
      <c r="Y1175" s="249">
        <v>1</v>
      </c>
      <c r="Z1175" s="249">
        <v>1</v>
      </c>
      <c r="AA1175" s="249">
        <v>1</v>
      </c>
      <c r="AB1175" s="249">
        <v>1</v>
      </c>
      <c r="AC1175" s="249">
        <v>1</v>
      </c>
      <c r="AD1175" s="249">
        <v>1</v>
      </c>
      <c r="AE1175" s="249">
        <v>1</v>
      </c>
      <c r="AF1175" s="249">
        <v>1</v>
      </c>
      <c r="AG1175" s="249">
        <v>1</v>
      </c>
      <c r="AH1175" s="249">
        <v>1</v>
      </c>
      <c r="AI1175" s="249">
        <v>1</v>
      </c>
      <c r="AJ1175" s="249">
        <v>1</v>
      </c>
      <c r="AK1175" s="249">
        <v>1</v>
      </c>
      <c r="AL1175" s="249">
        <v>1</v>
      </c>
      <c r="AM1175" s="249">
        <v>1</v>
      </c>
    </row>
    <row r="1176" spans="1:39" x14ac:dyDescent="0.3">
      <c r="A1176" s="249">
        <v>522690</v>
      </c>
      <c r="B1176" s="305" t="s">
        <v>2062</v>
      </c>
      <c r="C1176" s="249">
        <v>1</v>
      </c>
      <c r="D1176" s="249">
        <v>1</v>
      </c>
      <c r="E1176" s="249">
        <v>1</v>
      </c>
      <c r="F1176" s="249">
        <v>1</v>
      </c>
      <c r="G1176" s="249">
        <v>1</v>
      </c>
      <c r="H1176" s="249">
        <v>1</v>
      </c>
      <c r="I1176" s="249">
        <v>1</v>
      </c>
      <c r="J1176" s="249">
        <v>1</v>
      </c>
      <c r="K1176" s="249">
        <v>1</v>
      </c>
      <c r="L1176" s="249">
        <v>1</v>
      </c>
      <c r="M1176" s="249">
        <v>1</v>
      </c>
      <c r="N1176" s="249">
        <v>1</v>
      </c>
      <c r="O1176" s="249">
        <v>1</v>
      </c>
      <c r="P1176" s="249">
        <v>1</v>
      </c>
      <c r="Q1176" s="249">
        <v>1</v>
      </c>
      <c r="R1176" s="249">
        <v>1</v>
      </c>
      <c r="S1176" s="249">
        <v>1</v>
      </c>
      <c r="T1176" s="249">
        <v>1</v>
      </c>
      <c r="U1176" s="249">
        <v>1</v>
      </c>
      <c r="V1176" s="249">
        <v>1</v>
      </c>
      <c r="W1176" s="249">
        <v>1</v>
      </c>
      <c r="X1176" s="249">
        <v>1</v>
      </c>
      <c r="Y1176" s="249">
        <v>1</v>
      </c>
      <c r="Z1176" s="249">
        <v>1</v>
      </c>
      <c r="AA1176" s="249">
        <v>1</v>
      </c>
      <c r="AB1176" s="249">
        <v>1</v>
      </c>
      <c r="AC1176" s="249">
        <v>1</v>
      </c>
      <c r="AD1176" s="249">
        <v>1</v>
      </c>
      <c r="AE1176" s="249">
        <v>1</v>
      </c>
      <c r="AF1176" s="249">
        <v>1</v>
      </c>
      <c r="AG1176" s="249">
        <v>1</v>
      </c>
      <c r="AH1176" s="249">
        <v>1</v>
      </c>
      <c r="AI1176" s="249">
        <v>1</v>
      </c>
      <c r="AJ1176" s="249">
        <v>1</v>
      </c>
      <c r="AK1176" s="249">
        <v>1</v>
      </c>
      <c r="AL1176" s="249">
        <v>1</v>
      </c>
      <c r="AM1176" s="249">
        <v>1</v>
      </c>
    </row>
    <row r="1177" spans="1:39" x14ac:dyDescent="0.3">
      <c r="A1177" s="249">
        <v>522702</v>
      </c>
      <c r="B1177" s="305" t="s">
        <v>2062</v>
      </c>
      <c r="C1177" s="249">
        <v>1</v>
      </c>
      <c r="D1177" s="249">
        <v>1</v>
      </c>
      <c r="E1177" s="249">
        <v>1</v>
      </c>
      <c r="F1177" s="249">
        <v>1</v>
      </c>
      <c r="G1177" s="249">
        <v>1</v>
      </c>
      <c r="H1177" s="249">
        <v>1</v>
      </c>
      <c r="I1177" s="249">
        <v>1</v>
      </c>
      <c r="J1177" s="249">
        <v>1</v>
      </c>
      <c r="K1177" s="249">
        <v>1</v>
      </c>
      <c r="L1177" s="249">
        <v>1</v>
      </c>
      <c r="M1177" s="249">
        <v>1</v>
      </c>
      <c r="N1177" s="249">
        <v>1</v>
      </c>
      <c r="O1177" s="249">
        <v>1</v>
      </c>
      <c r="P1177" s="249">
        <v>1</v>
      </c>
      <c r="Q1177" s="249">
        <v>1</v>
      </c>
      <c r="R1177" s="249">
        <v>1</v>
      </c>
      <c r="S1177" s="249">
        <v>1</v>
      </c>
      <c r="T1177" s="249">
        <v>1</v>
      </c>
      <c r="U1177" s="249">
        <v>1</v>
      </c>
      <c r="V1177" s="249">
        <v>1</v>
      </c>
      <c r="W1177" s="249">
        <v>1</v>
      </c>
      <c r="X1177" s="249">
        <v>1</v>
      </c>
      <c r="Y1177" s="249">
        <v>1</v>
      </c>
      <c r="Z1177" s="249">
        <v>1</v>
      </c>
      <c r="AA1177" s="249">
        <v>1</v>
      </c>
      <c r="AB1177" s="249">
        <v>1</v>
      </c>
      <c r="AC1177" s="249">
        <v>1</v>
      </c>
      <c r="AD1177" s="249">
        <v>1</v>
      </c>
      <c r="AE1177" s="249">
        <v>1</v>
      </c>
      <c r="AF1177" s="249">
        <v>1</v>
      </c>
      <c r="AG1177" s="249">
        <v>1</v>
      </c>
      <c r="AH1177" s="249">
        <v>1</v>
      </c>
      <c r="AI1177" s="249">
        <v>1</v>
      </c>
      <c r="AJ1177" s="249">
        <v>1</v>
      </c>
      <c r="AK1177" s="249">
        <v>1</v>
      </c>
      <c r="AL1177" s="249">
        <v>1</v>
      </c>
      <c r="AM1177" s="249">
        <v>1</v>
      </c>
    </row>
    <row r="1178" spans="1:39" x14ac:dyDescent="0.3">
      <c r="A1178" s="249">
        <v>522718</v>
      </c>
      <c r="B1178" s="305" t="s">
        <v>2062</v>
      </c>
      <c r="C1178" s="249">
        <v>1</v>
      </c>
      <c r="D1178" s="249">
        <v>1</v>
      </c>
      <c r="E1178" s="249">
        <v>1</v>
      </c>
      <c r="F1178" s="249">
        <v>1</v>
      </c>
      <c r="G1178" s="249">
        <v>1</v>
      </c>
      <c r="H1178" s="249">
        <v>1</v>
      </c>
      <c r="I1178" s="249">
        <v>1</v>
      </c>
      <c r="J1178" s="249">
        <v>1</v>
      </c>
      <c r="K1178" s="249">
        <v>1</v>
      </c>
      <c r="L1178" s="249">
        <v>1</v>
      </c>
      <c r="M1178" s="249">
        <v>1</v>
      </c>
      <c r="N1178" s="249">
        <v>1</v>
      </c>
      <c r="O1178" s="249">
        <v>1</v>
      </c>
      <c r="P1178" s="249">
        <v>1</v>
      </c>
      <c r="Q1178" s="249">
        <v>1</v>
      </c>
      <c r="R1178" s="249">
        <v>1</v>
      </c>
      <c r="S1178" s="249">
        <v>1</v>
      </c>
      <c r="T1178" s="249">
        <v>1</v>
      </c>
      <c r="U1178" s="249">
        <v>1</v>
      </c>
      <c r="V1178" s="249">
        <v>1</v>
      </c>
      <c r="W1178" s="249">
        <v>1</v>
      </c>
      <c r="X1178" s="249">
        <v>1</v>
      </c>
      <c r="Y1178" s="249">
        <v>1</v>
      </c>
      <c r="Z1178" s="249">
        <v>1</v>
      </c>
      <c r="AA1178" s="249">
        <v>1</v>
      </c>
      <c r="AB1178" s="249">
        <v>1</v>
      </c>
      <c r="AC1178" s="249">
        <v>1</v>
      </c>
      <c r="AD1178" s="249">
        <v>1</v>
      </c>
      <c r="AE1178" s="249">
        <v>1</v>
      </c>
      <c r="AF1178" s="249">
        <v>1</v>
      </c>
      <c r="AG1178" s="249">
        <v>1</v>
      </c>
      <c r="AH1178" s="249">
        <v>1</v>
      </c>
      <c r="AI1178" s="249">
        <v>1</v>
      </c>
      <c r="AJ1178" s="249">
        <v>1</v>
      </c>
      <c r="AK1178" s="249">
        <v>1</v>
      </c>
      <c r="AL1178" s="249">
        <v>1</v>
      </c>
      <c r="AM1178" s="249">
        <v>1</v>
      </c>
    </row>
    <row r="1179" spans="1:39" x14ac:dyDescent="0.3">
      <c r="A1179" s="249">
        <v>522723</v>
      </c>
      <c r="B1179" s="305" t="s">
        <v>2062</v>
      </c>
      <c r="C1179" s="249">
        <v>1</v>
      </c>
      <c r="D1179" s="249">
        <v>1</v>
      </c>
      <c r="E1179" s="249">
        <v>1</v>
      </c>
      <c r="F1179" s="249">
        <v>1</v>
      </c>
      <c r="G1179" s="249">
        <v>1</v>
      </c>
      <c r="H1179" s="249">
        <v>1</v>
      </c>
      <c r="I1179" s="249">
        <v>1</v>
      </c>
      <c r="J1179" s="249">
        <v>1</v>
      </c>
      <c r="K1179" s="249">
        <v>1</v>
      </c>
      <c r="L1179" s="249">
        <v>1</v>
      </c>
      <c r="M1179" s="249">
        <v>1</v>
      </c>
      <c r="N1179" s="249">
        <v>1</v>
      </c>
      <c r="O1179" s="249">
        <v>1</v>
      </c>
      <c r="P1179" s="249">
        <v>1</v>
      </c>
      <c r="Q1179" s="249">
        <v>1</v>
      </c>
      <c r="R1179" s="249">
        <v>1</v>
      </c>
      <c r="S1179" s="249">
        <v>1</v>
      </c>
      <c r="T1179" s="249">
        <v>1</v>
      </c>
      <c r="U1179" s="249">
        <v>1</v>
      </c>
      <c r="V1179" s="249">
        <v>1</v>
      </c>
      <c r="W1179" s="249">
        <v>1</v>
      </c>
      <c r="X1179" s="249">
        <v>1</v>
      </c>
      <c r="Y1179" s="249">
        <v>1</v>
      </c>
      <c r="Z1179" s="249">
        <v>1</v>
      </c>
      <c r="AA1179" s="249">
        <v>1</v>
      </c>
      <c r="AB1179" s="249">
        <v>1</v>
      </c>
      <c r="AC1179" s="249">
        <v>1</v>
      </c>
      <c r="AD1179" s="249">
        <v>1</v>
      </c>
      <c r="AE1179" s="249">
        <v>1</v>
      </c>
      <c r="AF1179" s="249">
        <v>1</v>
      </c>
      <c r="AG1179" s="249">
        <v>1</v>
      </c>
      <c r="AH1179" s="249">
        <v>1</v>
      </c>
      <c r="AI1179" s="249">
        <v>1</v>
      </c>
      <c r="AJ1179" s="249">
        <v>1</v>
      </c>
      <c r="AK1179" s="249">
        <v>1</v>
      </c>
      <c r="AL1179" s="249">
        <v>1</v>
      </c>
      <c r="AM1179" s="249">
        <v>1</v>
      </c>
    </row>
    <row r="1180" spans="1:39" x14ac:dyDescent="0.3">
      <c r="A1180" s="249">
        <v>522753</v>
      </c>
      <c r="B1180" s="305" t="s">
        <v>2062</v>
      </c>
      <c r="C1180" s="249">
        <v>1</v>
      </c>
      <c r="D1180" s="249">
        <v>1</v>
      </c>
      <c r="E1180" s="249">
        <v>1</v>
      </c>
      <c r="F1180" s="249">
        <v>1</v>
      </c>
      <c r="G1180" s="249">
        <v>1</v>
      </c>
      <c r="H1180" s="249">
        <v>1</v>
      </c>
      <c r="I1180" s="249">
        <v>1</v>
      </c>
      <c r="J1180" s="249">
        <v>1</v>
      </c>
      <c r="K1180" s="249">
        <v>1</v>
      </c>
      <c r="L1180" s="249">
        <v>1</v>
      </c>
      <c r="M1180" s="249">
        <v>1</v>
      </c>
      <c r="N1180" s="249">
        <v>1</v>
      </c>
      <c r="O1180" s="249">
        <v>1</v>
      </c>
      <c r="P1180" s="249">
        <v>1</v>
      </c>
      <c r="Q1180" s="249">
        <v>1</v>
      </c>
      <c r="R1180" s="249">
        <v>1</v>
      </c>
      <c r="S1180" s="249">
        <v>1</v>
      </c>
      <c r="T1180" s="249">
        <v>1</v>
      </c>
      <c r="U1180" s="249">
        <v>1</v>
      </c>
      <c r="V1180" s="249">
        <v>1</v>
      </c>
      <c r="W1180" s="249">
        <v>1</v>
      </c>
      <c r="X1180" s="249">
        <v>1</v>
      </c>
      <c r="Y1180" s="249">
        <v>1</v>
      </c>
      <c r="Z1180" s="249">
        <v>1</v>
      </c>
      <c r="AA1180" s="249">
        <v>1</v>
      </c>
      <c r="AB1180" s="249">
        <v>1</v>
      </c>
      <c r="AC1180" s="249">
        <v>1</v>
      </c>
      <c r="AD1180" s="249">
        <v>1</v>
      </c>
      <c r="AE1180" s="249">
        <v>1</v>
      </c>
      <c r="AF1180" s="249">
        <v>1</v>
      </c>
      <c r="AG1180" s="249">
        <v>1</v>
      </c>
      <c r="AH1180" s="249">
        <v>1</v>
      </c>
      <c r="AI1180" s="249">
        <v>1</v>
      </c>
      <c r="AJ1180" s="249">
        <v>1</v>
      </c>
      <c r="AK1180" s="249">
        <v>1</v>
      </c>
      <c r="AL1180" s="249">
        <v>1</v>
      </c>
      <c r="AM1180" s="249">
        <v>1</v>
      </c>
    </row>
    <row r="1181" spans="1:39" x14ac:dyDescent="0.3">
      <c r="A1181" s="249">
        <v>522769</v>
      </c>
      <c r="B1181" s="305" t="s">
        <v>2062</v>
      </c>
      <c r="C1181" s="249">
        <v>1</v>
      </c>
      <c r="D1181" s="249">
        <v>1</v>
      </c>
      <c r="E1181" s="249">
        <v>1</v>
      </c>
      <c r="F1181" s="249">
        <v>1</v>
      </c>
      <c r="G1181" s="249">
        <v>1</v>
      </c>
      <c r="H1181" s="249">
        <v>1</v>
      </c>
      <c r="I1181" s="249">
        <v>1</v>
      </c>
      <c r="J1181" s="249">
        <v>1</v>
      </c>
      <c r="K1181" s="249">
        <v>1</v>
      </c>
      <c r="L1181" s="249">
        <v>1</v>
      </c>
      <c r="M1181" s="249">
        <v>1</v>
      </c>
      <c r="N1181" s="249">
        <v>1</v>
      </c>
      <c r="O1181" s="249">
        <v>1</v>
      </c>
      <c r="P1181" s="249">
        <v>1</v>
      </c>
      <c r="Q1181" s="249">
        <v>1</v>
      </c>
      <c r="R1181" s="249">
        <v>1</v>
      </c>
      <c r="S1181" s="249">
        <v>1</v>
      </c>
      <c r="T1181" s="249">
        <v>1</v>
      </c>
      <c r="U1181" s="249">
        <v>1</v>
      </c>
      <c r="V1181" s="249">
        <v>1</v>
      </c>
      <c r="W1181" s="249">
        <v>1</v>
      </c>
      <c r="X1181" s="249">
        <v>1</v>
      </c>
      <c r="Y1181" s="249">
        <v>1</v>
      </c>
      <c r="Z1181" s="249">
        <v>1</v>
      </c>
      <c r="AA1181" s="249">
        <v>1</v>
      </c>
      <c r="AB1181" s="249">
        <v>1</v>
      </c>
      <c r="AC1181" s="249">
        <v>1</v>
      </c>
      <c r="AD1181" s="249">
        <v>1</v>
      </c>
      <c r="AE1181" s="249">
        <v>1</v>
      </c>
      <c r="AF1181" s="249">
        <v>1</v>
      </c>
      <c r="AG1181" s="249">
        <v>1</v>
      </c>
      <c r="AH1181" s="249">
        <v>1</v>
      </c>
      <c r="AI1181" s="249">
        <v>1</v>
      </c>
      <c r="AJ1181" s="249">
        <v>1</v>
      </c>
      <c r="AK1181" s="249">
        <v>1</v>
      </c>
      <c r="AL1181" s="249">
        <v>1</v>
      </c>
      <c r="AM1181" s="249">
        <v>1</v>
      </c>
    </row>
    <row r="1182" spans="1:39" x14ac:dyDescent="0.3">
      <c r="A1182" s="249">
        <v>522772</v>
      </c>
      <c r="B1182" s="305" t="s">
        <v>2062</v>
      </c>
      <c r="C1182" s="249">
        <v>1</v>
      </c>
      <c r="D1182" s="249">
        <v>1</v>
      </c>
      <c r="E1182" s="249">
        <v>1</v>
      </c>
      <c r="F1182" s="249">
        <v>1</v>
      </c>
      <c r="G1182" s="249">
        <v>1</v>
      </c>
      <c r="H1182" s="249">
        <v>1</v>
      </c>
      <c r="I1182" s="249">
        <v>1</v>
      </c>
      <c r="J1182" s="249">
        <v>1</v>
      </c>
      <c r="K1182" s="249">
        <v>1</v>
      </c>
      <c r="L1182" s="249">
        <v>1</v>
      </c>
      <c r="M1182" s="249">
        <v>1</v>
      </c>
      <c r="N1182" s="249">
        <v>1</v>
      </c>
      <c r="O1182" s="249">
        <v>1</v>
      </c>
      <c r="P1182" s="249">
        <v>1</v>
      </c>
      <c r="Q1182" s="249">
        <v>1</v>
      </c>
      <c r="R1182" s="249">
        <v>1</v>
      </c>
      <c r="S1182" s="249">
        <v>1</v>
      </c>
      <c r="T1182" s="249">
        <v>1</v>
      </c>
      <c r="U1182" s="249">
        <v>1</v>
      </c>
      <c r="V1182" s="249">
        <v>1</v>
      </c>
      <c r="W1182" s="249">
        <v>1</v>
      </c>
      <c r="X1182" s="249">
        <v>1</v>
      </c>
      <c r="Y1182" s="249">
        <v>1</v>
      </c>
      <c r="Z1182" s="249">
        <v>1</v>
      </c>
      <c r="AA1182" s="249">
        <v>1</v>
      </c>
      <c r="AB1182" s="249">
        <v>1</v>
      </c>
      <c r="AC1182" s="249">
        <v>1</v>
      </c>
      <c r="AD1182" s="249">
        <v>1</v>
      </c>
      <c r="AE1182" s="249">
        <v>1</v>
      </c>
      <c r="AF1182" s="249">
        <v>1</v>
      </c>
      <c r="AG1182" s="249">
        <v>1</v>
      </c>
      <c r="AH1182" s="249">
        <v>1</v>
      </c>
      <c r="AI1182" s="249">
        <v>1</v>
      </c>
      <c r="AJ1182" s="249">
        <v>1</v>
      </c>
      <c r="AK1182" s="249">
        <v>1</v>
      </c>
      <c r="AL1182" s="249">
        <v>1</v>
      </c>
      <c r="AM1182" s="249">
        <v>1</v>
      </c>
    </row>
    <row r="1183" spans="1:39" x14ac:dyDescent="0.3">
      <c r="A1183" s="249">
        <v>522801</v>
      </c>
      <c r="B1183" s="305" t="s">
        <v>2062</v>
      </c>
      <c r="C1183" s="249">
        <v>1</v>
      </c>
      <c r="D1183" s="249">
        <v>1</v>
      </c>
      <c r="E1183" s="249">
        <v>1</v>
      </c>
      <c r="F1183" s="249">
        <v>1</v>
      </c>
      <c r="G1183" s="249">
        <v>1</v>
      </c>
      <c r="H1183" s="249">
        <v>1</v>
      </c>
      <c r="I1183" s="249">
        <v>1</v>
      </c>
      <c r="J1183" s="249">
        <v>1</v>
      </c>
      <c r="K1183" s="249">
        <v>1</v>
      </c>
      <c r="L1183" s="249">
        <v>1</v>
      </c>
      <c r="M1183" s="249">
        <v>1</v>
      </c>
      <c r="N1183" s="249">
        <v>1</v>
      </c>
      <c r="O1183" s="249">
        <v>1</v>
      </c>
      <c r="P1183" s="249">
        <v>1</v>
      </c>
      <c r="Q1183" s="249">
        <v>1</v>
      </c>
      <c r="R1183" s="249">
        <v>1</v>
      </c>
      <c r="S1183" s="249">
        <v>1</v>
      </c>
      <c r="T1183" s="249">
        <v>1</v>
      </c>
      <c r="U1183" s="249">
        <v>1</v>
      </c>
      <c r="V1183" s="249">
        <v>1</v>
      </c>
      <c r="W1183" s="249">
        <v>1</v>
      </c>
      <c r="X1183" s="249">
        <v>1</v>
      </c>
      <c r="Y1183" s="249">
        <v>1</v>
      </c>
      <c r="Z1183" s="249">
        <v>1</v>
      </c>
      <c r="AA1183" s="249">
        <v>1</v>
      </c>
      <c r="AB1183" s="249">
        <v>1</v>
      </c>
      <c r="AC1183" s="249">
        <v>1</v>
      </c>
      <c r="AD1183" s="249">
        <v>1</v>
      </c>
      <c r="AE1183" s="249">
        <v>1</v>
      </c>
      <c r="AF1183" s="249">
        <v>1</v>
      </c>
      <c r="AG1183" s="249">
        <v>1</v>
      </c>
      <c r="AH1183" s="249">
        <v>1</v>
      </c>
      <c r="AI1183" s="249">
        <v>1</v>
      </c>
      <c r="AJ1183" s="249">
        <v>1</v>
      </c>
      <c r="AK1183" s="249">
        <v>1</v>
      </c>
      <c r="AL1183" s="249">
        <v>1</v>
      </c>
      <c r="AM1183" s="249">
        <v>1</v>
      </c>
    </row>
    <row r="1184" spans="1:39" x14ac:dyDescent="0.3">
      <c r="A1184" s="249">
        <v>522852</v>
      </c>
      <c r="B1184" s="305" t="s">
        <v>2062</v>
      </c>
      <c r="C1184" s="249">
        <v>1</v>
      </c>
      <c r="D1184" s="249">
        <v>1</v>
      </c>
      <c r="E1184" s="249">
        <v>1</v>
      </c>
      <c r="F1184" s="249">
        <v>1</v>
      </c>
      <c r="G1184" s="249">
        <v>1</v>
      </c>
      <c r="H1184" s="249">
        <v>1</v>
      </c>
      <c r="I1184" s="249">
        <v>1</v>
      </c>
      <c r="J1184" s="249">
        <v>1</v>
      </c>
      <c r="K1184" s="249">
        <v>1</v>
      </c>
      <c r="L1184" s="249">
        <v>1</v>
      </c>
      <c r="M1184" s="249">
        <v>1</v>
      </c>
      <c r="N1184" s="249">
        <v>1</v>
      </c>
      <c r="O1184" s="249">
        <v>1</v>
      </c>
      <c r="P1184" s="249">
        <v>1</v>
      </c>
      <c r="Q1184" s="249">
        <v>1</v>
      </c>
      <c r="R1184" s="249">
        <v>1</v>
      </c>
      <c r="S1184" s="249">
        <v>1</v>
      </c>
      <c r="T1184" s="249">
        <v>1</v>
      </c>
      <c r="U1184" s="249">
        <v>1</v>
      </c>
      <c r="V1184" s="249">
        <v>1</v>
      </c>
      <c r="W1184" s="249">
        <v>1</v>
      </c>
      <c r="X1184" s="249">
        <v>1</v>
      </c>
      <c r="Y1184" s="249">
        <v>1</v>
      </c>
      <c r="Z1184" s="249">
        <v>1</v>
      </c>
      <c r="AA1184" s="249">
        <v>1</v>
      </c>
      <c r="AB1184" s="249">
        <v>1</v>
      </c>
      <c r="AC1184" s="249">
        <v>1</v>
      </c>
      <c r="AD1184" s="249">
        <v>1</v>
      </c>
      <c r="AE1184" s="249">
        <v>1</v>
      </c>
      <c r="AF1184" s="249">
        <v>1</v>
      </c>
      <c r="AG1184" s="249">
        <v>1</v>
      </c>
      <c r="AH1184" s="249">
        <v>1</v>
      </c>
      <c r="AI1184" s="249">
        <v>1</v>
      </c>
      <c r="AJ1184" s="249">
        <v>1</v>
      </c>
      <c r="AK1184" s="249">
        <v>1</v>
      </c>
      <c r="AL1184" s="249">
        <v>1</v>
      </c>
      <c r="AM1184" s="249">
        <v>1</v>
      </c>
    </row>
    <row r="1185" spans="1:39" x14ac:dyDescent="0.3">
      <c r="A1185" s="249">
        <v>522853</v>
      </c>
      <c r="B1185" s="305" t="s">
        <v>2062</v>
      </c>
      <c r="C1185" s="249">
        <v>1</v>
      </c>
      <c r="D1185" s="249">
        <v>1</v>
      </c>
      <c r="E1185" s="249">
        <v>1</v>
      </c>
      <c r="F1185" s="249">
        <v>1</v>
      </c>
      <c r="G1185" s="249">
        <v>1</v>
      </c>
      <c r="H1185" s="249">
        <v>1</v>
      </c>
      <c r="I1185" s="249">
        <v>1</v>
      </c>
      <c r="J1185" s="249">
        <v>1</v>
      </c>
      <c r="K1185" s="249">
        <v>1</v>
      </c>
      <c r="L1185" s="249">
        <v>1</v>
      </c>
      <c r="M1185" s="249">
        <v>1</v>
      </c>
      <c r="N1185" s="249">
        <v>1</v>
      </c>
      <c r="O1185" s="249">
        <v>1</v>
      </c>
      <c r="P1185" s="249">
        <v>1</v>
      </c>
      <c r="Q1185" s="249">
        <v>1</v>
      </c>
      <c r="R1185" s="249">
        <v>1</v>
      </c>
      <c r="S1185" s="249">
        <v>1</v>
      </c>
      <c r="T1185" s="249">
        <v>1</v>
      </c>
      <c r="U1185" s="249">
        <v>1</v>
      </c>
      <c r="V1185" s="249">
        <v>1</v>
      </c>
      <c r="W1185" s="249">
        <v>1</v>
      </c>
      <c r="X1185" s="249">
        <v>1</v>
      </c>
      <c r="Y1185" s="249">
        <v>1</v>
      </c>
      <c r="Z1185" s="249">
        <v>1</v>
      </c>
      <c r="AA1185" s="249">
        <v>1</v>
      </c>
      <c r="AB1185" s="249">
        <v>1</v>
      </c>
      <c r="AC1185" s="249">
        <v>1</v>
      </c>
      <c r="AD1185" s="249">
        <v>1</v>
      </c>
      <c r="AE1185" s="249">
        <v>1</v>
      </c>
      <c r="AF1185" s="249">
        <v>1</v>
      </c>
      <c r="AG1185" s="249">
        <v>1</v>
      </c>
      <c r="AH1185" s="249">
        <v>1</v>
      </c>
      <c r="AI1185" s="249">
        <v>1</v>
      </c>
      <c r="AJ1185" s="249">
        <v>1</v>
      </c>
      <c r="AK1185" s="249">
        <v>1</v>
      </c>
      <c r="AL1185" s="249">
        <v>1</v>
      </c>
      <c r="AM1185" s="249">
        <v>1</v>
      </c>
    </row>
    <row r="1186" spans="1:39" x14ac:dyDescent="0.3">
      <c r="A1186" s="249">
        <v>522860</v>
      </c>
      <c r="B1186" s="305" t="s">
        <v>2062</v>
      </c>
      <c r="C1186" s="249">
        <v>1</v>
      </c>
      <c r="D1186" s="249">
        <v>1</v>
      </c>
      <c r="E1186" s="249">
        <v>1</v>
      </c>
      <c r="F1186" s="249">
        <v>1</v>
      </c>
      <c r="G1186" s="249">
        <v>1</v>
      </c>
      <c r="H1186" s="249">
        <v>1</v>
      </c>
      <c r="I1186" s="249">
        <v>1</v>
      </c>
      <c r="J1186" s="249">
        <v>1</v>
      </c>
      <c r="K1186" s="249">
        <v>1</v>
      </c>
      <c r="L1186" s="249">
        <v>1</v>
      </c>
      <c r="M1186" s="249">
        <v>1</v>
      </c>
      <c r="N1186" s="249">
        <v>1</v>
      </c>
      <c r="O1186" s="249">
        <v>1</v>
      </c>
      <c r="P1186" s="249">
        <v>1</v>
      </c>
      <c r="Q1186" s="249">
        <v>1</v>
      </c>
      <c r="R1186" s="249">
        <v>1</v>
      </c>
      <c r="S1186" s="249">
        <v>1</v>
      </c>
      <c r="T1186" s="249">
        <v>1</v>
      </c>
      <c r="U1186" s="249">
        <v>1</v>
      </c>
      <c r="V1186" s="249">
        <v>1</v>
      </c>
      <c r="W1186" s="249">
        <v>1</v>
      </c>
      <c r="X1186" s="249">
        <v>1</v>
      </c>
      <c r="Y1186" s="249">
        <v>1</v>
      </c>
      <c r="Z1186" s="249">
        <v>1</v>
      </c>
      <c r="AA1186" s="249">
        <v>1</v>
      </c>
      <c r="AB1186" s="249">
        <v>1</v>
      </c>
      <c r="AC1186" s="249">
        <v>1</v>
      </c>
      <c r="AD1186" s="249">
        <v>1</v>
      </c>
      <c r="AE1186" s="249">
        <v>1</v>
      </c>
      <c r="AF1186" s="249">
        <v>1</v>
      </c>
      <c r="AG1186" s="249">
        <v>1</v>
      </c>
      <c r="AH1186" s="249">
        <v>1</v>
      </c>
      <c r="AI1186" s="249">
        <v>1</v>
      </c>
      <c r="AJ1186" s="249">
        <v>1</v>
      </c>
      <c r="AK1186" s="249">
        <v>1</v>
      </c>
      <c r="AL1186" s="249">
        <v>1</v>
      </c>
      <c r="AM1186" s="249">
        <v>1</v>
      </c>
    </row>
    <row r="1187" spans="1:39" x14ac:dyDescent="0.3">
      <c r="A1187" s="249">
        <v>522880</v>
      </c>
      <c r="B1187" s="305" t="s">
        <v>2062</v>
      </c>
      <c r="C1187" s="249">
        <v>1</v>
      </c>
      <c r="D1187" s="249">
        <v>1</v>
      </c>
      <c r="E1187" s="249">
        <v>1</v>
      </c>
      <c r="F1187" s="249">
        <v>1</v>
      </c>
      <c r="G1187" s="249">
        <v>1</v>
      </c>
      <c r="H1187" s="249">
        <v>1</v>
      </c>
      <c r="I1187" s="249">
        <v>1</v>
      </c>
      <c r="J1187" s="249">
        <v>1</v>
      </c>
      <c r="K1187" s="249">
        <v>1</v>
      </c>
      <c r="L1187" s="249">
        <v>1</v>
      </c>
      <c r="M1187" s="249">
        <v>1</v>
      </c>
      <c r="N1187" s="249">
        <v>1</v>
      </c>
      <c r="O1187" s="249">
        <v>1</v>
      </c>
      <c r="P1187" s="249">
        <v>1</v>
      </c>
      <c r="Q1187" s="249">
        <v>1</v>
      </c>
      <c r="R1187" s="249">
        <v>1</v>
      </c>
      <c r="S1187" s="249">
        <v>1</v>
      </c>
      <c r="T1187" s="249">
        <v>1</v>
      </c>
      <c r="U1187" s="249">
        <v>1</v>
      </c>
      <c r="V1187" s="249">
        <v>1</v>
      </c>
      <c r="W1187" s="249">
        <v>1</v>
      </c>
      <c r="X1187" s="249">
        <v>1</v>
      </c>
      <c r="Y1187" s="249">
        <v>1</v>
      </c>
      <c r="Z1187" s="249">
        <v>1</v>
      </c>
      <c r="AA1187" s="249">
        <v>1</v>
      </c>
      <c r="AB1187" s="249">
        <v>1</v>
      </c>
      <c r="AC1187" s="249">
        <v>1</v>
      </c>
      <c r="AD1187" s="249">
        <v>1</v>
      </c>
      <c r="AE1187" s="249">
        <v>1</v>
      </c>
      <c r="AF1187" s="249">
        <v>1</v>
      </c>
      <c r="AG1187" s="249">
        <v>1</v>
      </c>
      <c r="AH1187" s="249">
        <v>1</v>
      </c>
      <c r="AI1187" s="249">
        <v>1</v>
      </c>
      <c r="AJ1187" s="249">
        <v>1</v>
      </c>
      <c r="AK1187" s="249">
        <v>1</v>
      </c>
      <c r="AL1187" s="249">
        <v>1</v>
      </c>
      <c r="AM1187" s="249">
        <v>1</v>
      </c>
    </row>
    <row r="1188" spans="1:39" x14ac:dyDescent="0.3">
      <c r="A1188" s="249">
        <v>522881</v>
      </c>
      <c r="B1188" s="305" t="s">
        <v>2062</v>
      </c>
      <c r="C1188" s="249">
        <v>1</v>
      </c>
      <c r="D1188" s="249">
        <v>1</v>
      </c>
      <c r="E1188" s="249">
        <v>1</v>
      </c>
      <c r="F1188" s="249">
        <v>1</v>
      </c>
      <c r="G1188" s="249">
        <v>1</v>
      </c>
      <c r="H1188" s="249">
        <v>1</v>
      </c>
      <c r="I1188" s="249">
        <v>1</v>
      </c>
      <c r="J1188" s="249">
        <v>1</v>
      </c>
      <c r="K1188" s="249">
        <v>1</v>
      </c>
      <c r="L1188" s="249">
        <v>1</v>
      </c>
      <c r="M1188" s="249">
        <v>1</v>
      </c>
      <c r="N1188" s="249">
        <v>1</v>
      </c>
      <c r="O1188" s="249">
        <v>1</v>
      </c>
      <c r="P1188" s="249">
        <v>1</v>
      </c>
      <c r="Q1188" s="249">
        <v>1</v>
      </c>
      <c r="R1188" s="249">
        <v>1</v>
      </c>
      <c r="S1188" s="249">
        <v>1</v>
      </c>
      <c r="T1188" s="249">
        <v>1</v>
      </c>
      <c r="U1188" s="249">
        <v>1</v>
      </c>
      <c r="V1188" s="249">
        <v>1</v>
      </c>
      <c r="W1188" s="249">
        <v>1</v>
      </c>
      <c r="X1188" s="249">
        <v>1</v>
      </c>
      <c r="Y1188" s="249">
        <v>1</v>
      </c>
      <c r="Z1188" s="249">
        <v>1</v>
      </c>
      <c r="AA1188" s="249">
        <v>1</v>
      </c>
      <c r="AB1188" s="249">
        <v>1</v>
      </c>
      <c r="AC1188" s="249">
        <v>1</v>
      </c>
      <c r="AD1188" s="249">
        <v>1</v>
      </c>
      <c r="AE1188" s="249">
        <v>1</v>
      </c>
      <c r="AF1188" s="249">
        <v>1</v>
      </c>
      <c r="AG1188" s="249">
        <v>1</v>
      </c>
      <c r="AH1188" s="249">
        <v>1</v>
      </c>
      <c r="AI1188" s="249">
        <v>1</v>
      </c>
      <c r="AJ1188" s="249">
        <v>1</v>
      </c>
      <c r="AK1188" s="249">
        <v>1</v>
      </c>
      <c r="AL1188" s="249">
        <v>1</v>
      </c>
      <c r="AM1188" s="249">
        <v>1</v>
      </c>
    </row>
    <row r="1189" spans="1:39" x14ac:dyDescent="0.3">
      <c r="A1189" s="249">
        <v>522892</v>
      </c>
      <c r="B1189" s="305" t="s">
        <v>2062</v>
      </c>
      <c r="C1189" s="249">
        <v>1</v>
      </c>
      <c r="D1189" s="249">
        <v>1</v>
      </c>
      <c r="E1189" s="249">
        <v>1</v>
      </c>
      <c r="F1189" s="249">
        <v>1</v>
      </c>
      <c r="G1189" s="249">
        <v>1</v>
      </c>
      <c r="H1189" s="249">
        <v>1</v>
      </c>
      <c r="I1189" s="249">
        <v>1</v>
      </c>
      <c r="J1189" s="249">
        <v>1</v>
      </c>
      <c r="K1189" s="249">
        <v>1</v>
      </c>
      <c r="L1189" s="249">
        <v>1</v>
      </c>
      <c r="M1189" s="249">
        <v>1</v>
      </c>
      <c r="N1189" s="249">
        <v>1</v>
      </c>
      <c r="O1189" s="249">
        <v>1</v>
      </c>
      <c r="P1189" s="249">
        <v>1</v>
      </c>
      <c r="Q1189" s="249">
        <v>1</v>
      </c>
      <c r="R1189" s="249">
        <v>1</v>
      </c>
      <c r="S1189" s="249">
        <v>1</v>
      </c>
      <c r="T1189" s="249">
        <v>1</v>
      </c>
      <c r="U1189" s="249">
        <v>1</v>
      </c>
      <c r="V1189" s="249">
        <v>1</v>
      </c>
      <c r="W1189" s="249">
        <v>1</v>
      </c>
      <c r="X1189" s="249">
        <v>1</v>
      </c>
      <c r="Y1189" s="249">
        <v>1</v>
      </c>
      <c r="Z1189" s="249">
        <v>1</v>
      </c>
      <c r="AA1189" s="249">
        <v>1</v>
      </c>
      <c r="AB1189" s="249">
        <v>1</v>
      </c>
      <c r="AC1189" s="249">
        <v>1</v>
      </c>
      <c r="AD1189" s="249">
        <v>1</v>
      </c>
      <c r="AE1189" s="249">
        <v>1</v>
      </c>
      <c r="AF1189" s="249">
        <v>1</v>
      </c>
      <c r="AG1189" s="249">
        <v>1</v>
      </c>
      <c r="AH1189" s="249">
        <v>1</v>
      </c>
      <c r="AI1189" s="249">
        <v>1</v>
      </c>
      <c r="AJ1189" s="249">
        <v>1</v>
      </c>
      <c r="AK1189" s="249">
        <v>1</v>
      </c>
      <c r="AL1189" s="249">
        <v>1</v>
      </c>
      <c r="AM1189" s="249">
        <v>1</v>
      </c>
    </row>
    <row r="1190" spans="1:39" x14ac:dyDescent="0.3">
      <c r="A1190" s="249">
        <v>522899</v>
      </c>
      <c r="B1190" s="305" t="s">
        <v>2062</v>
      </c>
      <c r="C1190" s="249">
        <v>1</v>
      </c>
      <c r="D1190" s="249">
        <v>1</v>
      </c>
      <c r="E1190" s="249">
        <v>1</v>
      </c>
      <c r="F1190" s="249">
        <v>1</v>
      </c>
      <c r="G1190" s="249">
        <v>1</v>
      </c>
      <c r="H1190" s="249">
        <v>1</v>
      </c>
      <c r="I1190" s="249">
        <v>1</v>
      </c>
      <c r="J1190" s="249">
        <v>1</v>
      </c>
      <c r="K1190" s="249">
        <v>1</v>
      </c>
      <c r="L1190" s="249">
        <v>1</v>
      </c>
      <c r="M1190" s="249">
        <v>1</v>
      </c>
      <c r="N1190" s="249">
        <v>1</v>
      </c>
      <c r="O1190" s="249">
        <v>1</v>
      </c>
      <c r="P1190" s="249">
        <v>1</v>
      </c>
      <c r="Q1190" s="249">
        <v>1</v>
      </c>
      <c r="R1190" s="249">
        <v>1</v>
      </c>
      <c r="S1190" s="249">
        <v>1</v>
      </c>
      <c r="T1190" s="249">
        <v>1</v>
      </c>
      <c r="U1190" s="249">
        <v>1</v>
      </c>
      <c r="V1190" s="249">
        <v>1</v>
      </c>
      <c r="W1190" s="249">
        <v>1</v>
      </c>
      <c r="X1190" s="249">
        <v>1</v>
      </c>
      <c r="Y1190" s="249">
        <v>1</v>
      </c>
      <c r="Z1190" s="249">
        <v>1</v>
      </c>
      <c r="AA1190" s="249">
        <v>1</v>
      </c>
      <c r="AB1190" s="249">
        <v>1</v>
      </c>
      <c r="AC1190" s="249">
        <v>1</v>
      </c>
      <c r="AD1190" s="249">
        <v>1</v>
      </c>
      <c r="AE1190" s="249">
        <v>1</v>
      </c>
      <c r="AF1190" s="249">
        <v>1</v>
      </c>
      <c r="AG1190" s="249">
        <v>1</v>
      </c>
      <c r="AH1190" s="249">
        <v>1</v>
      </c>
      <c r="AI1190" s="249">
        <v>1</v>
      </c>
      <c r="AJ1190" s="249">
        <v>1</v>
      </c>
      <c r="AK1190" s="249">
        <v>1</v>
      </c>
      <c r="AL1190" s="249">
        <v>1</v>
      </c>
      <c r="AM1190" s="249">
        <v>1</v>
      </c>
    </row>
    <row r="1191" spans="1:39" x14ac:dyDescent="0.3">
      <c r="A1191" s="249">
        <v>522906</v>
      </c>
      <c r="B1191" s="305" t="s">
        <v>2062</v>
      </c>
      <c r="C1191" s="249">
        <v>1</v>
      </c>
      <c r="D1191" s="249">
        <v>1</v>
      </c>
      <c r="E1191" s="249">
        <v>1</v>
      </c>
      <c r="F1191" s="249">
        <v>1</v>
      </c>
      <c r="G1191" s="249">
        <v>1</v>
      </c>
      <c r="H1191" s="249">
        <v>1</v>
      </c>
      <c r="I1191" s="249">
        <v>1</v>
      </c>
      <c r="J1191" s="249">
        <v>1</v>
      </c>
      <c r="K1191" s="249">
        <v>1</v>
      </c>
      <c r="L1191" s="249">
        <v>1</v>
      </c>
      <c r="M1191" s="249">
        <v>1</v>
      </c>
      <c r="N1191" s="249">
        <v>1</v>
      </c>
      <c r="O1191" s="249">
        <v>1</v>
      </c>
      <c r="P1191" s="249">
        <v>1</v>
      </c>
      <c r="Q1191" s="249">
        <v>1</v>
      </c>
      <c r="R1191" s="249">
        <v>1</v>
      </c>
      <c r="S1191" s="249">
        <v>1</v>
      </c>
      <c r="T1191" s="249">
        <v>1</v>
      </c>
      <c r="U1191" s="249">
        <v>1</v>
      </c>
      <c r="V1191" s="249">
        <v>1</v>
      </c>
      <c r="W1191" s="249">
        <v>1</v>
      </c>
      <c r="X1191" s="249">
        <v>1</v>
      </c>
      <c r="Y1191" s="249">
        <v>1</v>
      </c>
      <c r="Z1191" s="249">
        <v>1</v>
      </c>
      <c r="AA1191" s="249">
        <v>1</v>
      </c>
      <c r="AB1191" s="249">
        <v>1</v>
      </c>
      <c r="AC1191" s="249">
        <v>1</v>
      </c>
      <c r="AD1191" s="249">
        <v>1</v>
      </c>
      <c r="AE1191" s="249">
        <v>1</v>
      </c>
      <c r="AF1191" s="249">
        <v>1</v>
      </c>
      <c r="AG1191" s="249">
        <v>1</v>
      </c>
      <c r="AH1191" s="249">
        <v>1</v>
      </c>
      <c r="AI1191" s="249">
        <v>1</v>
      </c>
      <c r="AJ1191" s="249">
        <v>1</v>
      </c>
      <c r="AK1191" s="249">
        <v>1</v>
      </c>
      <c r="AL1191" s="249">
        <v>1</v>
      </c>
      <c r="AM1191" s="249">
        <v>1</v>
      </c>
    </row>
    <row r="1192" spans="1:39" x14ac:dyDescent="0.3">
      <c r="A1192" s="249">
        <v>522914</v>
      </c>
      <c r="B1192" s="305" t="s">
        <v>2062</v>
      </c>
      <c r="C1192" s="249">
        <v>1</v>
      </c>
      <c r="D1192" s="249">
        <v>1</v>
      </c>
      <c r="E1192" s="249">
        <v>1</v>
      </c>
      <c r="F1192" s="249">
        <v>1</v>
      </c>
      <c r="G1192" s="249">
        <v>1</v>
      </c>
      <c r="H1192" s="249">
        <v>1</v>
      </c>
      <c r="I1192" s="249">
        <v>1</v>
      </c>
      <c r="J1192" s="249">
        <v>1</v>
      </c>
      <c r="K1192" s="249">
        <v>1</v>
      </c>
      <c r="L1192" s="249">
        <v>1</v>
      </c>
      <c r="M1192" s="249">
        <v>1</v>
      </c>
      <c r="N1192" s="249">
        <v>1</v>
      </c>
      <c r="O1192" s="249">
        <v>1</v>
      </c>
      <c r="P1192" s="249">
        <v>1</v>
      </c>
      <c r="Q1192" s="249">
        <v>1</v>
      </c>
      <c r="R1192" s="249">
        <v>1</v>
      </c>
      <c r="S1192" s="249">
        <v>1</v>
      </c>
      <c r="T1192" s="249">
        <v>1</v>
      </c>
      <c r="U1192" s="249">
        <v>1</v>
      </c>
      <c r="V1192" s="249">
        <v>1</v>
      </c>
      <c r="W1192" s="249">
        <v>1</v>
      </c>
      <c r="X1192" s="249">
        <v>1</v>
      </c>
      <c r="Y1192" s="249">
        <v>1</v>
      </c>
      <c r="Z1192" s="249">
        <v>1</v>
      </c>
      <c r="AA1192" s="249">
        <v>1</v>
      </c>
      <c r="AB1192" s="249">
        <v>1</v>
      </c>
      <c r="AC1192" s="249">
        <v>1</v>
      </c>
      <c r="AD1192" s="249">
        <v>1</v>
      </c>
      <c r="AE1192" s="249">
        <v>1</v>
      </c>
      <c r="AF1192" s="249">
        <v>1</v>
      </c>
      <c r="AG1192" s="249">
        <v>1</v>
      </c>
      <c r="AH1192" s="249">
        <v>1</v>
      </c>
      <c r="AI1192" s="249">
        <v>1</v>
      </c>
      <c r="AJ1192" s="249">
        <v>1</v>
      </c>
      <c r="AK1192" s="249">
        <v>1</v>
      </c>
      <c r="AL1192" s="249">
        <v>1</v>
      </c>
      <c r="AM1192" s="249">
        <v>1</v>
      </c>
    </row>
    <row r="1193" spans="1:39" x14ac:dyDescent="0.3">
      <c r="A1193" s="249">
        <v>522916</v>
      </c>
      <c r="B1193" s="305" t="s">
        <v>2062</v>
      </c>
      <c r="C1193" s="249">
        <v>1</v>
      </c>
      <c r="D1193" s="249">
        <v>1</v>
      </c>
      <c r="E1193" s="249">
        <v>1</v>
      </c>
      <c r="F1193" s="249">
        <v>1</v>
      </c>
      <c r="G1193" s="249">
        <v>1</v>
      </c>
      <c r="H1193" s="249">
        <v>1</v>
      </c>
      <c r="I1193" s="249">
        <v>1</v>
      </c>
      <c r="J1193" s="249">
        <v>1</v>
      </c>
      <c r="K1193" s="249">
        <v>1</v>
      </c>
      <c r="L1193" s="249">
        <v>1</v>
      </c>
      <c r="M1193" s="249">
        <v>1</v>
      </c>
      <c r="N1193" s="249">
        <v>1</v>
      </c>
      <c r="O1193" s="249">
        <v>1</v>
      </c>
      <c r="P1193" s="249">
        <v>1</v>
      </c>
      <c r="Q1193" s="249">
        <v>1</v>
      </c>
      <c r="R1193" s="249">
        <v>1</v>
      </c>
      <c r="S1193" s="249">
        <v>1</v>
      </c>
      <c r="T1193" s="249">
        <v>1</v>
      </c>
      <c r="U1193" s="249">
        <v>1</v>
      </c>
      <c r="V1193" s="249">
        <v>1</v>
      </c>
      <c r="W1193" s="249">
        <v>1</v>
      </c>
      <c r="X1193" s="249">
        <v>1</v>
      </c>
      <c r="Y1193" s="249">
        <v>1</v>
      </c>
      <c r="Z1193" s="249">
        <v>1</v>
      </c>
      <c r="AA1193" s="249">
        <v>1</v>
      </c>
      <c r="AB1193" s="249">
        <v>1</v>
      </c>
      <c r="AC1193" s="249">
        <v>1</v>
      </c>
      <c r="AD1193" s="249">
        <v>1</v>
      </c>
      <c r="AE1193" s="249">
        <v>1</v>
      </c>
      <c r="AF1193" s="249">
        <v>1</v>
      </c>
      <c r="AG1193" s="249">
        <v>1</v>
      </c>
      <c r="AH1193" s="249">
        <v>1</v>
      </c>
      <c r="AI1193" s="249">
        <v>1</v>
      </c>
      <c r="AJ1193" s="249">
        <v>1</v>
      </c>
      <c r="AK1193" s="249">
        <v>1</v>
      </c>
      <c r="AL1193" s="249">
        <v>1</v>
      </c>
      <c r="AM1193" s="249">
        <v>1</v>
      </c>
    </row>
    <row r="1194" spans="1:39" x14ac:dyDescent="0.3">
      <c r="A1194" s="249">
        <v>522935</v>
      </c>
      <c r="B1194" s="305" t="s">
        <v>2062</v>
      </c>
      <c r="C1194" s="249">
        <v>1</v>
      </c>
      <c r="D1194" s="249">
        <v>1</v>
      </c>
      <c r="E1194" s="249">
        <v>1</v>
      </c>
      <c r="F1194" s="249">
        <v>1</v>
      </c>
      <c r="G1194" s="249">
        <v>1</v>
      </c>
      <c r="H1194" s="249">
        <v>1</v>
      </c>
      <c r="I1194" s="249">
        <v>1</v>
      </c>
      <c r="J1194" s="249">
        <v>1</v>
      </c>
      <c r="K1194" s="249">
        <v>1</v>
      </c>
      <c r="L1194" s="249">
        <v>1</v>
      </c>
      <c r="M1194" s="249">
        <v>1</v>
      </c>
      <c r="N1194" s="249">
        <v>1</v>
      </c>
      <c r="O1194" s="249">
        <v>1</v>
      </c>
      <c r="P1194" s="249">
        <v>1</v>
      </c>
      <c r="Q1194" s="249">
        <v>1</v>
      </c>
      <c r="R1194" s="249">
        <v>1</v>
      </c>
      <c r="S1194" s="249">
        <v>1</v>
      </c>
      <c r="T1194" s="249">
        <v>1</v>
      </c>
      <c r="U1194" s="249">
        <v>1</v>
      </c>
      <c r="V1194" s="249">
        <v>1</v>
      </c>
      <c r="W1194" s="249">
        <v>1</v>
      </c>
      <c r="X1194" s="249">
        <v>1</v>
      </c>
      <c r="Y1194" s="249">
        <v>1</v>
      </c>
      <c r="Z1194" s="249">
        <v>1</v>
      </c>
      <c r="AA1194" s="249">
        <v>1</v>
      </c>
      <c r="AB1194" s="249">
        <v>1</v>
      </c>
      <c r="AC1194" s="249">
        <v>1</v>
      </c>
      <c r="AD1194" s="249">
        <v>1</v>
      </c>
      <c r="AE1194" s="249">
        <v>1</v>
      </c>
      <c r="AF1194" s="249">
        <v>1</v>
      </c>
      <c r="AG1194" s="249">
        <v>1</v>
      </c>
      <c r="AH1194" s="249">
        <v>1</v>
      </c>
      <c r="AI1194" s="249">
        <v>1</v>
      </c>
      <c r="AJ1194" s="249">
        <v>1</v>
      </c>
      <c r="AK1194" s="249">
        <v>1</v>
      </c>
      <c r="AL1194" s="249">
        <v>1</v>
      </c>
      <c r="AM1194" s="249">
        <v>1</v>
      </c>
    </row>
    <row r="1195" spans="1:39" x14ac:dyDescent="0.3">
      <c r="A1195" s="249">
        <v>522942</v>
      </c>
      <c r="B1195" s="305" t="s">
        <v>2062</v>
      </c>
      <c r="C1195" s="249">
        <v>1</v>
      </c>
      <c r="D1195" s="249">
        <v>1</v>
      </c>
      <c r="E1195" s="249">
        <v>1</v>
      </c>
      <c r="F1195" s="249">
        <v>1</v>
      </c>
      <c r="G1195" s="249">
        <v>1</v>
      </c>
      <c r="H1195" s="249">
        <v>1</v>
      </c>
      <c r="I1195" s="249">
        <v>1</v>
      </c>
      <c r="J1195" s="249">
        <v>1</v>
      </c>
      <c r="K1195" s="249">
        <v>1</v>
      </c>
      <c r="L1195" s="249">
        <v>1</v>
      </c>
      <c r="M1195" s="249">
        <v>1</v>
      </c>
      <c r="N1195" s="249">
        <v>1</v>
      </c>
      <c r="O1195" s="249">
        <v>1</v>
      </c>
      <c r="P1195" s="249">
        <v>1</v>
      </c>
      <c r="Q1195" s="249">
        <v>1</v>
      </c>
      <c r="R1195" s="249">
        <v>1</v>
      </c>
      <c r="S1195" s="249">
        <v>1</v>
      </c>
      <c r="T1195" s="249">
        <v>1</v>
      </c>
      <c r="U1195" s="249">
        <v>1</v>
      </c>
      <c r="V1195" s="249">
        <v>1</v>
      </c>
      <c r="W1195" s="249">
        <v>1</v>
      </c>
      <c r="X1195" s="249">
        <v>1</v>
      </c>
      <c r="Y1195" s="249">
        <v>1</v>
      </c>
      <c r="Z1195" s="249">
        <v>1</v>
      </c>
      <c r="AA1195" s="249">
        <v>1</v>
      </c>
      <c r="AB1195" s="249">
        <v>1</v>
      </c>
      <c r="AC1195" s="249">
        <v>1</v>
      </c>
      <c r="AD1195" s="249">
        <v>1</v>
      </c>
      <c r="AE1195" s="249">
        <v>1</v>
      </c>
      <c r="AF1195" s="249">
        <v>1</v>
      </c>
      <c r="AG1195" s="249">
        <v>1</v>
      </c>
      <c r="AH1195" s="249">
        <v>1</v>
      </c>
      <c r="AI1195" s="249">
        <v>1</v>
      </c>
      <c r="AJ1195" s="249">
        <v>1</v>
      </c>
      <c r="AK1195" s="249">
        <v>1</v>
      </c>
      <c r="AL1195" s="249">
        <v>1</v>
      </c>
      <c r="AM1195" s="249">
        <v>1</v>
      </c>
    </row>
    <row r="1196" spans="1:39" x14ac:dyDescent="0.3">
      <c r="A1196" s="249">
        <v>522952</v>
      </c>
      <c r="B1196" s="305" t="s">
        <v>2062</v>
      </c>
      <c r="C1196" s="249">
        <v>1</v>
      </c>
      <c r="D1196" s="249">
        <v>1</v>
      </c>
      <c r="E1196" s="249">
        <v>1</v>
      </c>
      <c r="F1196" s="249">
        <v>1</v>
      </c>
      <c r="G1196" s="249">
        <v>1</v>
      </c>
      <c r="H1196" s="249">
        <v>1</v>
      </c>
      <c r="I1196" s="249">
        <v>1</v>
      </c>
      <c r="J1196" s="249">
        <v>1</v>
      </c>
      <c r="K1196" s="249">
        <v>1</v>
      </c>
      <c r="L1196" s="249">
        <v>1</v>
      </c>
      <c r="M1196" s="249">
        <v>1</v>
      </c>
      <c r="N1196" s="249">
        <v>1</v>
      </c>
      <c r="O1196" s="249">
        <v>1</v>
      </c>
      <c r="P1196" s="249">
        <v>1</v>
      </c>
      <c r="Q1196" s="249">
        <v>1</v>
      </c>
      <c r="R1196" s="249">
        <v>1</v>
      </c>
      <c r="S1196" s="249">
        <v>1</v>
      </c>
      <c r="T1196" s="249">
        <v>1</v>
      </c>
      <c r="U1196" s="249">
        <v>1</v>
      </c>
      <c r="V1196" s="249">
        <v>1</v>
      </c>
      <c r="W1196" s="249">
        <v>1</v>
      </c>
      <c r="X1196" s="249">
        <v>1</v>
      </c>
      <c r="Y1196" s="249">
        <v>1</v>
      </c>
      <c r="Z1196" s="249">
        <v>1</v>
      </c>
      <c r="AA1196" s="249">
        <v>1</v>
      </c>
      <c r="AB1196" s="249">
        <v>1</v>
      </c>
      <c r="AC1196" s="249">
        <v>1</v>
      </c>
      <c r="AD1196" s="249">
        <v>1</v>
      </c>
      <c r="AE1196" s="249">
        <v>1</v>
      </c>
      <c r="AF1196" s="249">
        <v>1</v>
      </c>
      <c r="AG1196" s="249">
        <v>1</v>
      </c>
      <c r="AH1196" s="249">
        <v>1</v>
      </c>
      <c r="AI1196" s="249">
        <v>1</v>
      </c>
      <c r="AJ1196" s="249">
        <v>1</v>
      </c>
      <c r="AK1196" s="249">
        <v>1</v>
      </c>
      <c r="AL1196" s="249">
        <v>1</v>
      </c>
      <c r="AM1196" s="249">
        <v>1</v>
      </c>
    </row>
    <row r="1197" spans="1:39" x14ac:dyDescent="0.3">
      <c r="A1197" s="249">
        <v>522955</v>
      </c>
      <c r="B1197" s="305" t="s">
        <v>2062</v>
      </c>
      <c r="C1197" s="249">
        <v>1</v>
      </c>
      <c r="D1197" s="249">
        <v>1</v>
      </c>
      <c r="E1197" s="249">
        <v>1</v>
      </c>
      <c r="F1197" s="249">
        <v>1</v>
      </c>
      <c r="G1197" s="249">
        <v>1</v>
      </c>
      <c r="H1197" s="249">
        <v>1</v>
      </c>
      <c r="I1197" s="249">
        <v>1</v>
      </c>
      <c r="J1197" s="249">
        <v>1</v>
      </c>
      <c r="K1197" s="249">
        <v>1</v>
      </c>
      <c r="L1197" s="249">
        <v>1</v>
      </c>
      <c r="M1197" s="249">
        <v>1</v>
      </c>
      <c r="N1197" s="249">
        <v>1</v>
      </c>
      <c r="O1197" s="249">
        <v>1</v>
      </c>
      <c r="P1197" s="249">
        <v>1</v>
      </c>
      <c r="Q1197" s="249">
        <v>1</v>
      </c>
      <c r="R1197" s="249">
        <v>1</v>
      </c>
      <c r="S1197" s="249">
        <v>1</v>
      </c>
      <c r="T1197" s="249">
        <v>1</v>
      </c>
      <c r="U1197" s="249">
        <v>1</v>
      </c>
      <c r="V1197" s="249">
        <v>1</v>
      </c>
      <c r="W1197" s="249">
        <v>1</v>
      </c>
      <c r="X1197" s="249">
        <v>1</v>
      </c>
      <c r="Y1197" s="249">
        <v>1</v>
      </c>
      <c r="Z1197" s="249">
        <v>1</v>
      </c>
      <c r="AA1197" s="249">
        <v>1</v>
      </c>
      <c r="AB1197" s="249">
        <v>1</v>
      </c>
      <c r="AC1197" s="249">
        <v>1</v>
      </c>
      <c r="AD1197" s="249">
        <v>1</v>
      </c>
      <c r="AE1197" s="249">
        <v>1</v>
      </c>
      <c r="AF1197" s="249">
        <v>1</v>
      </c>
      <c r="AG1197" s="249">
        <v>1</v>
      </c>
      <c r="AH1197" s="249">
        <v>1</v>
      </c>
      <c r="AI1197" s="249">
        <v>1</v>
      </c>
      <c r="AJ1197" s="249">
        <v>1</v>
      </c>
      <c r="AK1197" s="249">
        <v>1</v>
      </c>
      <c r="AL1197" s="249">
        <v>1</v>
      </c>
      <c r="AM1197" s="249">
        <v>1</v>
      </c>
    </row>
    <row r="1198" spans="1:39" x14ac:dyDescent="0.3">
      <c r="A1198" s="249">
        <v>522957</v>
      </c>
      <c r="B1198" s="305" t="s">
        <v>2062</v>
      </c>
      <c r="C1198" s="249">
        <v>1</v>
      </c>
      <c r="D1198" s="249">
        <v>1</v>
      </c>
      <c r="E1198" s="249">
        <v>1</v>
      </c>
      <c r="F1198" s="249">
        <v>1</v>
      </c>
      <c r="G1198" s="249">
        <v>1</v>
      </c>
      <c r="H1198" s="249">
        <v>1</v>
      </c>
      <c r="I1198" s="249">
        <v>1</v>
      </c>
      <c r="J1198" s="249">
        <v>1</v>
      </c>
      <c r="K1198" s="249">
        <v>1</v>
      </c>
      <c r="L1198" s="249">
        <v>1</v>
      </c>
      <c r="M1198" s="249">
        <v>1</v>
      </c>
      <c r="N1198" s="249">
        <v>1</v>
      </c>
      <c r="O1198" s="249">
        <v>1</v>
      </c>
      <c r="P1198" s="249">
        <v>1</v>
      </c>
      <c r="Q1198" s="249">
        <v>1</v>
      </c>
      <c r="R1198" s="249">
        <v>1</v>
      </c>
      <c r="S1198" s="249">
        <v>1</v>
      </c>
      <c r="T1198" s="249">
        <v>1</v>
      </c>
      <c r="U1198" s="249">
        <v>1</v>
      </c>
      <c r="V1198" s="249">
        <v>1</v>
      </c>
      <c r="W1198" s="249">
        <v>1</v>
      </c>
      <c r="X1198" s="249">
        <v>1</v>
      </c>
      <c r="Y1198" s="249">
        <v>1</v>
      </c>
      <c r="Z1198" s="249">
        <v>1</v>
      </c>
      <c r="AA1198" s="249">
        <v>1</v>
      </c>
      <c r="AB1198" s="249">
        <v>1</v>
      </c>
      <c r="AC1198" s="249">
        <v>1</v>
      </c>
      <c r="AD1198" s="249">
        <v>1</v>
      </c>
      <c r="AE1198" s="249">
        <v>1</v>
      </c>
      <c r="AF1198" s="249">
        <v>1</v>
      </c>
      <c r="AG1198" s="249">
        <v>1</v>
      </c>
      <c r="AH1198" s="249">
        <v>1</v>
      </c>
      <c r="AI1198" s="249">
        <v>1</v>
      </c>
      <c r="AJ1198" s="249">
        <v>1</v>
      </c>
      <c r="AK1198" s="249">
        <v>1</v>
      </c>
      <c r="AL1198" s="249">
        <v>1</v>
      </c>
      <c r="AM1198" s="249">
        <v>1</v>
      </c>
    </row>
    <row r="1199" spans="1:39" x14ac:dyDescent="0.3">
      <c r="A1199" s="249">
        <v>522962</v>
      </c>
      <c r="B1199" s="305" t="s">
        <v>2062</v>
      </c>
      <c r="C1199" s="249">
        <v>1</v>
      </c>
      <c r="D1199" s="249">
        <v>1</v>
      </c>
      <c r="E1199" s="249">
        <v>1</v>
      </c>
      <c r="F1199" s="249">
        <v>1</v>
      </c>
      <c r="G1199" s="249">
        <v>1</v>
      </c>
      <c r="H1199" s="249">
        <v>1</v>
      </c>
      <c r="I1199" s="249">
        <v>1</v>
      </c>
      <c r="J1199" s="249">
        <v>1</v>
      </c>
      <c r="K1199" s="249">
        <v>1</v>
      </c>
      <c r="L1199" s="249">
        <v>1</v>
      </c>
      <c r="M1199" s="249">
        <v>1</v>
      </c>
      <c r="N1199" s="249">
        <v>1</v>
      </c>
      <c r="O1199" s="249">
        <v>1</v>
      </c>
      <c r="P1199" s="249">
        <v>1</v>
      </c>
      <c r="Q1199" s="249">
        <v>1</v>
      </c>
      <c r="R1199" s="249">
        <v>1</v>
      </c>
      <c r="S1199" s="249">
        <v>1</v>
      </c>
      <c r="T1199" s="249">
        <v>1</v>
      </c>
      <c r="U1199" s="249">
        <v>1</v>
      </c>
      <c r="V1199" s="249">
        <v>1</v>
      </c>
      <c r="W1199" s="249">
        <v>1</v>
      </c>
      <c r="X1199" s="249">
        <v>1</v>
      </c>
      <c r="Y1199" s="249">
        <v>1</v>
      </c>
      <c r="Z1199" s="249">
        <v>1</v>
      </c>
      <c r="AA1199" s="249">
        <v>1</v>
      </c>
      <c r="AB1199" s="249">
        <v>1</v>
      </c>
      <c r="AC1199" s="249">
        <v>1</v>
      </c>
      <c r="AD1199" s="249">
        <v>1</v>
      </c>
      <c r="AE1199" s="249">
        <v>1</v>
      </c>
      <c r="AF1199" s="249">
        <v>1</v>
      </c>
      <c r="AG1199" s="249">
        <v>1</v>
      </c>
      <c r="AH1199" s="249">
        <v>1</v>
      </c>
      <c r="AI1199" s="249">
        <v>1</v>
      </c>
      <c r="AJ1199" s="249">
        <v>1</v>
      </c>
      <c r="AK1199" s="249">
        <v>1</v>
      </c>
      <c r="AL1199" s="249">
        <v>1</v>
      </c>
      <c r="AM1199" s="249">
        <v>1</v>
      </c>
    </row>
    <row r="1200" spans="1:39" x14ac:dyDescent="0.3">
      <c r="A1200" s="249">
        <v>522971</v>
      </c>
      <c r="B1200" s="305" t="s">
        <v>2062</v>
      </c>
      <c r="C1200" s="249">
        <v>1</v>
      </c>
      <c r="D1200" s="249">
        <v>1</v>
      </c>
      <c r="E1200" s="249">
        <v>1</v>
      </c>
      <c r="F1200" s="249">
        <v>1</v>
      </c>
      <c r="G1200" s="249">
        <v>1</v>
      </c>
      <c r="H1200" s="249">
        <v>1</v>
      </c>
      <c r="I1200" s="249">
        <v>1</v>
      </c>
      <c r="J1200" s="249">
        <v>1</v>
      </c>
      <c r="K1200" s="249">
        <v>1</v>
      </c>
      <c r="L1200" s="249">
        <v>1</v>
      </c>
      <c r="M1200" s="249">
        <v>1</v>
      </c>
      <c r="N1200" s="249">
        <v>1</v>
      </c>
      <c r="O1200" s="249">
        <v>1</v>
      </c>
      <c r="P1200" s="249">
        <v>1</v>
      </c>
      <c r="Q1200" s="249">
        <v>1</v>
      </c>
      <c r="R1200" s="249">
        <v>1</v>
      </c>
      <c r="S1200" s="249">
        <v>1</v>
      </c>
      <c r="T1200" s="249">
        <v>1</v>
      </c>
      <c r="U1200" s="249">
        <v>1</v>
      </c>
      <c r="V1200" s="249">
        <v>1</v>
      </c>
      <c r="W1200" s="249">
        <v>1</v>
      </c>
      <c r="X1200" s="249">
        <v>1</v>
      </c>
      <c r="Y1200" s="249">
        <v>1</v>
      </c>
      <c r="Z1200" s="249">
        <v>1</v>
      </c>
      <c r="AA1200" s="249">
        <v>1</v>
      </c>
      <c r="AB1200" s="249">
        <v>1</v>
      </c>
      <c r="AC1200" s="249">
        <v>1</v>
      </c>
      <c r="AD1200" s="249">
        <v>1</v>
      </c>
      <c r="AE1200" s="249">
        <v>1</v>
      </c>
      <c r="AF1200" s="249">
        <v>1</v>
      </c>
      <c r="AG1200" s="249">
        <v>1</v>
      </c>
      <c r="AH1200" s="249">
        <v>1</v>
      </c>
      <c r="AI1200" s="249">
        <v>1</v>
      </c>
      <c r="AJ1200" s="249">
        <v>1</v>
      </c>
      <c r="AK1200" s="249">
        <v>1</v>
      </c>
      <c r="AL1200" s="249">
        <v>1</v>
      </c>
      <c r="AM1200" s="249">
        <v>1</v>
      </c>
    </row>
    <row r="1201" spans="1:39" x14ac:dyDescent="0.3">
      <c r="A1201" s="249">
        <v>522972</v>
      </c>
      <c r="B1201" s="305" t="s">
        <v>2062</v>
      </c>
      <c r="C1201" s="249">
        <v>1</v>
      </c>
      <c r="D1201" s="249">
        <v>1</v>
      </c>
      <c r="E1201" s="249">
        <v>1</v>
      </c>
      <c r="F1201" s="249">
        <v>1</v>
      </c>
      <c r="G1201" s="249">
        <v>1</v>
      </c>
      <c r="H1201" s="249">
        <v>1</v>
      </c>
      <c r="I1201" s="249">
        <v>1</v>
      </c>
      <c r="J1201" s="249">
        <v>1</v>
      </c>
      <c r="K1201" s="249">
        <v>1</v>
      </c>
      <c r="L1201" s="249">
        <v>1</v>
      </c>
      <c r="M1201" s="249">
        <v>1</v>
      </c>
      <c r="N1201" s="249">
        <v>1</v>
      </c>
      <c r="O1201" s="249">
        <v>1</v>
      </c>
      <c r="P1201" s="249">
        <v>1</v>
      </c>
      <c r="Q1201" s="249">
        <v>1</v>
      </c>
      <c r="R1201" s="249">
        <v>1</v>
      </c>
      <c r="S1201" s="249">
        <v>1</v>
      </c>
      <c r="T1201" s="249">
        <v>1</v>
      </c>
      <c r="U1201" s="249">
        <v>1</v>
      </c>
      <c r="V1201" s="249">
        <v>1</v>
      </c>
      <c r="W1201" s="249">
        <v>1</v>
      </c>
      <c r="X1201" s="249">
        <v>1</v>
      </c>
      <c r="Y1201" s="249">
        <v>1</v>
      </c>
      <c r="Z1201" s="249">
        <v>1</v>
      </c>
      <c r="AA1201" s="249">
        <v>1</v>
      </c>
      <c r="AB1201" s="249">
        <v>1</v>
      </c>
      <c r="AC1201" s="249">
        <v>1</v>
      </c>
      <c r="AD1201" s="249">
        <v>1</v>
      </c>
      <c r="AE1201" s="249">
        <v>1</v>
      </c>
      <c r="AF1201" s="249">
        <v>1</v>
      </c>
      <c r="AG1201" s="249">
        <v>1</v>
      </c>
      <c r="AH1201" s="249">
        <v>1</v>
      </c>
      <c r="AI1201" s="249">
        <v>1</v>
      </c>
      <c r="AJ1201" s="249">
        <v>1</v>
      </c>
      <c r="AK1201" s="249">
        <v>1</v>
      </c>
      <c r="AL1201" s="249">
        <v>1</v>
      </c>
      <c r="AM1201" s="249">
        <v>1</v>
      </c>
    </row>
    <row r="1202" spans="1:39" x14ac:dyDescent="0.3">
      <c r="A1202" s="249">
        <v>522974</v>
      </c>
      <c r="B1202" s="305" t="s">
        <v>2062</v>
      </c>
      <c r="C1202" s="249">
        <v>1</v>
      </c>
      <c r="D1202" s="249">
        <v>1</v>
      </c>
      <c r="E1202" s="249">
        <v>1</v>
      </c>
      <c r="F1202" s="249">
        <v>1</v>
      </c>
      <c r="G1202" s="249">
        <v>1</v>
      </c>
      <c r="H1202" s="249">
        <v>1</v>
      </c>
      <c r="I1202" s="249">
        <v>1</v>
      </c>
      <c r="J1202" s="249">
        <v>1</v>
      </c>
      <c r="K1202" s="249">
        <v>1</v>
      </c>
      <c r="L1202" s="249">
        <v>1</v>
      </c>
      <c r="M1202" s="249">
        <v>1</v>
      </c>
      <c r="N1202" s="249">
        <v>1</v>
      </c>
      <c r="O1202" s="249">
        <v>1</v>
      </c>
      <c r="P1202" s="249">
        <v>1</v>
      </c>
      <c r="Q1202" s="249">
        <v>1</v>
      </c>
      <c r="R1202" s="249">
        <v>1</v>
      </c>
      <c r="S1202" s="249">
        <v>1</v>
      </c>
      <c r="T1202" s="249">
        <v>1</v>
      </c>
      <c r="U1202" s="249">
        <v>1</v>
      </c>
      <c r="V1202" s="249">
        <v>1</v>
      </c>
      <c r="W1202" s="249">
        <v>1</v>
      </c>
      <c r="X1202" s="249">
        <v>1</v>
      </c>
      <c r="Y1202" s="249">
        <v>1</v>
      </c>
      <c r="Z1202" s="249">
        <v>1</v>
      </c>
      <c r="AA1202" s="249">
        <v>1</v>
      </c>
      <c r="AB1202" s="249">
        <v>1</v>
      </c>
      <c r="AC1202" s="249">
        <v>1</v>
      </c>
      <c r="AD1202" s="249">
        <v>1</v>
      </c>
      <c r="AE1202" s="249">
        <v>1</v>
      </c>
      <c r="AF1202" s="249">
        <v>1</v>
      </c>
      <c r="AG1202" s="249">
        <v>1</v>
      </c>
      <c r="AH1202" s="249">
        <v>1</v>
      </c>
      <c r="AI1202" s="249">
        <v>1</v>
      </c>
      <c r="AJ1202" s="249">
        <v>1</v>
      </c>
      <c r="AK1202" s="249">
        <v>1</v>
      </c>
      <c r="AL1202" s="249">
        <v>1</v>
      </c>
      <c r="AM1202" s="249">
        <v>1</v>
      </c>
    </row>
    <row r="1203" spans="1:39" x14ac:dyDescent="0.3">
      <c r="A1203" s="249">
        <v>523003</v>
      </c>
      <c r="B1203" s="305" t="s">
        <v>2062</v>
      </c>
      <c r="C1203" s="249">
        <v>1</v>
      </c>
      <c r="D1203" s="249">
        <v>1</v>
      </c>
      <c r="E1203" s="249">
        <v>1</v>
      </c>
      <c r="F1203" s="249">
        <v>1</v>
      </c>
      <c r="G1203" s="249">
        <v>1</v>
      </c>
      <c r="H1203" s="249">
        <v>1</v>
      </c>
      <c r="I1203" s="249">
        <v>1</v>
      </c>
      <c r="J1203" s="249">
        <v>1</v>
      </c>
      <c r="K1203" s="249">
        <v>1</v>
      </c>
      <c r="L1203" s="249">
        <v>1</v>
      </c>
      <c r="M1203" s="249">
        <v>1</v>
      </c>
      <c r="N1203" s="249">
        <v>1</v>
      </c>
      <c r="O1203" s="249">
        <v>1</v>
      </c>
      <c r="P1203" s="249">
        <v>1</v>
      </c>
      <c r="Q1203" s="249">
        <v>1</v>
      </c>
      <c r="R1203" s="249">
        <v>1</v>
      </c>
      <c r="S1203" s="249">
        <v>1</v>
      </c>
      <c r="T1203" s="249">
        <v>1</v>
      </c>
      <c r="U1203" s="249">
        <v>1</v>
      </c>
      <c r="V1203" s="249">
        <v>1</v>
      </c>
      <c r="W1203" s="249">
        <v>1</v>
      </c>
      <c r="X1203" s="249">
        <v>1</v>
      </c>
      <c r="Y1203" s="249">
        <v>1</v>
      </c>
      <c r="Z1203" s="249">
        <v>1</v>
      </c>
      <c r="AA1203" s="249">
        <v>1</v>
      </c>
      <c r="AB1203" s="249">
        <v>1</v>
      </c>
      <c r="AC1203" s="249">
        <v>1</v>
      </c>
      <c r="AD1203" s="249">
        <v>1</v>
      </c>
      <c r="AE1203" s="249">
        <v>1</v>
      </c>
      <c r="AF1203" s="249">
        <v>1</v>
      </c>
      <c r="AG1203" s="249">
        <v>1</v>
      </c>
      <c r="AH1203" s="249">
        <v>1</v>
      </c>
      <c r="AI1203" s="249">
        <v>1</v>
      </c>
      <c r="AJ1203" s="249">
        <v>1</v>
      </c>
      <c r="AK1203" s="249">
        <v>1</v>
      </c>
      <c r="AL1203" s="249">
        <v>1</v>
      </c>
      <c r="AM1203" s="249">
        <v>1</v>
      </c>
    </row>
    <row r="1204" spans="1:39" x14ac:dyDescent="0.3">
      <c r="A1204" s="249">
        <v>523006</v>
      </c>
      <c r="B1204" s="305" t="s">
        <v>2062</v>
      </c>
      <c r="C1204" s="249">
        <v>1</v>
      </c>
      <c r="D1204" s="249">
        <v>1</v>
      </c>
      <c r="E1204" s="249">
        <v>1</v>
      </c>
      <c r="F1204" s="249">
        <v>1</v>
      </c>
      <c r="G1204" s="249">
        <v>1</v>
      </c>
      <c r="H1204" s="249">
        <v>1</v>
      </c>
      <c r="I1204" s="249">
        <v>1</v>
      </c>
      <c r="J1204" s="249">
        <v>1</v>
      </c>
      <c r="K1204" s="249">
        <v>1</v>
      </c>
      <c r="L1204" s="249">
        <v>1</v>
      </c>
      <c r="M1204" s="249">
        <v>1</v>
      </c>
      <c r="N1204" s="249">
        <v>1</v>
      </c>
      <c r="O1204" s="249">
        <v>1</v>
      </c>
      <c r="P1204" s="249">
        <v>1</v>
      </c>
      <c r="Q1204" s="249">
        <v>1</v>
      </c>
      <c r="R1204" s="249">
        <v>1</v>
      </c>
      <c r="S1204" s="249">
        <v>1</v>
      </c>
      <c r="T1204" s="249">
        <v>1</v>
      </c>
      <c r="U1204" s="249">
        <v>1</v>
      </c>
      <c r="V1204" s="249">
        <v>1</v>
      </c>
      <c r="W1204" s="249">
        <v>1</v>
      </c>
      <c r="X1204" s="249">
        <v>1</v>
      </c>
      <c r="Y1204" s="249">
        <v>1</v>
      </c>
      <c r="Z1204" s="249">
        <v>1</v>
      </c>
      <c r="AA1204" s="249">
        <v>1</v>
      </c>
      <c r="AB1204" s="249">
        <v>1</v>
      </c>
      <c r="AC1204" s="249">
        <v>1</v>
      </c>
      <c r="AD1204" s="249">
        <v>1</v>
      </c>
      <c r="AE1204" s="249">
        <v>1</v>
      </c>
      <c r="AF1204" s="249">
        <v>1</v>
      </c>
      <c r="AG1204" s="249">
        <v>1</v>
      </c>
      <c r="AH1204" s="249">
        <v>1</v>
      </c>
      <c r="AI1204" s="249">
        <v>1</v>
      </c>
      <c r="AJ1204" s="249">
        <v>1</v>
      </c>
      <c r="AK1204" s="249">
        <v>1</v>
      </c>
      <c r="AL1204" s="249">
        <v>1</v>
      </c>
      <c r="AM1204" s="249">
        <v>1</v>
      </c>
    </row>
    <row r="1205" spans="1:39" x14ac:dyDescent="0.3">
      <c r="A1205" s="249">
        <v>523014</v>
      </c>
      <c r="B1205" s="305" t="s">
        <v>2062</v>
      </c>
      <c r="C1205" s="249">
        <v>1</v>
      </c>
      <c r="D1205" s="249">
        <v>1</v>
      </c>
      <c r="E1205" s="249">
        <v>1</v>
      </c>
      <c r="F1205" s="249">
        <v>1</v>
      </c>
      <c r="G1205" s="249">
        <v>1</v>
      </c>
      <c r="H1205" s="249">
        <v>1</v>
      </c>
      <c r="I1205" s="249">
        <v>1</v>
      </c>
      <c r="J1205" s="249">
        <v>1</v>
      </c>
      <c r="K1205" s="249">
        <v>1</v>
      </c>
      <c r="L1205" s="249">
        <v>1</v>
      </c>
      <c r="M1205" s="249">
        <v>1</v>
      </c>
      <c r="N1205" s="249">
        <v>1</v>
      </c>
      <c r="O1205" s="249">
        <v>1</v>
      </c>
      <c r="P1205" s="249">
        <v>1</v>
      </c>
      <c r="Q1205" s="249">
        <v>1</v>
      </c>
      <c r="R1205" s="249">
        <v>1</v>
      </c>
      <c r="S1205" s="249">
        <v>1</v>
      </c>
      <c r="T1205" s="249">
        <v>1</v>
      </c>
      <c r="U1205" s="249">
        <v>1</v>
      </c>
      <c r="V1205" s="249">
        <v>1</v>
      </c>
      <c r="W1205" s="249">
        <v>1</v>
      </c>
      <c r="X1205" s="249">
        <v>1</v>
      </c>
      <c r="Y1205" s="249">
        <v>1</v>
      </c>
      <c r="Z1205" s="249">
        <v>1</v>
      </c>
      <c r="AA1205" s="249">
        <v>1</v>
      </c>
      <c r="AB1205" s="249">
        <v>1</v>
      </c>
      <c r="AC1205" s="249">
        <v>1</v>
      </c>
      <c r="AD1205" s="249">
        <v>1</v>
      </c>
      <c r="AE1205" s="249">
        <v>1</v>
      </c>
      <c r="AF1205" s="249">
        <v>1</v>
      </c>
      <c r="AG1205" s="249">
        <v>1</v>
      </c>
      <c r="AH1205" s="249">
        <v>1</v>
      </c>
      <c r="AI1205" s="249">
        <v>1</v>
      </c>
      <c r="AJ1205" s="249">
        <v>1</v>
      </c>
      <c r="AK1205" s="249">
        <v>1</v>
      </c>
      <c r="AL1205" s="249">
        <v>1</v>
      </c>
      <c r="AM1205" s="249">
        <v>1</v>
      </c>
    </row>
    <row r="1206" spans="1:39" x14ac:dyDescent="0.3">
      <c r="A1206" s="249">
        <v>523019</v>
      </c>
      <c r="B1206" s="305" t="s">
        <v>2062</v>
      </c>
      <c r="C1206" s="249">
        <v>1</v>
      </c>
      <c r="D1206" s="249">
        <v>1</v>
      </c>
      <c r="E1206" s="249">
        <v>1</v>
      </c>
      <c r="F1206" s="249">
        <v>1</v>
      </c>
      <c r="G1206" s="249">
        <v>1</v>
      </c>
      <c r="H1206" s="249">
        <v>1</v>
      </c>
      <c r="I1206" s="249">
        <v>1</v>
      </c>
      <c r="J1206" s="249">
        <v>1</v>
      </c>
      <c r="K1206" s="249">
        <v>1</v>
      </c>
      <c r="L1206" s="249">
        <v>1</v>
      </c>
      <c r="M1206" s="249">
        <v>1</v>
      </c>
      <c r="N1206" s="249">
        <v>1</v>
      </c>
      <c r="O1206" s="249">
        <v>1</v>
      </c>
      <c r="P1206" s="249">
        <v>1</v>
      </c>
      <c r="Q1206" s="249">
        <v>1</v>
      </c>
      <c r="R1206" s="249">
        <v>1</v>
      </c>
      <c r="S1206" s="249">
        <v>1</v>
      </c>
      <c r="T1206" s="249">
        <v>1</v>
      </c>
      <c r="U1206" s="249">
        <v>1</v>
      </c>
      <c r="V1206" s="249">
        <v>1</v>
      </c>
      <c r="W1206" s="249">
        <v>1</v>
      </c>
      <c r="X1206" s="249">
        <v>1</v>
      </c>
      <c r="Y1206" s="249">
        <v>1</v>
      </c>
      <c r="Z1206" s="249">
        <v>1</v>
      </c>
      <c r="AA1206" s="249">
        <v>1</v>
      </c>
      <c r="AB1206" s="249">
        <v>1</v>
      </c>
      <c r="AC1206" s="249">
        <v>1</v>
      </c>
      <c r="AD1206" s="249">
        <v>1</v>
      </c>
      <c r="AE1206" s="249">
        <v>1</v>
      </c>
      <c r="AF1206" s="249">
        <v>1</v>
      </c>
      <c r="AG1206" s="249">
        <v>1</v>
      </c>
      <c r="AH1206" s="249">
        <v>1</v>
      </c>
      <c r="AI1206" s="249">
        <v>1</v>
      </c>
      <c r="AJ1206" s="249">
        <v>1</v>
      </c>
      <c r="AK1206" s="249">
        <v>1</v>
      </c>
      <c r="AL1206" s="249">
        <v>1</v>
      </c>
      <c r="AM1206" s="249">
        <v>1</v>
      </c>
    </row>
    <row r="1207" spans="1:39" x14ac:dyDescent="0.3">
      <c r="A1207" s="249">
        <v>523020</v>
      </c>
      <c r="B1207" s="305" t="s">
        <v>2062</v>
      </c>
      <c r="C1207" s="249">
        <v>1</v>
      </c>
      <c r="D1207" s="249">
        <v>1</v>
      </c>
      <c r="E1207" s="249">
        <v>1</v>
      </c>
      <c r="F1207" s="249">
        <v>1</v>
      </c>
      <c r="G1207" s="249">
        <v>1</v>
      </c>
      <c r="H1207" s="249">
        <v>1</v>
      </c>
      <c r="I1207" s="249">
        <v>1</v>
      </c>
      <c r="J1207" s="249">
        <v>1</v>
      </c>
      <c r="K1207" s="249">
        <v>1</v>
      </c>
      <c r="L1207" s="249">
        <v>1</v>
      </c>
      <c r="M1207" s="249">
        <v>1</v>
      </c>
      <c r="N1207" s="249">
        <v>1</v>
      </c>
      <c r="O1207" s="249">
        <v>1</v>
      </c>
      <c r="P1207" s="249">
        <v>1</v>
      </c>
      <c r="Q1207" s="249">
        <v>1</v>
      </c>
      <c r="R1207" s="249">
        <v>1</v>
      </c>
      <c r="S1207" s="249">
        <v>1</v>
      </c>
      <c r="T1207" s="249">
        <v>1</v>
      </c>
      <c r="U1207" s="249">
        <v>1</v>
      </c>
      <c r="V1207" s="249">
        <v>1</v>
      </c>
      <c r="W1207" s="249">
        <v>1</v>
      </c>
      <c r="X1207" s="249">
        <v>1</v>
      </c>
      <c r="Y1207" s="249">
        <v>1</v>
      </c>
      <c r="Z1207" s="249">
        <v>1</v>
      </c>
      <c r="AA1207" s="249">
        <v>1</v>
      </c>
      <c r="AB1207" s="249">
        <v>1</v>
      </c>
      <c r="AC1207" s="249">
        <v>1</v>
      </c>
      <c r="AD1207" s="249">
        <v>1</v>
      </c>
      <c r="AE1207" s="249">
        <v>1</v>
      </c>
      <c r="AF1207" s="249">
        <v>1</v>
      </c>
      <c r="AG1207" s="249">
        <v>1</v>
      </c>
      <c r="AH1207" s="249">
        <v>1</v>
      </c>
      <c r="AI1207" s="249">
        <v>1</v>
      </c>
      <c r="AJ1207" s="249">
        <v>1</v>
      </c>
      <c r="AK1207" s="249">
        <v>1</v>
      </c>
      <c r="AL1207" s="249">
        <v>1</v>
      </c>
      <c r="AM1207" s="249">
        <v>1</v>
      </c>
    </row>
    <row r="1208" spans="1:39" x14ac:dyDescent="0.3">
      <c r="A1208" s="249">
        <v>523026</v>
      </c>
      <c r="B1208" s="305" t="s">
        <v>2062</v>
      </c>
      <c r="C1208" s="249">
        <v>1</v>
      </c>
      <c r="D1208" s="249">
        <v>1</v>
      </c>
      <c r="E1208" s="249">
        <v>1</v>
      </c>
      <c r="F1208" s="249">
        <v>1</v>
      </c>
      <c r="G1208" s="249">
        <v>1</v>
      </c>
      <c r="H1208" s="249">
        <v>1</v>
      </c>
      <c r="I1208" s="249">
        <v>1</v>
      </c>
      <c r="J1208" s="249">
        <v>1</v>
      </c>
      <c r="K1208" s="249">
        <v>1</v>
      </c>
      <c r="L1208" s="249">
        <v>1</v>
      </c>
      <c r="M1208" s="249">
        <v>1</v>
      </c>
      <c r="N1208" s="249">
        <v>1</v>
      </c>
      <c r="O1208" s="249">
        <v>1</v>
      </c>
      <c r="P1208" s="249">
        <v>1</v>
      </c>
      <c r="Q1208" s="249">
        <v>1</v>
      </c>
      <c r="R1208" s="249">
        <v>1</v>
      </c>
      <c r="S1208" s="249">
        <v>1</v>
      </c>
      <c r="T1208" s="249">
        <v>1</v>
      </c>
      <c r="U1208" s="249">
        <v>1</v>
      </c>
      <c r="V1208" s="249">
        <v>1</v>
      </c>
      <c r="W1208" s="249">
        <v>1</v>
      </c>
      <c r="X1208" s="249">
        <v>1</v>
      </c>
      <c r="Y1208" s="249">
        <v>1</v>
      </c>
      <c r="Z1208" s="249">
        <v>1</v>
      </c>
      <c r="AA1208" s="249">
        <v>1</v>
      </c>
      <c r="AB1208" s="249">
        <v>1</v>
      </c>
      <c r="AC1208" s="249">
        <v>1</v>
      </c>
      <c r="AD1208" s="249">
        <v>1</v>
      </c>
      <c r="AE1208" s="249">
        <v>1</v>
      </c>
      <c r="AF1208" s="249">
        <v>1</v>
      </c>
      <c r="AG1208" s="249">
        <v>1</v>
      </c>
      <c r="AH1208" s="249">
        <v>1</v>
      </c>
      <c r="AI1208" s="249">
        <v>1</v>
      </c>
      <c r="AJ1208" s="249">
        <v>1</v>
      </c>
      <c r="AK1208" s="249">
        <v>1</v>
      </c>
      <c r="AL1208" s="249">
        <v>1</v>
      </c>
      <c r="AM1208" s="249">
        <v>1</v>
      </c>
    </row>
    <row r="1209" spans="1:39" x14ac:dyDescent="0.3">
      <c r="A1209" s="249">
        <v>523028</v>
      </c>
      <c r="B1209" s="305" t="s">
        <v>2062</v>
      </c>
      <c r="C1209" s="249">
        <v>1</v>
      </c>
      <c r="D1209" s="249">
        <v>1</v>
      </c>
      <c r="E1209" s="249">
        <v>1</v>
      </c>
      <c r="F1209" s="249">
        <v>1</v>
      </c>
      <c r="G1209" s="249">
        <v>1</v>
      </c>
      <c r="H1209" s="249">
        <v>1</v>
      </c>
      <c r="I1209" s="249">
        <v>1</v>
      </c>
      <c r="J1209" s="249">
        <v>1</v>
      </c>
      <c r="K1209" s="249">
        <v>1</v>
      </c>
      <c r="L1209" s="249">
        <v>1</v>
      </c>
      <c r="M1209" s="249">
        <v>1</v>
      </c>
      <c r="N1209" s="249">
        <v>1</v>
      </c>
      <c r="O1209" s="249">
        <v>1</v>
      </c>
      <c r="P1209" s="249">
        <v>1</v>
      </c>
      <c r="Q1209" s="249">
        <v>1</v>
      </c>
      <c r="R1209" s="249">
        <v>1</v>
      </c>
      <c r="S1209" s="249">
        <v>1</v>
      </c>
      <c r="T1209" s="249">
        <v>1</v>
      </c>
      <c r="U1209" s="249">
        <v>1</v>
      </c>
      <c r="V1209" s="249">
        <v>1</v>
      </c>
      <c r="W1209" s="249">
        <v>1</v>
      </c>
      <c r="X1209" s="249">
        <v>1</v>
      </c>
      <c r="Y1209" s="249">
        <v>1</v>
      </c>
      <c r="Z1209" s="249">
        <v>1</v>
      </c>
      <c r="AA1209" s="249">
        <v>1</v>
      </c>
      <c r="AB1209" s="249">
        <v>1</v>
      </c>
      <c r="AC1209" s="249">
        <v>1</v>
      </c>
      <c r="AD1209" s="249">
        <v>1</v>
      </c>
      <c r="AE1209" s="249">
        <v>1</v>
      </c>
      <c r="AF1209" s="249">
        <v>1</v>
      </c>
      <c r="AG1209" s="249">
        <v>1</v>
      </c>
      <c r="AH1209" s="249">
        <v>1</v>
      </c>
      <c r="AI1209" s="249">
        <v>1</v>
      </c>
      <c r="AJ1209" s="249">
        <v>1</v>
      </c>
      <c r="AK1209" s="249">
        <v>1</v>
      </c>
      <c r="AL1209" s="249">
        <v>1</v>
      </c>
      <c r="AM1209" s="249">
        <v>1</v>
      </c>
    </row>
    <row r="1210" spans="1:39" x14ac:dyDescent="0.3">
      <c r="A1210" s="249">
        <v>523031</v>
      </c>
      <c r="B1210" s="305" t="s">
        <v>2062</v>
      </c>
      <c r="C1210" s="249">
        <v>1</v>
      </c>
      <c r="D1210" s="249">
        <v>1</v>
      </c>
      <c r="E1210" s="249">
        <v>1</v>
      </c>
      <c r="F1210" s="249">
        <v>1</v>
      </c>
      <c r="G1210" s="249">
        <v>1</v>
      </c>
      <c r="H1210" s="249">
        <v>1</v>
      </c>
      <c r="I1210" s="249">
        <v>1</v>
      </c>
      <c r="J1210" s="249">
        <v>1</v>
      </c>
      <c r="K1210" s="249">
        <v>1</v>
      </c>
      <c r="L1210" s="249">
        <v>1</v>
      </c>
      <c r="M1210" s="249">
        <v>1</v>
      </c>
      <c r="N1210" s="249">
        <v>1</v>
      </c>
      <c r="O1210" s="249">
        <v>1</v>
      </c>
      <c r="P1210" s="249">
        <v>1</v>
      </c>
      <c r="Q1210" s="249">
        <v>1</v>
      </c>
      <c r="R1210" s="249">
        <v>1</v>
      </c>
      <c r="S1210" s="249">
        <v>1</v>
      </c>
      <c r="T1210" s="249">
        <v>1</v>
      </c>
      <c r="U1210" s="249">
        <v>1</v>
      </c>
      <c r="V1210" s="249">
        <v>1</v>
      </c>
      <c r="W1210" s="249">
        <v>1</v>
      </c>
      <c r="X1210" s="249">
        <v>1</v>
      </c>
      <c r="Y1210" s="249">
        <v>1</v>
      </c>
      <c r="Z1210" s="249">
        <v>1</v>
      </c>
      <c r="AA1210" s="249">
        <v>1</v>
      </c>
      <c r="AB1210" s="249">
        <v>1</v>
      </c>
      <c r="AC1210" s="249">
        <v>1</v>
      </c>
      <c r="AD1210" s="249">
        <v>1</v>
      </c>
      <c r="AE1210" s="249">
        <v>1</v>
      </c>
      <c r="AF1210" s="249">
        <v>1</v>
      </c>
      <c r="AG1210" s="249">
        <v>1</v>
      </c>
      <c r="AH1210" s="249">
        <v>1</v>
      </c>
      <c r="AI1210" s="249">
        <v>1</v>
      </c>
      <c r="AJ1210" s="249">
        <v>1</v>
      </c>
      <c r="AK1210" s="249">
        <v>1</v>
      </c>
      <c r="AL1210" s="249">
        <v>1</v>
      </c>
      <c r="AM1210" s="249">
        <v>1</v>
      </c>
    </row>
    <row r="1211" spans="1:39" x14ac:dyDescent="0.3">
      <c r="A1211" s="249">
        <v>523039</v>
      </c>
      <c r="B1211" s="305" t="s">
        <v>2062</v>
      </c>
      <c r="C1211" s="249">
        <v>1</v>
      </c>
      <c r="D1211" s="249">
        <v>1</v>
      </c>
      <c r="E1211" s="249">
        <v>1</v>
      </c>
      <c r="F1211" s="249">
        <v>1</v>
      </c>
      <c r="G1211" s="249">
        <v>1</v>
      </c>
      <c r="H1211" s="249">
        <v>1</v>
      </c>
      <c r="I1211" s="249">
        <v>1</v>
      </c>
      <c r="J1211" s="249">
        <v>1</v>
      </c>
      <c r="K1211" s="249">
        <v>1</v>
      </c>
      <c r="L1211" s="249">
        <v>1</v>
      </c>
      <c r="M1211" s="249">
        <v>1</v>
      </c>
      <c r="N1211" s="249">
        <v>1</v>
      </c>
      <c r="O1211" s="249">
        <v>1</v>
      </c>
      <c r="P1211" s="249">
        <v>1</v>
      </c>
      <c r="Q1211" s="249">
        <v>1</v>
      </c>
      <c r="R1211" s="249">
        <v>1</v>
      </c>
      <c r="S1211" s="249">
        <v>1</v>
      </c>
      <c r="T1211" s="249">
        <v>1</v>
      </c>
      <c r="U1211" s="249">
        <v>1</v>
      </c>
      <c r="V1211" s="249">
        <v>1</v>
      </c>
      <c r="W1211" s="249">
        <v>1</v>
      </c>
      <c r="X1211" s="249">
        <v>1</v>
      </c>
      <c r="Y1211" s="249">
        <v>1</v>
      </c>
      <c r="Z1211" s="249">
        <v>1</v>
      </c>
      <c r="AA1211" s="249">
        <v>1</v>
      </c>
      <c r="AB1211" s="249">
        <v>1</v>
      </c>
      <c r="AC1211" s="249">
        <v>1</v>
      </c>
      <c r="AD1211" s="249">
        <v>1</v>
      </c>
      <c r="AE1211" s="249">
        <v>1</v>
      </c>
      <c r="AF1211" s="249">
        <v>1</v>
      </c>
      <c r="AG1211" s="249">
        <v>1</v>
      </c>
      <c r="AH1211" s="249">
        <v>1</v>
      </c>
      <c r="AI1211" s="249">
        <v>1</v>
      </c>
      <c r="AJ1211" s="249">
        <v>1</v>
      </c>
      <c r="AK1211" s="249">
        <v>1</v>
      </c>
      <c r="AL1211" s="249">
        <v>1</v>
      </c>
      <c r="AM1211" s="249">
        <v>1</v>
      </c>
    </row>
    <row r="1212" spans="1:39" x14ac:dyDescent="0.3">
      <c r="A1212" s="249">
        <v>523041</v>
      </c>
      <c r="B1212" s="305" t="s">
        <v>2062</v>
      </c>
      <c r="C1212" s="249">
        <v>1</v>
      </c>
      <c r="D1212" s="249">
        <v>1</v>
      </c>
      <c r="E1212" s="249">
        <v>1</v>
      </c>
      <c r="F1212" s="249">
        <v>1</v>
      </c>
      <c r="G1212" s="249">
        <v>1</v>
      </c>
      <c r="H1212" s="249">
        <v>1</v>
      </c>
      <c r="I1212" s="249">
        <v>1</v>
      </c>
      <c r="J1212" s="249">
        <v>1</v>
      </c>
      <c r="K1212" s="249">
        <v>1</v>
      </c>
      <c r="L1212" s="249">
        <v>1</v>
      </c>
      <c r="M1212" s="249">
        <v>1</v>
      </c>
      <c r="N1212" s="249">
        <v>1</v>
      </c>
      <c r="O1212" s="249">
        <v>1</v>
      </c>
      <c r="P1212" s="249">
        <v>1</v>
      </c>
      <c r="Q1212" s="249">
        <v>1</v>
      </c>
      <c r="R1212" s="249">
        <v>1</v>
      </c>
      <c r="S1212" s="249">
        <v>1</v>
      </c>
      <c r="T1212" s="249">
        <v>1</v>
      </c>
      <c r="U1212" s="249">
        <v>1</v>
      </c>
      <c r="V1212" s="249">
        <v>1</v>
      </c>
      <c r="W1212" s="249">
        <v>1</v>
      </c>
      <c r="X1212" s="249">
        <v>1</v>
      </c>
      <c r="Y1212" s="249">
        <v>1</v>
      </c>
      <c r="Z1212" s="249">
        <v>1</v>
      </c>
      <c r="AA1212" s="249">
        <v>1</v>
      </c>
      <c r="AB1212" s="249">
        <v>1</v>
      </c>
      <c r="AC1212" s="249">
        <v>1</v>
      </c>
      <c r="AD1212" s="249">
        <v>1</v>
      </c>
      <c r="AE1212" s="249">
        <v>1</v>
      </c>
      <c r="AF1212" s="249">
        <v>1</v>
      </c>
      <c r="AG1212" s="249">
        <v>1</v>
      </c>
      <c r="AH1212" s="249">
        <v>1</v>
      </c>
      <c r="AI1212" s="249">
        <v>1</v>
      </c>
      <c r="AJ1212" s="249">
        <v>1</v>
      </c>
      <c r="AK1212" s="249">
        <v>1</v>
      </c>
      <c r="AL1212" s="249">
        <v>1</v>
      </c>
      <c r="AM1212" s="249">
        <v>1</v>
      </c>
    </row>
    <row r="1213" spans="1:39" x14ac:dyDescent="0.3">
      <c r="A1213" s="249">
        <v>523051</v>
      </c>
      <c r="B1213" s="305" t="s">
        <v>2062</v>
      </c>
      <c r="C1213" s="249">
        <v>1</v>
      </c>
      <c r="D1213" s="249">
        <v>1</v>
      </c>
      <c r="E1213" s="249">
        <v>1</v>
      </c>
      <c r="F1213" s="249">
        <v>1</v>
      </c>
      <c r="G1213" s="249">
        <v>1</v>
      </c>
      <c r="H1213" s="249">
        <v>1</v>
      </c>
      <c r="I1213" s="249">
        <v>1</v>
      </c>
      <c r="J1213" s="249">
        <v>1</v>
      </c>
      <c r="K1213" s="249">
        <v>1</v>
      </c>
      <c r="L1213" s="249">
        <v>1</v>
      </c>
      <c r="M1213" s="249">
        <v>1</v>
      </c>
      <c r="N1213" s="249">
        <v>1</v>
      </c>
      <c r="O1213" s="249">
        <v>1</v>
      </c>
      <c r="P1213" s="249">
        <v>1</v>
      </c>
      <c r="Q1213" s="249">
        <v>1</v>
      </c>
      <c r="R1213" s="249">
        <v>1</v>
      </c>
      <c r="S1213" s="249">
        <v>1</v>
      </c>
      <c r="T1213" s="249">
        <v>1</v>
      </c>
      <c r="U1213" s="249">
        <v>1</v>
      </c>
      <c r="V1213" s="249">
        <v>1</v>
      </c>
      <c r="W1213" s="249">
        <v>1</v>
      </c>
      <c r="X1213" s="249">
        <v>1</v>
      </c>
      <c r="Y1213" s="249">
        <v>1</v>
      </c>
      <c r="Z1213" s="249">
        <v>1</v>
      </c>
      <c r="AA1213" s="249">
        <v>1</v>
      </c>
      <c r="AB1213" s="249">
        <v>1</v>
      </c>
      <c r="AC1213" s="249">
        <v>1</v>
      </c>
      <c r="AD1213" s="249">
        <v>1</v>
      </c>
      <c r="AE1213" s="249">
        <v>1</v>
      </c>
      <c r="AF1213" s="249">
        <v>1</v>
      </c>
      <c r="AG1213" s="249">
        <v>1</v>
      </c>
      <c r="AH1213" s="249">
        <v>1</v>
      </c>
      <c r="AI1213" s="249">
        <v>1</v>
      </c>
      <c r="AJ1213" s="249">
        <v>1</v>
      </c>
      <c r="AK1213" s="249">
        <v>1</v>
      </c>
      <c r="AL1213" s="249">
        <v>1</v>
      </c>
      <c r="AM1213" s="249">
        <v>1</v>
      </c>
    </row>
    <row r="1214" spans="1:39" x14ac:dyDescent="0.3">
      <c r="A1214" s="249">
        <v>523053</v>
      </c>
      <c r="B1214" s="305" t="s">
        <v>2062</v>
      </c>
      <c r="C1214" s="249">
        <v>1</v>
      </c>
      <c r="D1214" s="249">
        <v>1</v>
      </c>
      <c r="E1214" s="249">
        <v>1</v>
      </c>
      <c r="F1214" s="249">
        <v>1</v>
      </c>
      <c r="G1214" s="249">
        <v>1</v>
      </c>
      <c r="H1214" s="249">
        <v>1</v>
      </c>
      <c r="I1214" s="249">
        <v>1</v>
      </c>
      <c r="J1214" s="249">
        <v>1</v>
      </c>
      <c r="K1214" s="249">
        <v>1</v>
      </c>
      <c r="L1214" s="249">
        <v>1</v>
      </c>
      <c r="M1214" s="249">
        <v>1</v>
      </c>
      <c r="N1214" s="249">
        <v>1</v>
      </c>
      <c r="O1214" s="249">
        <v>1</v>
      </c>
      <c r="P1214" s="249">
        <v>1</v>
      </c>
      <c r="Q1214" s="249">
        <v>1</v>
      </c>
      <c r="R1214" s="249">
        <v>1</v>
      </c>
      <c r="S1214" s="249">
        <v>1</v>
      </c>
      <c r="T1214" s="249">
        <v>1</v>
      </c>
      <c r="U1214" s="249">
        <v>1</v>
      </c>
      <c r="V1214" s="249">
        <v>1</v>
      </c>
      <c r="W1214" s="249">
        <v>1</v>
      </c>
      <c r="X1214" s="249">
        <v>1</v>
      </c>
      <c r="Y1214" s="249">
        <v>1</v>
      </c>
      <c r="Z1214" s="249">
        <v>1</v>
      </c>
      <c r="AA1214" s="249">
        <v>1</v>
      </c>
      <c r="AB1214" s="249">
        <v>1</v>
      </c>
      <c r="AC1214" s="249">
        <v>1</v>
      </c>
      <c r="AD1214" s="249">
        <v>1</v>
      </c>
      <c r="AE1214" s="249">
        <v>1</v>
      </c>
      <c r="AF1214" s="249">
        <v>1</v>
      </c>
      <c r="AG1214" s="249">
        <v>1</v>
      </c>
      <c r="AH1214" s="249">
        <v>1</v>
      </c>
      <c r="AI1214" s="249">
        <v>1</v>
      </c>
      <c r="AJ1214" s="249">
        <v>1</v>
      </c>
      <c r="AK1214" s="249">
        <v>1</v>
      </c>
      <c r="AL1214" s="249">
        <v>1</v>
      </c>
      <c r="AM1214" s="249">
        <v>1</v>
      </c>
    </row>
    <row r="1215" spans="1:39" x14ac:dyDescent="0.3">
      <c r="A1215" s="249">
        <v>523054</v>
      </c>
      <c r="B1215" s="305" t="s">
        <v>2062</v>
      </c>
      <c r="C1215" s="249">
        <v>1</v>
      </c>
      <c r="D1215" s="249">
        <v>1</v>
      </c>
      <c r="E1215" s="249">
        <v>1</v>
      </c>
      <c r="F1215" s="249">
        <v>1</v>
      </c>
      <c r="G1215" s="249">
        <v>1</v>
      </c>
      <c r="H1215" s="249">
        <v>1</v>
      </c>
      <c r="I1215" s="249">
        <v>1</v>
      </c>
      <c r="J1215" s="249">
        <v>1</v>
      </c>
      <c r="K1215" s="249">
        <v>1</v>
      </c>
      <c r="L1215" s="249">
        <v>1</v>
      </c>
      <c r="M1215" s="249">
        <v>1</v>
      </c>
      <c r="N1215" s="249">
        <v>1</v>
      </c>
      <c r="O1215" s="249">
        <v>1</v>
      </c>
      <c r="P1215" s="249">
        <v>1</v>
      </c>
      <c r="Q1215" s="249">
        <v>1</v>
      </c>
      <c r="R1215" s="249">
        <v>1</v>
      </c>
      <c r="S1215" s="249">
        <v>1</v>
      </c>
      <c r="T1215" s="249">
        <v>1</v>
      </c>
      <c r="U1215" s="249">
        <v>1</v>
      </c>
      <c r="V1215" s="249">
        <v>1</v>
      </c>
      <c r="W1215" s="249">
        <v>1</v>
      </c>
      <c r="X1215" s="249">
        <v>1</v>
      </c>
      <c r="Y1215" s="249">
        <v>1</v>
      </c>
      <c r="Z1215" s="249">
        <v>1</v>
      </c>
      <c r="AA1215" s="249">
        <v>1</v>
      </c>
      <c r="AB1215" s="249">
        <v>1</v>
      </c>
      <c r="AC1215" s="249">
        <v>1</v>
      </c>
      <c r="AD1215" s="249">
        <v>1</v>
      </c>
      <c r="AE1215" s="249">
        <v>1</v>
      </c>
      <c r="AF1215" s="249">
        <v>1</v>
      </c>
      <c r="AG1215" s="249">
        <v>1</v>
      </c>
      <c r="AH1215" s="249">
        <v>1</v>
      </c>
      <c r="AI1215" s="249">
        <v>1</v>
      </c>
      <c r="AJ1215" s="249">
        <v>1</v>
      </c>
      <c r="AK1215" s="249">
        <v>1</v>
      </c>
      <c r="AL1215" s="249">
        <v>1</v>
      </c>
      <c r="AM1215" s="249">
        <v>1</v>
      </c>
    </row>
    <row r="1216" spans="1:39" x14ac:dyDescent="0.3">
      <c r="A1216" s="249">
        <v>523060</v>
      </c>
      <c r="B1216" s="305" t="s">
        <v>2062</v>
      </c>
      <c r="C1216" s="249">
        <v>1</v>
      </c>
      <c r="D1216" s="249">
        <v>1</v>
      </c>
      <c r="E1216" s="249">
        <v>1</v>
      </c>
      <c r="F1216" s="249">
        <v>1</v>
      </c>
      <c r="G1216" s="249">
        <v>1</v>
      </c>
      <c r="H1216" s="249">
        <v>1</v>
      </c>
      <c r="I1216" s="249">
        <v>1</v>
      </c>
      <c r="J1216" s="249">
        <v>1</v>
      </c>
      <c r="K1216" s="249">
        <v>1</v>
      </c>
      <c r="L1216" s="249">
        <v>1</v>
      </c>
      <c r="M1216" s="249">
        <v>1</v>
      </c>
      <c r="N1216" s="249">
        <v>1</v>
      </c>
      <c r="O1216" s="249">
        <v>1</v>
      </c>
      <c r="P1216" s="249">
        <v>1</v>
      </c>
      <c r="Q1216" s="249">
        <v>1</v>
      </c>
      <c r="R1216" s="249">
        <v>1</v>
      </c>
      <c r="S1216" s="249">
        <v>1</v>
      </c>
      <c r="T1216" s="249">
        <v>1</v>
      </c>
      <c r="U1216" s="249">
        <v>1</v>
      </c>
      <c r="V1216" s="249">
        <v>1</v>
      </c>
      <c r="W1216" s="249">
        <v>1</v>
      </c>
      <c r="X1216" s="249">
        <v>1</v>
      </c>
      <c r="Y1216" s="249">
        <v>1</v>
      </c>
      <c r="Z1216" s="249">
        <v>1</v>
      </c>
      <c r="AA1216" s="249">
        <v>1</v>
      </c>
      <c r="AB1216" s="249">
        <v>1</v>
      </c>
      <c r="AC1216" s="249">
        <v>1</v>
      </c>
      <c r="AD1216" s="249">
        <v>1</v>
      </c>
      <c r="AE1216" s="249">
        <v>1</v>
      </c>
      <c r="AF1216" s="249">
        <v>1</v>
      </c>
      <c r="AG1216" s="249">
        <v>1</v>
      </c>
      <c r="AH1216" s="249">
        <v>1</v>
      </c>
      <c r="AI1216" s="249">
        <v>1</v>
      </c>
      <c r="AJ1216" s="249">
        <v>1</v>
      </c>
      <c r="AK1216" s="249">
        <v>1</v>
      </c>
      <c r="AL1216" s="249">
        <v>1</v>
      </c>
      <c r="AM1216" s="249">
        <v>1</v>
      </c>
    </row>
    <row r="1217" spans="1:39" x14ac:dyDescent="0.3">
      <c r="A1217" s="249">
        <v>523065</v>
      </c>
      <c r="B1217" s="305" t="s">
        <v>2062</v>
      </c>
      <c r="C1217" s="249">
        <v>1</v>
      </c>
      <c r="D1217" s="249">
        <v>1</v>
      </c>
      <c r="E1217" s="249">
        <v>1</v>
      </c>
      <c r="F1217" s="249">
        <v>1</v>
      </c>
      <c r="G1217" s="249">
        <v>1</v>
      </c>
      <c r="H1217" s="249">
        <v>1</v>
      </c>
      <c r="I1217" s="249">
        <v>1</v>
      </c>
      <c r="J1217" s="249">
        <v>1</v>
      </c>
      <c r="K1217" s="249">
        <v>1</v>
      </c>
      <c r="L1217" s="249">
        <v>1</v>
      </c>
      <c r="M1217" s="249">
        <v>1</v>
      </c>
      <c r="N1217" s="249">
        <v>1</v>
      </c>
      <c r="O1217" s="249">
        <v>1</v>
      </c>
      <c r="P1217" s="249">
        <v>1</v>
      </c>
      <c r="Q1217" s="249">
        <v>1</v>
      </c>
      <c r="R1217" s="249">
        <v>1</v>
      </c>
      <c r="S1217" s="249">
        <v>1</v>
      </c>
      <c r="T1217" s="249">
        <v>1</v>
      </c>
      <c r="U1217" s="249">
        <v>1</v>
      </c>
      <c r="V1217" s="249">
        <v>1</v>
      </c>
      <c r="W1217" s="249">
        <v>1</v>
      </c>
      <c r="X1217" s="249">
        <v>1</v>
      </c>
      <c r="Y1217" s="249">
        <v>1</v>
      </c>
      <c r="Z1217" s="249">
        <v>1</v>
      </c>
      <c r="AA1217" s="249">
        <v>1</v>
      </c>
      <c r="AB1217" s="249">
        <v>1</v>
      </c>
      <c r="AC1217" s="249">
        <v>1</v>
      </c>
      <c r="AD1217" s="249">
        <v>1</v>
      </c>
      <c r="AE1217" s="249">
        <v>1</v>
      </c>
      <c r="AF1217" s="249">
        <v>1</v>
      </c>
      <c r="AG1217" s="249">
        <v>1</v>
      </c>
      <c r="AH1217" s="249">
        <v>1</v>
      </c>
      <c r="AI1217" s="249">
        <v>1</v>
      </c>
      <c r="AJ1217" s="249">
        <v>1</v>
      </c>
      <c r="AK1217" s="249">
        <v>1</v>
      </c>
      <c r="AL1217" s="249">
        <v>1</v>
      </c>
      <c r="AM1217" s="249">
        <v>1</v>
      </c>
    </row>
    <row r="1218" spans="1:39" x14ac:dyDescent="0.3">
      <c r="A1218" s="249">
        <v>523067</v>
      </c>
      <c r="B1218" s="305" t="s">
        <v>2062</v>
      </c>
      <c r="C1218" s="249">
        <v>1</v>
      </c>
      <c r="D1218" s="249">
        <v>1</v>
      </c>
      <c r="E1218" s="249">
        <v>1</v>
      </c>
      <c r="F1218" s="249">
        <v>1</v>
      </c>
      <c r="G1218" s="249">
        <v>1</v>
      </c>
      <c r="H1218" s="249">
        <v>1</v>
      </c>
      <c r="I1218" s="249">
        <v>1</v>
      </c>
      <c r="J1218" s="249">
        <v>1</v>
      </c>
      <c r="K1218" s="249">
        <v>1</v>
      </c>
      <c r="L1218" s="249">
        <v>1</v>
      </c>
      <c r="M1218" s="249">
        <v>1</v>
      </c>
      <c r="N1218" s="249">
        <v>1</v>
      </c>
      <c r="O1218" s="249">
        <v>1</v>
      </c>
      <c r="P1218" s="249">
        <v>1</v>
      </c>
      <c r="Q1218" s="249">
        <v>1</v>
      </c>
      <c r="R1218" s="249">
        <v>1</v>
      </c>
      <c r="S1218" s="249">
        <v>1</v>
      </c>
      <c r="T1218" s="249">
        <v>1</v>
      </c>
      <c r="U1218" s="249">
        <v>1</v>
      </c>
      <c r="V1218" s="249">
        <v>1</v>
      </c>
      <c r="W1218" s="249">
        <v>1</v>
      </c>
      <c r="X1218" s="249">
        <v>1</v>
      </c>
      <c r="Y1218" s="249">
        <v>1</v>
      </c>
      <c r="Z1218" s="249">
        <v>1</v>
      </c>
      <c r="AA1218" s="249">
        <v>1</v>
      </c>
      <c r="AB1218" s="249">
        <v>1</v>
      </c>
      <c r="AC1218" s="249">
        <v>1</v>
      </c>
      <c r="AD1218" s="249">
        <v>1</v>
      </c>
      <c r="AE1218" s="249">
        <v>1</v>
      </c>
      <c r="AF1218" s="249">
        <v>1</v>
      </c>
      <c r="AG1218" s="249">
        <v>1</v>
      </c>
      <c r="AH1218" s="249">
        <v>1</v>
      </c>
      <c r="AI1218" s="249">
        <v>1</v>
      </c>
      <c r="AJ1218" s="249">
        <v>1</v>
      </c>
      <c r="AK1218" s="249">
        <v>1</v>
      </c>
      <c r="AL1218" s="249">
        <v>1</v>
      </c>
      <c r="AM1218" s="249">
        <v>1</v>
      </c>
    </row>
    <row r="1219" spans="1:39" x14ac:dyDescent="0.3">
      <c r="A1219" s="249">
        <v>523072</v>
      </c>
      <c r="B1219" s="305" t="s">
        <v>2062</v>
      </c>
      <c r="C1219" s="249">
        <v>1</v>
      </c>
      <c r="D1219" s="249">
        <v>1</v>
      </c>
      <c r="E1219" s="249">
        <v>1</v>
      </c>
      <c r="F1219" s="249">
        <v>1</v>
      </c>
      <c r="G1219" s="249">
        <v>1</v>
      </c>
      <c r="H1219" s="249">
        <v>1</v>
      </c>
      <c r="I1219" s="249">
        <v>1</v>
      </c>
      <c r="J1219" s="249">
        <v>1</v>
      </c>
      <c r="K1219" s="249">
        <v>1</v>
      </c>
      <c r="L1219" s="249">
        <v>1</v>
      </c>
      <c r="M1219" s="249">
        <v>1</v>
      </c>
      <c r="N1219" s="249">
        <v>1</v>
      </c>
      <c r="O1219" s="249">
        <v>1</v>
      </c>
      <c r="P1219" s="249">
        <v>1</v>
      </c>
      <c r="Q1219" s="249">
        <v>1</v>
      </c>
      <c r="R1219" s="249">
        <v>1</v>
      </c>
      <c r="S1219" s="249">
        <v>1</v>
      </c>
      <c r="T1219" s="249">
        <v>1</v>
      </c>
      <c r="U1219" s="249">
        <v>1</v>
      </c>
      <c r="V1219" s="249">
        <v>1</v>
      </c>
      <c r="W1219" s="249">
        <v>1</v>
      </c>
      <c r="X1219" s="249">
        <v>1</v>
      </c>
      <c r="Y1219" s="249">
        <v>1</v>
      </c>
      <c r="Z1219" s="249">
        <v>1</v>
      </c>
      <c r="AA1219" s="249">
        <v>1</v>
      </c>
      <c r="AB1219" s="249">
        <v>1</v>
      </c>
      <c r="AC1219" s="249">
        <v>1</v>
      </c>
      <c r="AD1219" s="249">
        <v>1</v>
      </c>
      <c r="AE1219" s="249">
        <v>1</v>
      </c>
      <c r="AF1219" s="249">
        <v>1</v>
      </c>
      <c r="AG1219" s="249">
        <v>1</v>
      </c>
      <c r="AH1219" s="249">
        <v>1</v>
      </c>
      <c r="AI1219" s="249">
        <v>1</v>
      </c>
      <c r="AJ1219" s="249">
        <v>1</v>
      </c>
      <c r="AK1219" s="249">
        <v>1</v>
      </c>
      <c r="AL1219" s="249">
        <v>1</v>
      </c>
      <c r="AM1219" s="249">
        <v>1</v>
      </c>
    </row>
    <row r="1220" spans="1:39" x14ac:dyDescent="0.3">
      <c r="A1220" s="249">
        <v>523074</v>
      </c>
      <c r="B1220" s="305" t="s">
        <v>2062</v>
      </c>
      <c r="C1220" s="249">
        <v>1</v>
      </c>
      <c r="D1220" s="249">
        <v>1</v>
      </c>
      <c r="E1220" s="249">
        <v>1</v>
      </c>
      <c r="F1220" s="249">
        <v>1</v>
      </c>
      <c r="G1220" s="249">
        <v>1</v>
      </c>
      <c r="H1220" s="249">
        <v>1</v>
      </c>
      <c r="I1220" s="249">
        <v>1</v>
      </c>
      <c r="J1220" s="249">
        <v>1</v>
      </c>
      <c r="K1220" s="249">
        <v>1</v>
      </c>
      <c r="L1220" s="249">
        <v>1</v>
      </c>
      <c r="M1220" s="249">
        <v>1</v>
      </c>
      <c r="N1220" s="249">
        <v>1</v>
      </c>
      <c r="O1220" s="249">
        <v>1</v>
      </c>
      <c r="P1220" s="249">
        <v>1</v>
      </c>
      <c r="Q1220" s="249">
        <v>1</v>
      </c>
      <c r="R1220" s="249">
        <v>1</v>
      </c>
      <c r="S1220" s="249">
        <v>1</v>
      </c>
      <c r="T1220" s="249">
        <v>1</v>
      </c>
      <c r="U1220" s="249">
        <v>1</v>
      </c>
      <c r="V1220" s="249">
        <v>1</v>
      </c>
      <c r="W1220" s="249">
        <v>1</v>
      </c>
      <c r="X1220" s="249">
        <v>1</v>
      </c>
      <c r="Y1220" s="249">
        <v>1</v>
      </c>
      <c r="Z1220" s="249">
        <v>1</v>
      </c>
      <c r="AA1220" s="249">
        <v>1</v>
      </c>
      <c r="AB1220" s="249">
        <v>1</v>
      </c>
      <c r="AC1220" s="249">
        <v>1</v>
      </c>
      <c r="AD1220" s="249">
        <v>1</v>
      </c>
      <c r="AE1220" s="249">
        <v>1</v>
      </c>
      <c r="AF1220" s="249">
        <v>1</v>
      </c>
      <c r="AG1220" s="249">
        <v>1</v>
      </c>
      <c r="AH1220" s="249">
        <v>1</v>
      </c>
      <c r="AI1220" s="249">
        <v>1</v>
      </c>
      <c r="AJ1220" s="249">
        <v>1</v>
      </c>
      <c r="AK1220" s="249">
        <v>1</v>
      </c>
      <c r="AL1220" s="249">
        <v>1</v>
      </c>
      <c r="AM1220" s="249">
        <v>1</v>
      </c>
    </row>
    <row r="1221" spans="1:39" x14ac:dyDescent="0.3">
      <c r="A1221" s="249">
        <v>523079</v>
      </c>
      <c r="B1221" s="305" t="s">
        <v>2062</v>
      </c>
      <c r="C1221" s="249">
        <v>1</v>
      </c>
      <c r="D1221" s="249">
        <v>1</v>
      </c>
      <c r="E1221" s="249">
        <v>1</v>
      </c>
      <c r="F1221" s="249">
        <v>1</v>
      </c>
      <c r="G1221" s="249">
        <v>1</v>
      </c>
      <c r="H1221" s="249">
        <v>1</v>
      </c>
      <c r="I1221" s="249">
        <v>1</v>
      </c>
      <c r="J1221" s="249">
        <v>1</v>
      </c>
      <c r="K1221" s="249">
        <v>1</v>
      </c>
      <c r="L1221" s="249">
        <v>1</v>
      </c>
      <c r="M1221" s="249">
        <v>1</v>
      </c>
      <c r="N1221" s="249">
        <v>1</v>
      </c>
      <c r="O1221" s="249">
        <v>1</v>
      </c>
      <c r="P1221" s="249">
        <v>1</v>
      </c>
      <c r="Q1221" s="249">
        <v>1</v>
      </c>
      <c r="R1221" s="249">
        <v>1</v>
      </c>
      <c r="S1221" s="249">
        <v>1</v>
      </c>
      <c r="T1221" s="249">
        <v>1</v>
      </c>
      <c r="U1221" s="249">
        <v>1</v>
      </c>
      <c r="V1221" s="249">
        <v>1</v>
      </c>
      <c r="W1221" s="249">
        <v>1</v>
      </c>
      <c r="X1221" s="249">
        <v>1</v>
      </c>
      <c r="Y1221" s="249">
        <v>1</v>
      </c>
      <c r="Z1221" s="249">
        <v>1</v>
      </c>
      <c r="AA1221" s="249">
        <v>1</v>
      </c>
      <c r="AB1221" s="249">
        <v>1</v>
      </c>
      <c r="AC1221" s="249">
        <v>1</v>
      </c>
      <c r="AD1221" s="249">
        <v>1</v>
      </c>
      <c r="AE1221" s="249">
        <v>1</v>
      </c>
      <c r="AF1221" s="249">
        <v>1</v>
      </c>
      <c r="AG1221" s="249">
        <v>1</v>
      </c>
      <c r="AH1221" s="249">
        <v>1</v>
      </c>
      <c r="AI1221" s="249">
        <v>1</v>
      </c>
      <c r="AJ1221" s="249">
        <v>1</v>
      </c>
      <c r="AK1221" s="249">
        <v>1</v>
      </c>
      <c r="AL1221" s="249">
        <v>1</v>
      </c>
      <c r="AM1221" s="249">
        <v>1</v>
      </c>
    </row>
    <row r="1222" spans="1:39" x14ac:dyDescent="0.3">
      <c r="A1222" s="249">
        <v>523090</v>
      </c>
      <c r="B1222" s="305" t="s">
        <v>2062</v>
      </c>
      <c r="C1222" s="249">
        <v>1</v>
      </c>
      <c r="D1222" s="249">
        <v>1</v>
      </c>
      <c r="E1222" s="249">
        <v>1</v>
      </c>
      <c r="F1222" s="249">
        <v>1</v>
      </c>
      <c r="G1222" s="249">
        <v>1</v>
      </c>
      <c r="H1222" s="249">
        <v>1</v>
      </c>
      <c r="I1222" s="249">
        <v>1</v>
      </c>
      <c r="J1222" s="249">
        <v>1</v>
      </c>
      <c r="K1222" s="249">
        <v>1</v>
      </c>
      <c r="L1222" s="249">
        <v>1</v>
      </c>
      <c r="M1222" s="249">
        <v>1</v>
      </c>
      <c r="N1222" s="249">
        <v>1</v>
      </c>
      <c r="O1222" s="249">
        <v>1</v>
      </c>
      <c r="P1222" s="249">
        <v>1</v>
      </c>
      <c r="Q1222" s="249">
        <v>1</v>
      </c>
      <c r="R1222" s="249">
        <v>1</v>
      </c>
      <c r="S1222" s="249">
        <v>1</v>
      </c>
      <c r="T1222" s="249">
        <v>1</v>
      </c>
      <c r="U1222" s="249">
        <v>1</v>
      </c>
      <c r="V1222" s="249">
        <v>1</v>
      </c>
      <c r="W1222" s="249">
        <v>1</v>
      </c>
      <c r="X1222" s="249">
        <v>1</v>
      </c>
      <c r="Y1222" s="249">
        <v>1</v>
      </c>
      <c r="Z1222" s="249">
        <v>1</v>
      </c>
      <c r="AA1222" s="249">
        <v>1</v>
      </c>
      <c r="AB1222" s="249">
        <v>1</v>
      </c>
      <c r="AC1222" s="249">
        <v>1</v>
      </c>
      <c r="AD1222" s="249">
        <v>1</v>
      </c>
      <c r="AE1222" s="249">
        <v>1</v>
      </c>
      <c r="AF1222" s="249">
        <v>1</v>
      </c>
      <c r="AG1222" s="249">
        <v>1</v>
      </c>
      <c r="AH1222" s="249">
        <v>1</v>
      </c>
      <c r="AI1222" s="249">
        <v>1</v>
      </c>
      <c r="AJ1222" s="249">
        <v>1</v>
      </c>
      <c r="AK1222" s="249">
        <v>1</v>
      </c>
      <c r="AL1222" s="249">
        <v>1</v>
      </c>
      <c r="AM1222" s="249">
        <v>1</v>
      </c>
    </row>
    <row r="1223" spans="1:39" x14ac:dyDescent="0.3">
      <c r="A1223" s="249">
        <v>523095</v>
      </c>
      <c r="B1223" s="305" t="s">
        <v>2062</v>
      </c>
      <c r="C1223" s="249">
        <v>1</v>
      </c>
      <c r="D1223" s="249">
        <v>1</v>
      </c>
      <c r="E1223" s="249">
        <v>1</v>
      </c>
      <c r="F1223" s="249">
        <v>1</v>
      </c>
      <c r="G1223" s="249">
        <v>1</v>
      </c>
      <c r="H1223" s="249">
        <v>1</v>
      </c>
      <c r="I1223" s="249">
        <v>1</v>
      </c>
      <c r="J1223" s="249">
        <v>1</v>
      </c>
      <c r="K1223" s="249">
        <v>1</v>
      </c>
      <c r="L1223" s="249">
        <v>1</v>
      </c>
      <c r="M1223" s="249">
        <v>1</v>
      </c>
      <c r="N1223" s="249">
        <v>1</v>
      </c>
      <c r="O1223" s="249">
        <v>1</v>
      </c>
      <c r="P1223" s="249">
        <v>1</v>
      </c>
      <c r="Q1223" s="249">
        <v>1</v>
      </c>
      <c r="R1223" s="249">
        <v>1</v>
      </c>
      <c r="S1223" s="249">
        <v>1</v>
      </c>
      <c r="T1223" s="249">
        <v>1</v>
      </c>
      <c r="U1223" s="249">
        <v>1</v>
      </c>
      <c r="V1223" s="249">
        <v>1</v>
      </c>
      <c r="W1223" s="249">
        <v>1</v>
      </c>
      <c r="X1223" s="249">
        <v>1</v>
      </c>
      <c r="Y1223" s="249">
        <v>1</v>
      </c>
      <c r="Z1223" s="249">
        <v>1</v>
      </c>
      <c r="AA1223" s="249">
        <v>1</v>
      </c>
      <c r="AB1223" s="249">
        <v>1</v>
      </c>
      <c r="AC1223" s="249">
        <v>1</v>
      </c>
      <c r="AD1223" s="249">
        <v>1</v>
      </c>
      <c r="AE1223" s="249">
        <v>1</v>
      </c>
      <c r="AF1223" s="249">
        <v>1</v>
      </c>
      <c r="AG1223" s="249">
        <v>1</v>
      </c>
      <c r="AH1223" s="249">
        <v>1</v>
      </c>
      <c r="AI1223" s="249">
        <v>1</v>
      </c>
      <c r="AJ1223" s="249">
        <v>1</v>
      </c>
      <c r="AK1223" s="249">
        <v>1</v>
      </c>
      <c r="AL1223" s="249">
        <v>1</v>
      </c>
      <c r="AM1223" s="249">
        <v>1</v>
      </c>
    </row>
    <row r="1224" spans="1:39" x14ac:dyDescent="0.3">
      <c r="A1224" s="249">
        <v>523099</v>
      </c>
      <c r="B1224" s="305" t="s">
        <v>2062</v>
      </c>
      <c r="C1224" s="249">
        <v>1</v>
      </c>
      <c r="D1224" s="249">
        <v>1</v>
      </c>
      <c r="E1224" s="249">
        <v>1</v>
      </c>
      <c r="F1224" s="249">
        <v>1</v>
      </c>
      <c r="G1224" s="249">
        <v>1</v>
      </c>
      <c r="H1224" s="249">
        <v>1</v>
      </c>
      <c r="I1224" s="249">
        <v>1</v>
      </c>
      <c r="J1224" s="249">
        <v>1</v>
      </c>
      <c r="K1224" s="249">
        <v>1</v>
      </c>
      <c r="L1224" s="249">
        <v>1</v>
      </c>
      <c r="M1224" s="249">
        <v>1</v>
      </c>
      <c r="N1224" s="249">
        <v>1</v>
      </c>
      <c r="O1224" s="249">
        <v>1</v>
      </c>
      <c r="P1224" s="249">
        <v>1</v>
      </c>
      <c r="Q1224" s="249">
        <v>1</v>
      </c>
      <c r="R1224" s="249">
        <v>1</v>
      </c>
      <c r="S1224" s="249">
        <v>1</v>
      </c>
      <c r="T1224" s="249">
        <v>1</v>
      </c>
      <c r="U1224" s="249">
        <v>1</v>
      </c>
      <c r="V1224" s="249">
        <v>1</v>
      </c>
      <c r="W1224" s="249">
        <v>1</v>
      </c>
      <c r="X1224" s="249">
        <v>1</v>
      </c>
      <c r="Y1224" s="249">
        <v>1</v>
      </c>
      <c r="Z1224" s="249">
        <v>1</v>
      </c>
      <c r="AA1224" s="249">
        <v>1</v>
      </c>
      <c r="AB1224" s="249">
        <v>1</v>
      </c>
      <c r="AC1224" s="249">
        <v>1</v>
      </c>
      <c r="AD1224" s="249">
        <v>1</v>
      </c>
      <c r="AE1224" s="249">
        <v>1</v>
      </c>
      <c r="AF1224" s="249">
        <v>1</v>
      </c>
      <c r="AG1224" s="249">
        <v>1</v>
      </c>
      <c r="AH1224" s="249">
        <v>1</v>
      </c>
      <c r="AI1224" s="249">
        <v>1</v>
      </c>
      <c r="AJ1224" s="249">
        <v>1</v>
      </c>
      <c r="AK1224" s="249">
        <v>1</v>
      </c>
      <c r="AL1224" s="249">
        <v>1</v>
      </c>
      <c r="AM1224" s="249">
        <v>1</v>
      </c>
    </row>
    <row r="1225" spans="1:39" x14ac:dyDescent="0.3">
      <c r="A1225" s="249">
        <v>523111</v>
      </c>
      <c r="B1225" s="305" t="s">
        <v>2062</v>
      </c>
      <c r="C1225" s="249">
        <v>1</v>
      </c>
      <c r="D1225" s="249">
        <v>1</v>
      </c>
      <c r="E1225" s="249">
        <v>1</v>
      </c>
      <c r="F1225" s="249">
        <v>1</v>
      </c>
      <c r="G1225" s="249">
        <v>1</v>
      </c>
      <c r="H1225" s="249">
        <v>1</v>
      </c>
      <c r="I1225" s="249">
        <v>1</v>
      </c>
      <c r="J1225" s="249">
        <v>1</v>
      </c>
      <c r="K1225" s="249">
        <v>1</v>
      </c>
      <c r="L1225" s="249">
        <v>1</v>
      </c>
      <c r="M1225" s="249">
        <v>1</v>
      </c>
      <c r="N1225" s="249">
        <v>1</v>
      </c>
      <c r="O1225" s="249">
        <v>1</v>
      </c>
      <c r="P1225" s="249">
        <v>1</v>
      </c>
      <c r="Q1225" s="249">
        <v>1</v>
      </c>
      <c r="R1225" s="249">
        <v>1</v>
      </c>
      <c r="S1225" s="249">
        <v>1</v>
      </c>
      <c r="T1225" s="249">
        <v>1</v>
      </c>
      <c r="U1225" s="249">
        <v>1</v>
      </c>
      <c r="V1225" s="249">
        <v>1</v>
      </c>
      <c r="W1225" s="249">
        <v>1</v>
      </c>
      <c r="X1225" s="249">
        <v>1</v>
      </c>
      <c r="Y1225" s="249">
        <v>1</v>
      </c>
      <c r="Z1225" s="249">
        <v>1</v>
      </c>
      <c r="AA1225" s="249">
        <v>1</v>
      </c>
      <c r="AB1225" s="249">
        <v>1</v>
      </c>
      <c r="AC1225" s="249">
        <v>1</v>
      </c>
      <c r="AD1225" s="249">
        <v>1</v>
      </c>
      <c r="AE1225" s="249">
        <v>1</v>
      </c>
      <c r="AF1225" s="249">
        <v>1</v>
      </c>
      <c r="AG1225" s="249">
        <v>1</v>
      </c>
      <c r="AH1225" s="249">
        <v>1</v>
      </c>
      <c r="AI1225" s="249">
        <v>1</v>
      </c>
      <c r="AJ1225" s="249">
        <v>1</v>
      </c>
      <c r="AK1225" s="249">
        <v>1</v>
      </c>
      <c r="AL1225" s="249">
        <v>1</v>
      </c>
      <c r="AM1225" s="249">
        <v>1</v>
      </c>
    </row>
    <row r="1226" spans="1:39" x14ac:dyDescent="0.3">
      <c r="A1226" s="249">
        <v>523113</v>
      </c>
      <c r="B1226" s="305" t="s">
        <v>2062</v>
      </c>
      <c r="C1226" s="249">
        <v>1</v>
      </c>
      <c r="D1226" s="249">
        <v>1</v>
      </c>
      <c r="E1226" s="249">
        <v>1</v>
      </c>
      <c r="F1226" s="249">
        <v>1</v>
      </c>
      <c r="G1226" s="249">
        <v>1</v>
      </c>
      <c r="H1226" s="249">
        <v>1</v>
      </c>
      <c r="I1226" s="249">
        <v>1</v>
      </c>
      <c r="J1226" s="249">
        <v>1</v>
      </c>
      <c r="K1226" s="249">
        <v>1</v>
      </c>
      <c r="L1226" s="249">
        <v>1</v>
      </c>
      <c r="M1226" s="249">
        <v>1</v>
      </c>
      <c r="N1226" s="249">
        <v>1</v>
      </c>
      <c r="O1226" s="249">
        <v>1</v>
      </c>
      <c r="P1226" s="249">
        <v>1</v>
      </c>
      <c r="Q1226" s="249">
        <v>1</v>
      </c>
      <c r="R1226" s="249">
        <v>1</v>
      </c>
      <c r="S1226" s="249">
        <v>1</v>
      </c>
      <c r="T1226" s="249">
        <v>1</v>
      </c>
      <c r="U1226" s="249">
        <v>1</v>
      </c>
      <c r="V1226" s="249">
        <v>1</v>
      </c>
      <c r="W1226" s="249">
        <v>1</v>
      </c>
      <c r="X1226" s="249">
        <v>1</v>
      </c>
      <c r="Y1226" s="249">
        <v>1</v>
      </c>
      <c r="Z1226" s="249">
        <v>1</v>
      </c>
      <c r="AA1226" s="249">
        <v>1</v>
      </c>
      <c r="AB1226" s="249">
        <v>1</v>
      </c>
      <c r="AC1226" s="249">
        <v>1</v>
      </c>
      <c r="AD1226" s="249">
        <v>1</v>
      </c>
      <c r="AE1226" s="249">
        <v>1</v>
      </c>
      <c r="AF1226" s="249">
        <v>1</v>
      </c>
      <c r="AG1226" s="249">
        <v>1</v>
      </c>
      <c r="AH1226" s="249">
        <v>1</v>
      </c>
      <c r="AI1226" s="249">
        <v>1</v>
      </c>
      <c r="AJ1226" s="249">
        <v>1</v>
      </c>
      <c r="AK1226" s="249">
        <v>1</v>
      </c>
      <c r="AL1226" s="249">
        <v>1</v>
      </c>
      <c r="AM1226" s="249">
        <v>1</v>
      </c>
    </row>
    <row r="1227" spans="1:39" x14ac:dyDescent="0.3">
      <c r="A1227" s="249">
        <v>523124</v>
      </c>
      <c r="B1227" s="305" t="s">
        <v>2062</v>
      </c>
      <c r="C1227" s="249">
        <v>1</v>
      </c>
      <c r="D1227" s="249">
        <v>1</v>
      </c>
      <c r="E1227" s="249">
        <v>1</v>
      </c>
      <c r="F1227" s="249">
        <v>1</v>
      </c>
      <c r="G1227" s="249">
        <v>1</v>
      </c>
      <c r="H1227" s="249">
        <v>1</v>
      </c>
      <c r="I1227" s="249">
        <v>1</v>
      </c>
      <c r="J1227" s="249">
        <v>1</v>
      </c>
      <c r="K1227" s="249">
        <v>1</v>
      </c>
      <c r="L1227" s="249">
        <v>1</v>
      </c>
      <c r="M1227" s="249">
        <v>1</v>
      </c>
      <c r="N1227" s="249">
        <v>1</v>
      </c>
      <c r="O1227" s="249">
        <v>1</v>
      </c>
      <c r="P1227" s="249">
        <v>1</v>
      </c>
      <c r="Q1227" s="249">
        <v>1</v>
      </c>
      <c r="R1227" s="249">
        <v>1</v>
      </c>
      <c r="S1227" s="249">
        <v>1</v>
      </c>
      <c r="T1227" s="249">
        <v>1</v>
      </c>
      <c r="U1227" s="249">
        <v>1</v>
      </c>
      <c r="V1227" s="249">
        <v>1</v>
      </c>
      <c r="W1227" s="249">
        <v>1</v>
      </c>
      <c r="X1227" s="249">
        <v>1</v>
      </c>
      <c r="Y1227" s="249">
        <v>1</v>
      </c>
      <c r="Z1227" s="249">
        <v>1</v>
      </c>
      <c r="AA1227" s="249">
        <v>1</v>
      </c>
      <c r="AB1227" s="249">
        <v>1</v>
      </c>
      <c r="AC1227" s="249">
        <v>1</v>
      </c>
      <c r="AD1227" s="249">
        <v>1</v>
      </c>
      <c r="AE1227" s="249">
        <v>1</v>
      </c>
      <c r="AF1227" s="249">
        <v>1</v>
      </c>
      <c r="AG1227" s="249">
        <v>1</v>
      </c>
      <c r="AH1227" s="249">
        <v>1</v>
      </c>
      <c r="AI1227" s="249">
        <v>1</v>
      </c>
      <c r="AJ1227" s="249">
        <v>1</v>
      </c>
      <c r="AK1227" s="249">
        <v>1</v>
      </c>
      <c r="AL1227" s="249">
        <v>1</v>
      </c>
      <c r="AM1227" s="249">
        <v>1</v>
      </c>
    </row>
    <row r="1228" spans="1:39" x14ac:dyDescent="0.3">
      <c r="A1228" s="249">
        <v>523130</v>
      </c>
      <c r="B1228" s="305" t="s">
        <v>2062</v>
      </c>
      <c r="C1228" s="249">
        <v>1</v>
      </c>
      <c r="D1228" s="249">
        <v>1</v>
      </c>
      <c r="E1228" s="249">
        <v>1</v>
      </c>
      <c r="F1228" s="249">
        <v>1</v>
      </c>
      <c r="G1228" s="249">
        <v>1</v>
      </c>
      <c r="H1228" s="249">
        <v>1</v>
      </c>
      <c r="I1228" s="249">
        <v>1</v>
      </c>
      <c r="J1228" s="249">
        <v>1</v>
      </c>
      <c r="K1228" s="249">
        <v>1</v>
      </c>
      <c r="L1228" s="249">
        <v>1</v>
      </c>
      <c r="M1228" s="249">
        <v>1</v>
      </c>
      <c r="N1228" s="249">
        <v>1</v>
      </c>
      <c r="O1228" s="249">
        <v>1</v>
      </c>
      <c r="P1228" s="249">
        <v>1</v>
      </c>
      <c r="Q1228" s="249">
        <v>1</v>
      </c>
      <c r="R1228" s="249">
        <v>1</v>
      </c>
      <c r="S1228" s="249">
        <v>1</v>
      </c>
      <c r="T1228" s="249">
        <v>1</v>
      </c>
      <c r="U1228" s="249">
        <v>1</v>
      </c>
      <c r="V1228" s="249">
        <v>1</v>
      </c>
      <c r="W1228" s="249">
        <v>1</v>
      </c>
      <c r="X1228" s="249">
        <v>1</v>
      </c>
      <c r="Y1228" s="249">
        <v>1</v>
      </c>
      <c r="Z1228" s="249">
        <v>1</v>
      </c>
      <c r="AA1228" s="249">
        <v>1</v>
      </c>
      <c r="AB1228" s="249">
        <v>1</v>
      </c>
      <c r="AC1228" s="249">
        <v>1</v>
      </c>
      <c r="AD1228" s="249">
        <v>1</v>
      </c>
      <c r="AE1228" s="249">
        <v>1</v>
      </c>
      <c r="AF1228" s="249">
        <v>1</v>
      </c>
      <c r="AG1228" s="249">
        <v>1</v>
      </c>
      <c r="AH1228" s="249">
        <v>1</v>
      </c>
      <c r="AI1228" s="249">
        <v>1</v>
      </c>
      <c r="AJ1228" s="249">
        <v>1</v>
      </c>
      <c r="AK1228" s="249">
        <v>1</v>
      </c>
      <c r="AL1228" s="249">
        <v>1</v>
      </c>
      <c r="AM1228" s="249">
        <v>1</v>
      </c>
    </row>
    <row r="1229" spans="1:39" x14ac:dyDescent="0.3">
      <c r="A1229" s="249">
        <v>523135</v>
      </c>
      <c r="B1229" s="305" t="s">
        <v>2062</v>
      </c>
      <c r="C1229" s="249">
        <v>1</v>
      </c>
      <c r="D1229" s="249">
        <v>1</v>
      </c>
      <c r="E1229" s="249">
        <v>1</v>
      </c>
      <c r="F1229" s="249">
        <v>1</v>
      </c>
      <c r="G1229" s="249">
        <v>1</v>
      </c>
      <c r="H1229" s="249">
        <v>1</v>
      </c>
      <c r="I1229" s="249">
        <v>1</v>
      </c>
      <c r="J1229" s="249">
        <v>1</v>
      </c>
      <c r="K1229" s="249">
        <v>1</v>
      </c>
      <c r="L1229" s="249">
        <v>1</v>
      </c>
      <c r="M1229" s="249">
        <v>1</v>
      </c>
      <c r="N1229" s="249">
        <v>1</v>
      </c>
      <c r="O1229" s="249">
        <v>1</v>
      </c>
      <c r="P1229" s="249">
        <v>1</v>
      </c>
      <c r="Q1229" s="249">
        <v>1</v>
      </c>
      <c r="R1229" s="249">
        <v>1</v>
      </c>
      <c r="S1229" s="249">
        <v>1</v>
      </c>
      <c r="T1229" s="249">
        <v>1</v>
      </c>
      <c r="U1229" s="249">
        <v>1</v>
      </c>
      <c r="V1229" s="249">
        <v>1</v>
      </c>
      <c r="W1229" s="249">
        <v>1</v>
      </c>
      <c r="X1229" s="249">
        <v>1</v>
      </c>
      <c r="Y1229" s="249">
        <v>1</v>
      </c>
      <c r="Z1229" s="249">
        <v>1</v>
      </c>
      <c r="AA1229" s="249">
        <v>1</v>
      </c>
      <c r="AB1229" s="249">
        <v>1</v>
      </c>
      <c r="AC1229" s="249">
        <v>1</v>
      </c>
      <c r="AD1229" s="249">
        <v>1</v>
      </c>
      <c r="AE1229" s="249">
        <v>1</v>
      </c>
      <c r="AF1229" s="249">
        <v>1</v>
      </c>
      <c r="AG1229" s="249">
        <v>1</v>
      </c>
      <c r="AH1229" s="249">
        <v>1</v>
      </c>
      <c r="AI1229" s="249">
        <v>1</v>
      </c>
      <c r="AJ1229" s="249">
        <v>1</v>
      </c>
      <c r="AK1229" s="249">
        <v>1</v>
      </c>
      <c r="AL1229" s="249">
        <v>1</v>
      </c>
      <c r="AM1229" s="249">
        <v>1</v>
      </c>
    </row>
    <row r="1230" spans="1:39" x14ac:dyDescent="0.3">
      <c r="A1230" s="249">
        <v>523140</v>
      </c>
      <c r="B1230" s="305" t="s">
        <v>2062</v>
      </c>
      <c r="C1230" s="249">
        <v>1</v>
      </c>
      <c r="D1230" s="249">
        <v>1</v>
      </c>
      <c r="E1230" s="249">
        <v>1</v>
      </c>
      <c r="F1230" s="249">
        <v>1</v>
      </c>
      <c r="G1230" s="249">
        <v>1</v>
      </c>
      <c r="H1230" s="249">
        <v>1</v>
      </c>
      <c r="I1230" s="249">
        <v>1</v>
      </c>
      <c r="J1230" s="249">
        <v>1</v>
      </c>
      <c r="K1230" s="249">
        <v>1</v>
      </c>
      <c r="L1230" s="249">
        <v>1</v>
      </c>
      <c r="M1230" s="249">
        <v>1</v>
      </c>
      <c r="N1230" s="249">
        <v>1</v>
      </c>
      <c r="O1230" s="249">
        <v>1</v>
      </c>
      <c r="P1230" s="249">
        <v>1</v>
      </c>
      <c r="Q1230" s="249">
        <v>1</v>
      </c>
      <c r="R1230" s="249">
        <v>1</v>
      </c>
      <c r="S1230" s="249">
        <v>1</v>
      </c>
      <c r="T1230" s="249">
        <v>1</v>
      </c>
      <c r="U1230" s="249">
        <v>1</v>
      </c>
      <c r="V1230" s="249">
        <v>1</v>
      </c>
      <c r="W1230" s="249">
        <v>1</v>
      </c>
      <c r="X1230" s="249">
        <v>1</v>
      </c>
      <c r="Y1230" s="249">
        <v>1</v>
      </c>
      <c r="Z1230" s="249">
        <v>1</v>
      </c>
      <c r="AA1230" s="249">
        <v>1</v>
      </c>
      <c r="AB1230" s="249">
        <v>1</v>
      </c>
      <c r="AC1230" s="249">
        <v>1</v>
      </c>
      <c r="AD1230" s="249">
        <v>1</v>
      </c>
      <c r="AE1230" s="249">
        <v>1</v>
      </c>
      <c r="AF1230" s="249">
        <v>1</v>
      </c>
      <c r="AG1230" s="249">
        <v>1</v>
      </c>
      <c r="AH1230" s="249">
        <v>1</v>
      </c>
      <c r="AI1230" s="249">
        <v>1</v>
      </c>
      <c r="AJ1230" s="249">
        <v>1</v>
      </c>
      <c r="AK1230" s="249">
        <v>1</v>
      </c>
      <c r="AL1230" s="249">
        <v>1</v>
      </c>
      <c r="AM1230" s="249">
        <v>1</v>
      </c>
    </row>
    <row r="1231" spans="1:39" x14ac:dyDescent="0.3">
      <c r="A1231" s="249">
        <v>523153</v>
      </c>
      <c r="B1231" s="305" t="s">
        <v>2062</v>
      </c>
      <c r="C1231" s="249">
        <v>1</v>
      </c>
      <c r="D1231" s="249">
        <v>1</v>
      </c>
      <c r="E1231" s="249">
        <v>1</v>
      </c>
      <c r="F1231" s="249">
        <v>1</v>
      </c>
      <c r="G1231" s="249">
        <v>1</v>
      </c>
      <c r="H1231" s="249">
        <v>1</v>
      </c>
      <c r="I1231" s="249">
        <v>1</v>
      </c>
      <c r="J1231" s="249">
        <v>1</v>
      </c>
      <c r="K1231" s="249">
        <v>1</v>
      </c>
      <c r="L1231" s="249">
        <v>1</v>
      </c>
      <c r="M1231" s="249">
        <v>1</v>
      </c>
      <c r="N1231" s="249">
        <v>1</v>
      </c>
      <c r="O1231" s="249">
        <v>1</v>
      </c>
      <c r="P1231" s="249">
        <v>1</v>
      </c>
      <c r="Q1231" s="249">
        <v>1</v>
      </c>
      <c r="R1231" s="249">
        <v>1</v>
      </c>
      <c r="S1231" s="249">
        <v>1</v>
      </c>
      <c r="T1231" s="249">
        <v>1</v>
      </c>
      <c r="U1231" s="249">
        <v>1</v>
      </c>
      <c r="V1231" s="249">
        <v>1</v>
      </c>
      <c r="W1231" s="249">
        <v>1</v>
      </c>
      <c r="X1231" s="249">
        <v>1</v>
      </c>
      <c r="Y1231" s="249">
        <v>1</v>
      </c>
      <c r="Z1231" s="249">
        <v>1</v>
      </c>
      <c r="AA1231" s="249">
        <v>1</v>
      </c>
      <c r="AB1231" s="249">
        <v>1</v>
      </c>
      <c r="AC1231" s="249">
        <v>1</v>
      </c>
      <c r="AD1231" s="249">
        <v>1</v>
      </c>
      <c r="AE1231" s="249">
        <v>1</v>
      </c>
      <c r="AF1231" s="249">
        <v>1</v>
      </c>
      <c r="AG1231" s="249">
        <v>1</v>
      </c>
      <c r="AH1231" s="249">
        <v>1</v>
      </c>
      <c r="AI1231" s="249">
        <v>1</v>
      </c>
      <c r="AJ1231" s="249">
        <v>1</v>
      </c>
      <c r="AK1231" s="249">
        <v>1</v>
      </c>
      <c r="AL1231" s="249">
        <v>1</v>
      </c>
      <c r="AM1231" s="249">
        <v>1</v>
      </c>
    </row>
    <row r="1232" spans="1:39" x14ac:dyDescent="0.3">
      <c r="A1232" s="249">
        <v>523157</v>
      </c>
      <c r="B1232" s="305" t="s">
        <v>2062</v>
      </c>
      <c r="C1232" s="249">
        <v>1</v>
      </c>
      <c r="D1232" s="249">
        <v>1</v>
      </c>
      <c r="E1232" s="249">
        <v>1</v>
      </c>
      <c r="F1232" s="249">
        <v>1</v>
      </c>
      <c r="G1232" s="249">
        <v>1</v>
      </c>
      <c r="H1232" s="249">
        <v>1</v>
      </c>
      <c r="I1232" s="249">
        <v>1</v>
      </c>
      <c r="J1232" s="249">
        <v>1</v>
      </c>
      <c r="K1232" s="249">
        <v>1</v>
      </c>
      <c r="L1232" s="249">
        <v>1</v>
      </c>
      <c r="M1232" s="249">
        <v>1</v>
      </c>
      <c r="N1232" s="249">
        <v>1</v>
      </c>
      <c r="O1232" s="249">
        <v>1</v>
      </c>
      <c r="P1232" s="249">
        <v>1</v>
      </c>
      <c r="Q1232" s="249">
        <v>1</v>
      </c>
      <c r="R1232" s="249">
        <v>1</v>
      </c>
      <c r="S1232" s="249">
        <v>1</v>
      </c>
      <c r="T1232" s="249">
        <v>1</v>
      </c>
      <c r="U1232" s="249">
        <v>1</v>
      </c>
      <c r="V1232" s="249">
        <v>1</v>
      </c>
      <c r="W1232" s="249">
        <v>1</v>
      </c>
      <c r="X1232" s="249">
        <v>1</v>
      </c>
      <c r="Y1232" s="249">
        <v>1</v>
      </c>
      <c r="Z1232" s="249">
        <v>1</v>
      </c>
      <c r="AA1232" s="249">
        <v>1</v>
      </c>
      <c r="AB1232" s="249">
        <v>1</v>
      </c>
      <c r="AC1232" s="249">
        <v>1</v>
      </c>
      <c r="AD1232" s="249">
        <v>1</v>
      </c>
      <c r="AE1232" s="249">
        <v>1</v>
      </c>
      <c r="AF1232" s="249">
        <v>1</v>
      </c>
      <c r="AG1232" s="249">
        <v>1</v>
      </c>
      <c r="AH1232" s="249">
        <v>1</v>
      </c>
      <c r="AI1232" s="249">
        <v>1</v>
      </c>
      <c r="AJ1232" s="249">
        <v>1</v>
      </c>
      <c r="AK1232" s="249">
        <v>1</v>
      </c>
      <c r="AL1232" s="249">
        <v>1</v>
      </c>
      <c r="AM1232" s="249">
        <v>1</v>
      </c>
    </row>
    <row r="1233" spans="1:39" x14ac:dyDescent="0.3">
      <c r="A1233" s="249">
        <v>523158</v>
      </c>
      <c r="B1233" s="305" t="s">
        <v>2062</v>
      </c>
      <c r="C1233" s="249">
        <v>1</v>
      </c>
      <c r="D1233" s="249">
        <v>1</v>
      </c>
      <c r="E1233" s="249">
        <v>1</v>
      </c>
      <c r="F1233" s="249">
        <v>1</v>
      </c>
      <c r="G1233" s="249">
        <v>1</v>
      </c>
      <c r="H1233" s="249">
        <v>1</v>
      </c>
      <c r="I1233" s="249">
        <v>1</v>
      </c>
      <c r="J1233" s="249">
        <v>1</v>
      </c>
      <c r="K1233" s="249">
        <v>1</v>
      </c>
      <c r="L1233" s="249">
        <v>1</v>
      </c>
      <c r="M1233" s="249">
        <v>1</v>
      </c>
      <c r="N1233" s="249">
        <v>1</v>
      </c>
      <c r="O1233" s="249">
        <v>1</v>
      </c>
      <c r="P1233" s="249">
        <v>1</v>
      </c>
      <c r="Q1233" s="249">
        <v>1</v>
      </c>
      <c r="R1233" s="249">
        <v>1</v>
      </c>
      <c r="S1233" s="249">
        <v>1</v>
      </c>
      <c r="T1233" s="249">
        <v>1</v>
      </c>
      <c r="U1233" s="249">
        <v>1</v>
      </c>
      <c r="V1233" s="249">
        <v>1</v>
      </c>
      <c r="W1233" s="249">
        <v>1</v>
      </c>
      <c r="X1233" s="249">
        <v>1</v>
      </c>
      <c r="Y1233" s="249">
        <v>1</v>
      </c>
      <c r="Z1233" s="249">
        <v>1</v>
      </c>
      <c r="AA1233" s="249">
        <v>1</v>
      </c>
      <c r="AB1233" s="249">
        <v>1</v>
      </c>
      <c r="AC1233" s="249">
        <v>1</v>
      </c>
      <c r="AD1233" s="249">
        <v>1</v>
      </c>
      <c r="AE1233" s="249">
        <v>1</v>
      </c>
      <c r="AF1233" s="249">
        <v>1</v>
      </c>
      <c r="AG1233" s="249">
        <v>1</v>
      </c>
      <c r="AH1233" s="249">
        <v>1</v>
      </c>
      <c r="AI1233" s="249">
        <v>1</v>
      </c>
      <c r="AJ1233" s="249">
        <v>1</v>
      </c>
      <c r="AK1233" s="249">
        <v>1</v>
      </c>
      <c r="AL1233" s="249">
        <v>1</v>
      </c>
      <c r="AM1233" s="249">
        <v>1</v>
      </c>
    </row>
    <row r="1234" spans="1:39" x14ac:dyDescent="0.3">
      <c r="A1234" s="249">
        <v>523159</v>
      </c>
      <c r="B1234" s="305" t="s">
        <v>2062</v>
      </c>
      <c r="C1234" s="249">
        <v>1</v>
      </c>
      <c r="D1234" s="249">
        <v>1</v>
      </c>
      <c r="E1234" s="249">
        <v>1</v>
      </c>
      <c r="F1234" s="249">
        <v>1</v>
      </c>
      <c r="G1234" s="249">
        <v>1</v>
      </c>
      <c r="H1234" s="249">
        <v>1</v>
      </c>
      <c r="I1234" s="249">
        <v>1</v>
      </c>
      <c r="J1234" s="249">
        <v>1</v>
      </c>
      <c r="K1234" s="249">
        <v>1</v>
      </c>
      <c r="L1234" s="249">
        <v>1</v>
      </c>
      <c r="M1234" s="249">
        <v>1</v>
      </c>
      <c r="N1234" s="249">
        <v>1</v>
      </c>
      <c r="O1234" s="249">
        <v>1</v>
      </c>
      <c r="P1234" s="249">
        <v>1</v>
      </c>
      <c r="Q1234" s="249">
        <v>1</v>
      </c>
      <c r="R1234" s="249">
        <v>1</v>
      </c>
      <c r="S1234" s="249">
        <v>1</v>
      </c>
      <c r="T1234" s="249">
        <v>1</v>
      </c>
      <c r="U1234" s="249">
        <v>1</v>
      </c>
      <c r="V1234" s="249">
        <v>1</v>
      </c>
      <c r="W1234" s="249">
        <v>1</v>
      </c>
      <c r="X1234" s="249">
        <v>1</v>
      </c>
      <c r="Y1234" s="249">
        <v>1</v>
      </c>
      <c r="Z1234" s="249">
        <v>1</v>
      </c>
      <c r="AA1234" s="249">
        <v>1</v>
      </c>
      <c r="AB1234" s="249">
        <v>1</v>
      </c>
      <c r="AC1234" s="249">
        <v>1</v>
      </c>
      <c r="AD1234" s="249">
        <v>1</v>
      </c>
      <c r="AE1234" s="249">
        <v>1</v>
      </c>
      <c r="AF1234" s="249">
        <v>1</v>
      </c>
      <c r="AG1234" s="249">
        <v>1</v>
      </c>
      <c r="AH1234" s="249">
        <v>1</v>
      </c>
      <c r="AI1234" s="249">
        <v>1</v>
      </c>
      <c r="AJ1234" s="249">
        <v>1</v>
      </c>
      <c r="AK1234" s="249">
        <v>1</v>
      </c>
      <c r="AL1234" s="249">
        <v>1</v>
      </c>
      <c r="AM1234" s="249">
        <v>1</v>
      </c>
    </row>
    <row r="1235" spans="1:39" x14ac:dyDescent="0.3">
      <c r="A1235" s="249">
        <v>523172</v>
      </c>
      <c r="B1235" s="305" t="s">
        <v>2062</v>
      </c>
      <c r="C1235" s="249">
        <v>1</v>
      </c>
      <c r="D1235" s="249">
        <v>1</v>
      </c>
      <c r="E1235" s="249">
        <v>1</v>
      </c>
      <c r="F1235" s="249">
        <v>1</v>
      </c>
      <c r="G1235" s="249">
        <v>1</v>
      </c>
      <c r="H1235" s="249">
        <v>1</v>
      </c>
      <c r="I1235" s="249">
        <v>1</v>
      </c>
      <c r="J1235" s="249">
        <v>1</v>
      </c>
      <c r="K1235" s="249">
        <v>1</v>
      </c>
      <c r="L1235" s="249">
        <v>1</v>
      </c>
      <c r="M1235" s="249">
        <v>1</v>
      </c>
      <c r="N1235" s="249">
        <v>1</v>
      </c>
      <c r="O1235" s="249">
        <v>1</v>
      </c>
      <c r="P1235" s="249">
        <v>1</v>
      </c>
      <c r="Q1235" s="249">
        <v>1</v>
      </c>
      <c r="R1235" s="249">
        <v>1</v>
      </c>
      <c r="S1235" s="249">
        <v>1</v>
      </c>
      <c r="T1235" s="249">
        <v>1</v>
      </c>
      <c r="U1235" s="249">
        <v>1</v>
      </c>
      <c r="V1235" s="249">
        <v>1</v>
      </c>
      <c r="W1235" s="249">
        <v>1</v>
      </c>
      <c r="X1235" s="249">
        <v>1</v>
      </c>
      <c r="Y1235" s="249">
        <v>1</v>
      </c>
      <c r="Z1235" s="249">
        <v>1</v>
      </c>
      <c r="AA1235" s="249">
        <v>1</v>
      </c>
      <c r="AB1235" s="249">
        <v>1</v>
      </c>
      <c r="AC1235" s="249">
        <v>1</v>
      </c>
      <c r="AD1235" s="249">
        <v>1</v>
      </c>
      <c r="AE1235" s="249">
        <v>1</v>
      </c>
      <c r="AF1235" s="249">
        <v>1</v>
      </c>
      <c r="AG1235" s="249">
        <v>1</v>
      </c>
      <c r="AH1235" s="249">
        <v>1</v>
      </c>
      <c r="AI1235" s="249">
        <v>1</v>
      </c>
      <c r="AJ1235" s="249">
        <v>1</v>
      </c>
      <c r="AK1235" s="249">
        <v>1</v>
      </c>
      <c r="AL1235" s="249">
        <v>1</v>
      </c>
      <c r="AM1235" s="249">
        <v>1</v>
      </c>
    </row>
    <row r="1236" spans="1:39" x14ac:dyDescent="0.3">
      <c r="A1236" s="249">
        <v>523173</v>
      </c>
      <c r="B1236" s="305" t="s">
        <v>2062</v>
      </c>
      <c r="C1236" s="249">
        <v>1</v>
      </c>
      <c r="D1236" s="249">
        <v>1</v>
      </c>
      <c r="E1236" s="249">
        <v>1</v>
      </c>
      <c r="F1236" s="249">
        <v>1</v>
      </c>
      <c r="G1236" s="249">
        <v>1</v>
      </c>
      <c r="H1236" s="249">
        <v>1</v>
      </c>
      <c r="I1236" s="249">
        <v>1</v>
      </c>
      <c r="J1236" s="249">
        <v>1</v>
      </c>
      <c r="K1236" s="249">
        <v>1</v>
      </c>
      <c r="L1236" s="249">
        <v>1</v>
      </c>
      <c r="M1236" s="249">
        <v>1</v>
      </c>
      <c r="N1236" s="249">
        <v>1</v>
      </c>
      <c r="O1236" s="249">
        <v>1</v>
      </c>
      <c r="P1236" s="249">
        <v>1</v>
      </c>
      <c r="Q1236" s="249">
        <v>1</v>
      </c>
      <c r="R1236" s="249">
        <v>1</v>
      </c>
      <c r="S1236" s="249">
        <v>1</v>
      </c>
      <c r="T1236" s="249">
        <v>1</v>
      </c>
      <c r="U1236" s="249">
        <v>1</v>
      </c>
      <c r="V1236" s="249">
        <v>1</v>
      </c>
      <c r="W1236" s="249">
        <v>1</v>
      </c>
      <c r="X1236" s="249">
        <v>1</v>
      </c>
      <c r="Y1236" s="249">
        <v>1</v>
      </c>
      <c r="Z1236" s="249">
        <v>1</v>
      </c>
      <c r="AA1236" s="249">
        <v>1</v>
      </c>
      <c r="AB1236" s="249">
        <v>1</v>
      </c>
      <c r="AC1236" s="249">
        <v>1</v>
      </c>
      <c r="AD1236" s="249">
        <v>1</v>
      </c>
      <c r="AE1236" s="249">
        <v>1</v>
      </c>
      <c r="AF1236" s="249">
        <v>1</v>
      </c>
      <c r="AG1236" s="249">
        <v>1</v>
      </c>
      <c r="AH1236" s="249">
        <v>1</v>
      </c>
      <c r="AI1236" s="249">
        <v>1</v>
      </c>
      <c r="AJ1236" s="249">
        <v>1</v>
      </c>
      <c r="AK1236" s="249">
        <v>1</v>
      </c>
      <c r="AL1236" s="249">
        <v>1</v>
      </c>
      <c r="AM1236" s="249">
        <v>1</v>
      </c>
    </row>
    <row r="1237" spans="1:39" x14ac:dyDescent="0.3">
      <c r="A1237" s="249">
        <v>523176</v>
      </c>
      <c r="B1237" s="305" t="s">
        <v>2062</v>
      </c>
      <c r="C1237" s="249">
        <v>1</v>
      </c>
      <c r="D1237" s="249">
        <v>1</v>
      </c>
      <c r="E1237" s="249">
        <v>1</v>
      </c>
      <c r="F1237" s="249">
        <v>1</v>
      </c>
      <c r="G1237" s="249">
        <v>1</v>
      </c>
      <c r="H1237" s="249">
        <v>1</v>
      </c>
      <c r="I1237" s="249">
        <v>1</v>
      </c>
      <c r="J1237" s="249">
        <v>1</v>
      </c>
      <c r="K1237" s="249">
        <v>1</v>
      </c>
      <c r="L1237" s="249">
        <v>1</v>
      </c>
      <c r="M1237" s="249">
        <v>1</v>
      </c>
      <c r="N1237" s="249">
        <v>1</v>
      </c>
      <c r="O1237" s="249">
        <v>1</v>
      </c>
      <c r="P1237" s="249">
        <v>1</v>
      </c>
      <c r="Q1237" s="249">
        <v>1</v>
      </c>
      <c r="R1237" s="249">
        <v>1</v>
      </c>
      <c r="S1237" s="249">
        <v>1</v>
      </c>
      <c r="T1237" s="249">
        <v>1</v>
      </c>
      <c r="U1237" s="249">
        <v>1</v>
      </c>
      <c r="V1237" s="249">
        <v>1</v>
      </c>
      <c r="W1237" s="249">
        <v>1</v>
      </c>
      <c r="X1237" s="249">
        <v>1</v>
      </c>
      <c r="Y1237" s="249">
        <v>1</v>
      </c>
      <c r="Z1237" s="249">
        <v>1</v>
      </c>
      <c r="AA1237" s="249">
        <v>1</v>
      </c>
      <c r="AB1237" s="249">
        <v>1</v>
      </c>
      <c r="AC1237" s="249">
        <v>1</v>
      </c>
      <c r="AD1237" s="249">
        <v>1</v>
      </c>
      <c r="AE1237" s="249">
        <v>1</v>
      </c>
      <c r="AF1237" s="249">
        <v>1</v>
      </c>
      <c r="AG1237" s="249">
        <v>1</v>
      </c>
      <c r="AH1237" s="249">
        <v>1</v>
      </c>
      <c r="AI1237" s="249">
        <v>1</v>
      </c>
      <c r="AJ1237" s="249">
        <v>1</v>
      </c>
      <c r="AK1237" s="249">
        <v>1</v>
      </c>
      <c r="AL1237" s="249">
        <v>1</v>
      </c>
      <c r="AM1237" s="249">
        <v>1</v>
      </c>
    </row>
    <row r="1238" spans="1:39" x14ac:dyDescent="0.3">
      <c r="A1238" s="249">
        <v>523180</v>
      </c>
      <c r="B1238" s="305" t="s">
        <v>2062</v>
      </c>
      <c r="C1238" s="249">
        <v>1</v>
      </c>
      <c r="D1238" s="249">
        <v>1</v>
      </c>
      <c r="E1238" s="249">
        <v>1</v>
      </c>
      <c r="F1238" s="249">
        <v>1</v>
      </c>
      <c r="G1238" s="249">
        <v>1</v>
      </c>
      <c r="H1238" s="249">
        <v>1</v>
      </c>
      <c r="I1238" s="249">
        <v>1</v>
      </c>
      <c r="J1238" s="249">
        <v>1</v>
      </c>
      <c r="K1238" s="249">
        <v>1</v>
      </c>
      <c r="L1238" s="249">
        <v>1</v>
      </c>
      <c r="M1238" s="249">
        <v>1</v>
      </c>
      <c r="N1238" s="249">
        <v>1</v>
      </c>
      <c r="O1238" s="249">
        <v>1</v>
      </c>
      <c r="P1238" s="249">
        <v>1</v>
      </c>
      <c r="Q1238" s="249">
        <v>1</v>
      </c>
      <c r="R1238" s="249">
        <v>1</v>
      </c>
      <c r="S1238" s="249">
        <v>1</v>
      </c>
      <c r="T1238" s="249">
        <v>1</v>
      </c>
      <c r="U1238" s="249">
        <v>1</v>
      </c>
      <c r="V1238" s="249">
        <v>1</v>
      </c>
      <c r="W1238" s="249">
        <v>1</v>
      </c>
      <c r="X1238" s="249">
        <v>1</v>
      </c>
      <c r="Y1238" s="249">
        <v>1</v>
      </c>
      <c r="Z1238" s="249">
        <v>1</v>
      </c>
      <c r="AA1238" s="249">
        <v>1</v>
      </c>
      <c r="AB1238" s="249">
        <v>1</v>
      </c>
      <c r="AC1238" s="249">
        <v>1</v>
      </c>
      <c r="AD1238" s="249">
        <v>1</v>
      </c>
      <c r="AE1238" s="249">
        <v>1</v>
      </c>
      <c r="AF1238" s="249">
        <v>1</v>
      </c>
      <c r="AG1238" s="249">
        <v>1</v>
      </c>
      <c r="AH1238" s="249">
        <v>1</v>
      </c>
      <c r="AI1238" s="249">
        <v>1</v>
      </c>
      <c r="AJ1238" s="249">
        <v>1</v>
      </c>
      <c r="AK1238" s="249">
        <v>1</v>
      </c>
      <c r="AL1238" s="249">
        <v>1</v>
      </c>
      <c r="AM1238" s="249">
        <v>1</v>
      </c>
    </row>
    <row r="1239" spans="1:39" x14ac:dyDescent="0.3">
      <c r="A1239" s="249">
        <v>523187</v>
      </c>
      <c r="B1239" s="305" t="s">
        <v>2062</v>
      </c>
      <c r="C1239" s="249">
        <v>1</v>
      </c>
      <c r="D1239" s="249">
        <v>1</v>
      </c>
      <c r="E1239" s="249">
        <v>1</v>
      </c>
      <c r="F1239" s="249">
        <v>1</v>
      </c>
      <c r="G1239" s="249">
        <v>1</v>
      </c>
      <c r="H1239" s="249">
        <v>1</v>
      </c>
      <c r="I1239" s="249">
        <v>1</v>
      </c>
      <c r="J1239" s="249">
        <v>1</v>
      </c>
      <c r="K1239" s="249">
        <v>1</v>
      </c>
      <c r="L1239" s="249">
        <v>1</v>
      </c>
      <c r="M1239" s="249">
        <v>1</v>
      </c>
      <c r="N1239" s="249">
        <v>1</v>
      </c>
      <c r="O1239" s="249">
        <v>1</v>
      </c>
      <c r="P1239" s="249">
        <v>1</v>
      </c>
      <c r="Q1239" s="249">
        <v>1</v>
      </c>
      <c r="R1239" s="249">
        <v>1</v>
      </c>
      <c r="S1239" s="249">
        <v>1</v>
      </c>
      <c r="T1239" s="249">
        <v>1</v>
      </c>
      <c r="U1239" s="249">
        <v>1</v>
      </c>
      <c r="V1239" s="249">
        <v>1</v>
      </c>
      <c r="W1239" s="249">
        <v>1</v>
      </c>
      <c r="X1239" s="249">
        <v>1</v>
      </c>
      <c r="Y1239" s="249">
        <v>1</v>
      </c>
      <c r="Z1239" s="249">
        <v>1</v>
      </c>
      <c r="AA1239" s="249">
        <v>1</v>
      </c>
      <c r="AB1239" s="249">
        <v>1</v>
      </c>
      <c r="AC1239" s="249">
        <v>1</v>
      </c>
      <c r="AD1239" s="249">
        <v>1</v>
      </c>
      <c r="AE1239" s="249">
        <v>1</v>
      </c>
      <c r="AF1239" s="249">
        <v>1</v>
      </c>
      <c r="AG1239" s="249">
        <v>1</v>
      </c>
      <c r="AH1239" s="249">
        <v>1</v>
      </c>
      <c r="AI1239" s="249">
        <v>1</v>
      </c>
      <c r="AJ1239" s="249">
        <v>1</v>
      </c>
      <c r="AK1239" s="249">
        <v>1</v>
      </c>
      <c r="AL1239" s="249">
        <v>1</v>
      </c>
      <c r="AM1239" s="249">
        <v>1</v>
      </c>
    </row>
    <row r="1240" spans="1:39" x14ac:dyDescent="0.3">
      <c r="A1240" s="249">
        <v>523189</v>
      </c>
      <c r="B1240" s="305" t="s">
        <v>2062</v>
      </c>
      <c r="C1240" s="249">
        <v>1</v>
      </c>
      <c r="D1240" s="249">
        <v>1</v>
      </c>
      <c r="E1240" s="249">
        <v>1</v>
      </c>
      <c r="F1240" s="249">
        <v>1</v>
      </c>
      <c r="G1240" s="249">
        <v>1</v>
      </c>
      <c r="H1240" s="249">
        <v>1</v>
      </c>
      <c r="I1240" s="249">
        <v>1</v>
      </c>
      <c r="J1240" s="249">
        <v>1</v>
      </c>
      <c r="K1240" s="249">
        <v>1</v>
      </c>
      <c r="L1240" s="249">
        <v>1</v>
      </c>
      <c r="M1240" s="249">
        <v>1</v>
      </c>
      <c r="N1240" s="249">
        <v>1</v>
      </c>
      <c r="O1240" s="249">
        <v>1</v>
      </c>
      <c r="P1240" s="249">
        <v>1</v>
      </c>
      <c r="Q1240" s="249">
        <v>1</v>
      </c>
      <c r="R1240" s="249">
        <v>1</v>
      </c>
      <c r="S1240" s="249">
        <v>1</v>
      </c>
      <c r="T1240" s="249">
        <v>1</v>
      </c>
      <c r="U1240" s="249">
        <v>1</v>
      </c>
      <c r="V1240" s="249">
        <v>1</v>
      </c>
      <c r="W1240" s="249">
        <v>1</v>
      </c>
      <c r="X1240" s="249">
        <v>1</v>
      </c>
      <c r="Y1240" s="249">
        <v>1</v>
      </c>
      <c r="Z1240" s="249">
        <v>1</v>
      </c>
      <c r="AA1240" s="249">
        <v>1</v>
      </c>
      <c r="AB1240" s="249">
        <v>1</v>
      </c>
      <c r="AC1240" s="249">
        <v>1</v>
      </c>
      <c r="AD1240" s="249">
        <v>1</v>
      </c>
      <c r="AE1240" s="249">
        <v>1</v>
      </c>
      <c r="AF1240" s="249">
        <v>1</v>
      </c>
      <c r="AG1240" s="249">
        <v>1</v>
      </c>
      <c r="AH1240" s="249">
        <v>1</v>
      </c>
      <c r="AI1240" s="249">
        <v>1</v>
      </c>
      <c r="AJ1240" s="249">
        <v>1</v>
      </c>
      <c r="AK1240" s="249">
        <v>1</v>
      </c>
      <c r="AL1240" s="249">
        <v>1</v>
      </c>
      <c r="AM1240" s="249">
        <v>1</v>
      </c>
    </row>
    <row r="1241" spans="1:39" x14ac:dyDescent="0.3">
      <c r="A1241" s="249">
        <v>523200</v>
      </c>
      <c r="B1241" s="305" t="s">
        <v>2062</v>
      </c>
      <c r="C1241" s="249">
        <v>1</v>
      </c>
      <c r="D1241" s="249">
        <v>1</v>
      </c>
      <c r="E1241" s="249">
        <v>1</v>
      </c>
      <c r="F1241" s="249">
        <v>1</v>
      </c>
      <c r="G1241" s="249">
        <v>1</v>
      </c>
      <c r="H1241" s="249">
        <v>1</v>
      </c>
      <c r="I1241" s="249">
        <v>1</v>
      </c>
      <c r="J1241" s="249">
        <v>1</v>
      </c>
      <c r="K1241" s="249">
        <v>1</v>
      </c>
      <c r="L1241" s="249">
        <v>1</v>
      </c>
      <c r="M1241" s="249">
        <v>1</v>
      </c>
      <c r="N1241" s="249">
        <v>1</v>
      </c>
      <c r="O1241" s="249">
        <v>1</v>
      </c>
      <c r="P1241" s="249">
        <v>1</v>
      </c>
      <c r="Q1241" s="249">
        <v>1</v>
      </c>
      <c r="R1241" s="249">
        <v>1</v>
      </c>
      <c r="S1241" s="249">
        <v>1</v>
      </c>
      <c r="T1241" s="249">
        <v>1</v>
      </c>
      <c r="U1241" s="249">
        <v>1</v>
      </c>
      <c r="V1241" s="249">
        <v>1</v>
      </c>
      <c r="W1241" s="249">
        <v>1</v>
      </c>
      <c r="X1241" s="249">
        <v>1</v>
      </c>
      <c r="Y1241" s="249">
        <v>1</v>
      </c>
      <c r="Z1241" s="249">
        <v>1</v>
      </c>
      <c r="AA1241" s="249">
        <v>1</v>
      </c>
      <c r="AB1241" s="249">
        <v>1</v>
      </c>
      <c r="AC1241" s="249">
        <v>1</v>
      </c>
      <c r="AD1241" s="249">
        <v>1</v>
      </c>
      <c r="AE1241" s="249">
        <v>1</v>
      </c>
      <c r="AF1241" s="249">
        <v>1</v>
      </c>
      <c r="AG1241" s="249">
        <v>1</v>
      </c>
      <c r="AH1241" s="249">
        <v>1</v>
      </c>
      <c r="AI1241" s="249">
        <v>1</v>
      </c>
      <c r="AJ1241" s="249">
        <v>1</v>
      </c>
      <c r="AK1241" s="249">
        <v>1</v>
      </c>
      <c r="AL1241" s="249">
        <v>1</v>
      </c>
      <c r="AM1241" s="249">
        <v>1</v>
      </c>
    </row>
    <row r="1242" spans="1:39" x14ac:dyDescent="0.3">
      <c r="A1242" s="249">
        <v>523202</v>
      </c>
      <c r="B1242" s="305" t="s">
        <v>2062</v>
      </c>
      <c r="C1242" s="249">
        <v>1</v>
      </c>
      <c r="D1242" s="249">
        <v>1</v>
      </c>
      <c r="E1242" s="249">
        <v>1</v>
      </c>
      <c r="F1242" s="249">
        <v>1</v>
      </c>
      <c r="G1242" s="249">
        <v>1</v>
      </c>
      <c r="H1242" s="249">
        <v>1</v>
      </c>
      <c r="I1242" s="249">
        <v>1</v>
      </c>
      <c r="J1242" s="249">
        <v>1</v>
      </c>
      <c r="K1242" s="249">
        <v>1</v>
      </c>
      <c r="L1242" s="249">
        <v>1</v>
      </c>
      <c r="M1242" s="249">
        <v>1</v>
      </c>
      <c r="N1242" s="249">
        <v>1</v>
      </c>
      <c r="O1242" s="249">
        <v>1</v>
      </c>
      <c r="P1242" s="249">
        <v>1</v>
      </c>
      <c r="Q1242" s="249">
        <v>1</v>
      </c>
      <c r="R1242" s="249">
        <v>1</v>
      </c>
      <c r="S1242" s="249">
        <v>1</v>
      </c>
      <c r="T1242" s="249">
        <v>1</v>
      </c>
      <c r="U1242" s="249">
        <v>1</v>
      </c>
      <c r="V1242" s="249">
        <v>1</v>
      </c>
      <c r="W1242" s="249">
        <v>1</v>
      </c>
      <c r="X1242" s="249">
        <v>1</v>
      </c>
      <c r="Y1242" s="249">
        <v>1</v>
      </c>
      <c r="Z1242" s="249">
        <v>1</v>
      </c>
      <c r="AA1242" s="249">
        <v>1</v>
      </c>
      <c r="AB1242" s="249">
        <v>1</v>
      </c>
      <c r="AC1242" s="249">
        <v>1</v>
      </c>
      <c r="AD1242" s="249">
        <v>1</v>
      </c>
      <c r="AE1242" s="249">
        <v>1</v>
      </c>
      <c r="AF1242" s="249">
        <v>1</v>
      </c>
      <c r="AG1242" s="249">
        <v>1</v>
      </c>
      <c r="AH1242" s="249">
        <v>1</v>
      </c>
      <c r="AI1242" s="249">
        <v>1</v>
      </c>
      <c r="AJ1242" s="249">
        <v>1</v>
      </c>
      <c r="AK1242" s="249">
        <v>1</v>
      </c>
      <c r="AL1242" s="249">
        <v>1</v>
      </c>
      <c r="AM1242" s="249">
        <v>1</v>
      </c>
    </row>
    <row r="1243" spans="1:39" x14ac:dyDescent="0.3">
      <c r="A1243" s="249">
        <v>523203</v>
      </c>
      <c r="B1243" s="305" t="s">
        <v>2062</v>
      </c>
      <c r="C1243" s="249">
        <v>1</v>
      </c>
      <c r="D1243" s="249">
        <v>1</v>
      </c>
      <c r="E1243" s="249">
        <v>1</v>
      </c>
      <c r="F1243" s="249">
        <v>1</v>
      </c>
      <c r="G1243" s="249">
        <v>1</v>
      </c>
      <c r="H1243" s="249">
        <v>1</v>
      </c>
      <c r="I1243" s="249">
        <v>1</v>
      </c>
      <c r="J1243" s="249">
        <v>1</v>
      </c>
      <c r="K1243" s="249">
        <v>1</v>
      </c>
      <c r="L1243" s="249">
        <v>1</v>
      </c>
      <c r="M1243" s="249">
        <v>1</v>
      </c>
      <c r="N1243" s="249">
        <v>1</v>
      </c>
      <c r="O1243" s="249">
        <v>1</v>
      </c>
      <c r="P1243" s="249">
        <v>1</v>
      </c>
      <c r="Q1243" s="249">
        <v>1</v>
      </c>
      <c r="R1243" s="249">
        <v>1</v>
      </c>
      <c r="S1243" s="249">
        <v>1</v>
      </c>
      <c r="T1243" s="249">
        <v>1</v>
      </c>
      <c r="U1243" s="249">
        <v>1</v>
      </c>
      <c r="V1243" s="249">
        <v>1</v>
      </c>
      <c r="W1243" s="249">
        <v>1</v>
      </c>
      <c r="X1243" s="249">
        <v>1</v>
      </c>
      <c r="Y1243" s="249">
        <v>1</v>
      </c>
      <c r="Z1243" s="249">
        <v>1</v>
      </c>
      <c r="AA1243" s="249">
        <v>1</v>
      </c>
      <c r="AB1243" s="249">
        <v>1</v>
      </c>
      <c r="AC1243" s="249">
        <v>1</v>
      </c>
      <c r="AD1243" s="249">
        <v>1</v>
      </c>
      <c r="AE1243" s="249">
        <v>1</v>
      </c>
      <c r="AF1243" s="249">
        <v>1</v>
      </c>
      <c r="AG1243" s="249">
        <v>1</v>
      </c>
      <c r="AH1243" s="249">
        <v>1</v>
      </c>
      <c r="AI1243" s="249">
        <v>1</v>
      </c>
      <c r="AJ1243" s="249">
        <v>1</v>
      </c>
      <c r="AK1243" s="249">
        <v>1</v>
      </c>
      <c r="AL1243" s="249">
        <v>1</v>
      </c>
      <c r="AM1243" s="249">
        <v>1</v>
      </c>
    </row>
    <row r="1244" spans="1:39" x14ac:dyDescent="0.3">
      <c r="A1244" s="249">
        <v>523205</v>
      </c>
      <c r="B1244" s="305" t="s">
        <v>2062</v>
      </c>
      <c r="C1244" s="249">
        <v>1</v>
      </c>
      <c r="D1244" s="249">
        <v>1</v>
      </c>
      <c r="E1244" s="249">
        <v>1</v>
      </c>
      <c r="F1244" s="249">
        <v>1</v>
      </c>
      <c r="G1244" s="249">
        <v>1</v>
      </c>
      <c r="H1244" s="249">
        <v>1</v>
      </c>
      <c r="I1244" s="249">
        <v>1</v>
      </c>
      <c r="J1244" s="249">
        <v>1</v>
      </c>
      <c r="K1244" s="249">
        <v>1</v>
      </c>
      <c r="L1244" s="249">
        <v>1</v>
      </c>
      <c r="M1244" s="249">
        <v>1</v>
      </c>
      <c r="N1244" s="249">
        <v>1</v>
      </c>
      <c r="O1244" s="249">
        <v>1</v>
      </c>
      <c r="P1244" s="249">
        <v>1</v>
      </c>
      <c r="Q1244" s="249">
        <v>1</v>
      </c>
      <c r="R1244" s="249">
        <v>1</v>
      </c>
      <c r="S1244" s="249">
        <v>1</v>
      </c>
      <c r="T1244" s="249">
        <v>1</v>
      </c>
      <c r="U1244" s="249">
        <v>1</v>
      </c>
      <c r="V1244" s="249">
        <v>1</v>
      </c>
      <c r="W1244" s="249">
        <v>1</v>
      </c>
      <c r="X1244" s="249">
        <v>1</v>
      </c>
      <c r="Y1244" s="249">
        <v>1</v>
      </c>
      <c r="Z1244" s="249">
        <v>1</v>
      </c>
      <c r="AA1244" s="249">
        <v>1</v>
      </c>
      <c r="AB1244" s="249">
        <v>1</v>
      </c>
      <c r="AC1244" s="249">
        <v>1</v>
      </c>
      <c r="AD1244" s="249">
        <v>1</v>
      </c>
      <c r="AE1244" s="249">
        <v>1</v>
      </c>
      <c r="AF1244" s="249">
        <v>1</v>
      </c>
      <c r="AG1244" s="249">
        <v>1</v>
      </c>
      <c r="AH1244" s="249">
        <v>1</v>
      </c>
      <c r="AI1244" s="249">
        <v>1</v>
      </c>
      <c r="AJ1244" s="249">
        <v>1</v>
      </c>
      <c r="AK1244" s="249">
        <v>1</v>
      </c>
      <c r="AL1244" s="249">
        <v>1</v>
      </c>
      <c r="AM1244" s="249">
        <v>1</v>
      </c>
    </row>
    <row r="1245" spans="1:39" x14ac:dyDescent="0.3">
      <c r="A1245" s="249">
        <v>523208</v>
      </c>
      <c r="B1245" s="305" t="s">
        <v>2062</v>
      </c>
      <c r="C1245" s="249">
        <v>1</v>
      </c>
      <c r="D1245" s="249">
        <v>1</v>
      </c>
      <c r="E1245" s="249">
        <v>1</v>
      </c>
      <c r="F1245" s="249">
        <v>1</v>
      </c>
      <c r="G1245" s="249">
        <v>1</v>
      </c>
      <c r="H1245" s="249">
        <v>1</v>
      </c>
      <c r="I1245" s="249">
        <v>1</v>
      </c>
      <c r="J1245" s="249">
        <v>1</v>
      </c>
      <c r="K1245" s="249">
        <v>1</v>
      </c>
      <c r="L1245" s="249">
        <v>1</v>
      </c>
      <c r="M1245" s="249">
        <v>1</v>
      </c>
      <c r="N1245" s="249">
        <v>1</v>
      </c>
      <c r="O1245" s="249">
        <v>1</v>
      </c>
      <c r="P1245" s="249">
        <v>1</v>
      </c>
      <c r="Q1245" s="249">
        <v>1</v>
      </c>
      <c r="R1245" s="249">
        <v>1</v>
      </c>
      <c r="S1245" s="249">
        <v>1</v>
      </c>
      <c r="T1245" s="249">
        <v>1</v>
      </c>
      <c r="U1245" s="249">
        <v>1</v>
      </c>
      <c r="V1245" s="249">
        <v>1</v>
      </c>
      <c r="W1245" s="249">
        <v>1</v>
      </c>
      <c r="X1245" s="249">
        <v>1</v>
      </c>
      <c r="Y1245" s="249">
        <v>1</v>
      </c>
      <c r="Z1245" s="249">
        <v>1</v>
      </c>
      <c r="AA1245" s="249">
        <v>1</v>
      </c>
      <c r="AB1245" s="249">
        <v>1</v>
      </c>
      <c r="AC1245" s="249">
        <v>1</v>
      </c>
      <c r="AD1245" s="249">
        <v>1</v>
      </c>
      <c r="AE1245" s="249">
        <v>1</v>
      </c>
      <c r="AF1245" s="249">
        <v>1</v>
      </c>
      <c r="AG1245" s="249">
        <v>1</v>
      </c>
      <c r="AH1245" s="249">
        <v>1</v>
      </c>
      <c r="AI1245" s="249">
        <v>1</v>
      </c>
      <c r="AJ1245" s="249">
        <v>1</v>
      </c>
      <c r="AK1245" s="249">
        <v>1</v>
      </c>
      <c r="AL1245" s="249">
        <v>1</v>
      </c>
      <c r="AM1245" s="249">
        <v>1</v>
      </c>
    </row>
    <row r="1246" spans="1:39" x14ac:dyDescent="0.3">
      <c r="A1246" s="249">
        <v>523209</v>
      </c>
      <c r="B1246" s="305" t="s">
        <v>2062</v>
      </c>
      <c r="C1246" s="249">
        <v>1</v>
      </c>
      <c r="D1246" s="249">
        <v>1</v>
      </c>
      <c r="E1246" s="249">
        <v>1</v>
      </c>
      <c r="F1246" s="249">
        <v>1</v>
      </c>
      <c r="G1246" s="249">
        <v>1</v>
      </c>
      <c r="H1246" s="249">
        <v>1</v>
      </c>
      <c r="I1246" s="249">
        <v>1</v>
      </c>
      <c r="J1246" s="249">
        <v>1</v>
      </c>
      <c r="K1246" s="249">
        <v>1</v>
      </c>
      <c r="L1246" s="249">
        <v>1</v>
      </c>
      <c r="M1246" s="249">
        <v>1</v>
      </c>
      <c r="N1246" s="249">
        <v>1</v>
      </c>
      <c r="O1246" s="249">
        <v>1</v>
      </c>
      <c r="P1246" s="249">
        <v>1</v>
      </c>
      <c r="Q1246" s="249">
        <v>1</v>
      </c>
      <c r="R1246" s="249">
        <v>1</v>
      </c>
      <c r="S1246" s="249">
        <v>1</v>
      </c>
      <c r="T1246" s="249">
        <v>1</v>
      </c>
      <c r="U1246" s="249">
        <v>1</v>
      </c>
      <c r="V1246" s="249">
        <v>1</v>
      </c>
      <c r="W1246" s="249">
        <v>1</v>
      </c>
      <c r="X1246" s="249">
        <v>1</v>
      </c>
      <c r="Y1246" s="249">
        <v>1</v>
      </c>
      <c r="Z1246" s="249">
        <v>1</v>
      </c>
      <c r="AA1246" s="249">
        <v>1</v>
      </c>
      <c r="AB1246" s="249">
        <v>1</v>
      </c>
      <c r="AC1246" s="249">
        <v>1</v>
      </c>
      <c r="AD1246" s="249">
        <v>1</v>
      </c>
      <c r="AE1246" s="249">
        <v>1</v>
      </c>
      <c r="AF1246" s="249">
        <v>1</v>
      </c>
      <c r="AG1246" s="249">
        <v>1</v>
      </c>
      <c r="AH1246" s="249">
        <v>1</v>
      </c>
      <c r="AI1246" s="249">
        <v>1</v>
      </c>
      <c r="AJ1246" s="249">
        <v>1</v>
      </c>
      <c r="AK1246" s="249">
        <v>1</v>
      </c>
      <c r="AL1246" s="249">
        <v>1</v>
      </c>
      <c r="AM1246" s="249">
        <v>1</v>
      </c>
    </row>
    <row r="1247" spans="1:39" x14ac:dyDescent="0.3">
      <c r="A1247" s="249">
        <v>523216</v>
      </c>
      <c r="B1247" s="305" t="s">
        <v>2062</v>
      </c>
      <c r="C1247" s="249">
        <v>1</v>
      </c>
      <c r="D1247" s="249">
        <v>1</v>
      </c>
      <c r="E1247" s="249">
        <v>1</v>
      </c>
      <c r="F1247" s="249">
        <v>1</v>
      </c>
      <c r="G1247" s="249">
        <v>1</v>
      </c>
      <c r="H1247" s="249">
        <v>1</v>
      </c>
      <c r="I1247" s="249">
        <v>1</v>
      </c>
      <c r="J1247" s="249">
        <v>1</v>
      </c>
      <c r="K1247" s="249">
        <v>1</v>
      </c>
      <c r="L1247" s="249">
        <v>1</v>
      </c>
      <c r="M1247" s="249">
        <v>1</v>
      </c>
      <c r="N1247" s="249">
        <v>1</v>
      </c>
      <c r="O1247" s="249">
        <v>1</v>
      </c>
      <c r="P1247" s="249">
        <v>1</v>
      </c>
      <c r="Q1247" s="249">
        <v>1</v>
      </c>
      <c r="R1247" s="249">
        <v>1</v>
      </c>
      <c r="S1247" s="249">
        <v>1</v>
      </c>
      <c r="T1247" s="249">
        <v>1</v>
      </c>
      <c r="U1247" s="249">
        <v>1</v>
      </c>
      <c r="V1247" s="249">
        <v>1</v>
      </c>
      <c r="W1247" s="249">
        <v>1</v>
      </c>
      <c r="X1247" s="249">
        <v>1</v>
      </c>
      <c r="Y1247" s="249">
        <v>1</v>
      </c>
      <c r="Z1247" s="249">
        <v>1</v>
      </c>
      <c r="AA1247" s="249">
        <v>1</v>
      </c>
      <c r="AB1247" s="249">
        <v>1</v>
      </c>
      <c r="AC1247" s="249">
        <v>1</v>
      </c>
      <c r="AD1247" s="249">
        <v>1</v>
      </c>
      <c r="AE1247" s="249">
        <v>1</v>
      </c>
      <c r="AF1247" s="249">
        <v>1</v>
      </c>
      <c r="AG1247" s="249">
        <v>1</v>
      </c>
      <c r="AH1247" s="249">
        <v>1</v>
      </c>
      <c r="AI1247" s="249">
        <v>1</v>
      </c>
      <c r="AJ1247" s="249">
        <v>1</v>
      </c>
      <c r="AK1247" s="249">
        <v>1</v>
      </c>
      <c r="AL1247" s="249">
        <v>1</v>
      </c>
      <c r="AM1247" s="249">
        <v>1</v>
      </c>
    </row>
    <row r="1248" spans="1:39" x14ac:dyDescent="0.3">
      <c r="A1248" s="249">
        <v>523217</v>
      </c>
      <c r="B1248" s="305" t="s">
        <v>2062</v>
      </c>
      <c r="C1248" s="249">
        <v>1</v>
      </c>
      <c r="D1248" s="249">
        <v>1</v>
      </c>
      <c r="E1248" s="249">
        <v>1</v>
      </c>
      <c r="F1248" s="249">
        <v>1</v>
      </c>
      <c r="G1248" s="249">
        <v>1</v>
      </c>
      <c r="H1248" s="249">
        <v>1</v>
      </c>
      <c r="I1248" s="249">
        <v>1</v>
      </c>
      <c r="J1248" s="249">
        <v>1</v>
      </c>
      <c r="K1248" s="249">
        <v>1</v>
      </c>
      <c r="L1248" s="249">
        <v>1</v>
      </c>
      <c r="M1248" s="249">
        <v>1</v>
      </c>
      <c r="N1248" s="249">
        <v>1</v>
      </c>
      <c r="O1248" s="249">
        <v>1</v>
      </c>
      <c r="P1248" s="249">
        <v>1</v>
      </c>
      <c r="Q1248" s="249">
        <v>1</v>
      </c>
      <c r="R1248" s="249">
        <v>1</v>
      </c>
      <c r="S1248" s="249">
        <v>1</v>
      </c>
      <c r="T1248" s="249">
        <v>1</v>
      </c>
      <c r="U1248" s="249">
        <v>1</v>
      </c>
      <c r="V1248" s="249">
        <v>1</v>
      </c>
      <c r="W1248" s="249">
        <v>1</v>
      </c>
      <c r="X1248" s="249">
        <v>1</v>
      </c>
      <c r="Y1248" s="249">
        <v>1</v>
      </c>
      <c r="Z1248" s="249">
        <v>1</v>
      </c>
      <c r="AA1248" s="249">
        <v>1</v>
      </c>
      <c r="AB1248" s="249">
        <v>1</v>
      </c>
      <c r="AC1248" s="249">
        <v>1</v>
      </c>
      <c r="AD1248" s="249">
        <v>1</v>
      </c>
      <c r="AE1248" s="249">
        <v>1</v>
      </c>
      <c r="AF1248" s="249">
        <v>1</v>
      </c>
      <c r="AG1248" s="249">
        <v>1</v>
      </c>
      <c r="AH1248" s="249">
        <v>1</v>
      </c>
      <c r="AI1248" s="249">
        <v>1</v>
      </c>
      <c r="AJ1248" s="249">
        <v>1</v>
      </c>
      <c r="AK1248" s="249">
        <v>1</v>
      </c>
      <c r="AL1248" s="249">
        <v>1</v>
      </c>
      <c r="AM1248" s="249">
        <v>1</v>
      </c>
    </row>
    <row r="1249" spans="1:39" x14ac:dyDescent="0.3">
      <c r="A1249" s="249">
        <v>523221</v>
      </c>
      <c r="B1249" s="305" t="s">
        <v>2062</v>
      </c>
      <c r="C1249" s="249">
        <v>1</v>
      </c>
      <c r="D1249" s="249">
        <v>1</v>
      </c>
      <c r="E1249" s="249">
        <v>1</v>
      </c>
      <c r="F1249" s="249">
        <v>1</v>
      </c>
      <c r="G1249" s="249">
        <v>1</v>
      </c>
      <c r="H1249" s="249">
        <v>1</v>
      </c>
      <c r="I1249" s="249">
        <v>1</v>
      </c>
      <c r="J1249" s="249">
        <v>1</v>
      </c>
      <c r="K1249" s="249">
        <v>1</v>
      </c>
      <c r="L1249" s="249">
        <v>1</v>
      </c>
      <c r="M1249" s="249">
        <v>1</v>
      </c>
      <c r="N1249" s="249">
        <v>1</v>
      </c>
      <c r="O1249" s="249">
        <v>1</v>
      </c>
      <c r="P1249" s="249">
        <v>1</v>
      </c>
      <c r="Q1249" s="249">
        <v>1</v>
      </c>
      <c r="R1249" s="249">
        <v>1</v>
      </c>
      <c r="S1249" s="249">
        <v>1</v>
      </c>
      <c r="T1249" s="249">
        <v>1</v>
      </c>
      <c r="U1249" s="249">
        <v>1</v>
      </c>
      <c r="V1249" s="249">
        <v>1</v>
      </c>
      <c r="W1249" s="249">
        <v>1</v>
      </c>
      <c r="X1249" s="249">
        <v>1</v>
      </c>
      <c r="Y1249" s="249">
        <v>1</v>
      </c>
      <c r="Z1249" s="249">
        <v>1</v>
      </c>
      <c r="AA1249" s="249">
        <v>1</v>
      </c>
      <c r="AB1249" s="249">
        <v>1</v>
      </c>
      <c r="AC1249" s="249">
        <v>1</v>
      </c>
      <c r="AD1249" s="249">
        <v>1</v>
      </c>
      <c r="AE1249" s="249">
        <v>1</v>
      </c>
      <c r="AF1249" s="249">
        <v>1</v>
      </c>
      <c r="AG1249" s="249">
        <v>1</v>
      </c>
      <c r="AH1249" s="249">
        <v>1</v>
      </c>
      <c r="AI1249" s="249">
        <v>1</v>
      </c>
      <c r="AJ1249" s="249">
        <v>1</v>
      </c>
      <c r="AK1249" s="249">
        <v>1</v>
      </c>
      <c r="AL1249" s="249">
        <v>1</v>
      </c>
      <c r="AM1249" s="249">
        <v>1</v>
      </c>
    </row>
    <row r="1250" spans="1:39" x14ac:dyDescent="0.3">
      <c r="A1250" s="249">
        <v>523228</v>
      </c>
      <c r="B1250" s="305" t="s">
        <v>2062</v>
      </c>
      <c r="C1250" s="249">
        <v>1</v>
      </c>
      <c r="D1250" s="249">
        <v>1</v>
      </c>
      <c r="E1250" s="249">
        <v>1</v>
      </c>
      <c r="F1250" s="249">
        <v>1</v>
      </c>
      <c r="G1250" s="249">
        <v>1</v>
      </c>
      <c r="H1250" s="249">
        <v>1</v>
      </c>
      <c r="I1250" s="249">
        <v>1</v>
      </c>
      <c r="J1250" s="249">
        <v>1</v>
      </c>
      <c r="K1250" s="249">
        <v>1</v>
      </c>
      <c r="L1250" s="249">
        <v>1</v>
      </c>
      <c r="M1250" s="249">
        <v>1</v>
      </c>
      <c r="N1250" s="249">
        <v>1</v>
      </c>
      <c r="O1250" s="249">
        <v>1</v>
      </c>
      <c r="P1250" s="249">
        <v>1</v>
      </c>
      <c r="Q1250" s="249">
        <v>1</v>
      </c>
      <c r="R1250" s="249">
        <v>1</v>
      </c>
      <c r="S1250" s="249">
        <v>1</v>
      </c>
      <c r="T1250" s="249">
        <v>1</v>
      </c>
      <c r="U1250" s="249">
        <v>1</v>
      </c>
      <c r="V1250" s="249">
        <v>1</v>
      </c>
      <c r="W1250" s="249">
        <v>1</v>
      </c>
      <c r="X1250" s="249">
        <v>1</v>
      </c>
      <c r="Y1250" s="249">
        <v>1</v>
      </c>
      <c r="Z1250" s="249">
        <v>1</v>
      </c>
      <c r="AA1250" s="249">
        <v>1</v>
      </c>
      <c r="AB1250" s="249">
        <v>1</v>
      </c>
      <c r="AC1250" s="249">
        <v>1</v>
      </c>
      <c r="AD1250" s="249">
        <v>1</v>
      </c>
      <c r="AE1250" s="249">
        <v>1</v>
      </c>
      <c r="AF1250" s="249">
        <v>1</v>
      </c>
      <c r="AG1250" s="249">
        <v>1</v>
      </c>
      <c r="AH1250" s="249">
        <v>1</v>
      </c>
      <c r="AI1250" s="249">
        <v>1</v>
      </c>
      <c r="AJ1250" s="249">
        <v>1</v>
      </c>
      <c r="AK1250" s="249">
        <v>1</v>
      </c>
      <c r="AL1250" s="249">
        <v>1</v>
      </c>
      <c r="AM1250" s="249">
        <v>1</v>
      </c>
    </row>
    <row r="1251" spans="1:39" x14ac:dyDescent="0.3">
      <c r="A1251" s="249">
        <v>523237</v>
      </c>
      <c r="B1251" s="305" t="s">
        <v>2062</v>
      </c>
      <c r="C1251" s="249">
        <v>1</v>
      </c>
      <c r="D1251" s="249">
        <v>1</v>
      </c>
      <c r="E1251" s="249">
        <v>1</v>
      </c>
      <c r="F1251" s="249">
        <v>1</v>
      </c>
      <c r="G1251" s="249">
        <v>1</v>
      </c>
      <c r="H1251" s="249">
        <v>1</v>
      </c>
      <c r="I1251" s="249">
        <v>1</v>
      </c>
      <c r="J1251" s="249">
        <v>1</v>
      </c>
      <c r="K1251" s="249">
        <v>1</v>
      </c>
      <c r="L1251" s="249">
        <v>1</v>
      </c>
      <c r="M1251" s="249">
        <v>1</v>
      </c>
      <c r="N1251" s="249">
        <v>1</v>
      </c>
      <c r="O1251" s="249">
        <v>1</v>
      </c>
      <c r="P1251" s="249">
        <v>1</v>
      </c>
      <c r="Q1251" s="249">
        <v>1</v>
      </c>
      <c r="R1251" s="249">
        <v>1</v>
      </c>
      <c r="S1251" s="249">
        <v>1</v>
      </c>
      <c r="T1251" s="249">
        <v>1</v>
      </c>
      <c r="U1251" s="249">
        <v>1</v>
      </c>
      <c r="V1251" s="249">
        <v>1</v>
      </c>
      <c r="W1251" s="249">
        <v>1</v>
      </c>
      <c r="X1251" s="249">
        <v>1</v>
      </c>
      <c r="Y1251" s="249">
        <v>1</v>
      </c>
      <c r="Z1251" s="249">
        <v>1</v>
      </c>
      <c r="AA1251" s="249">
        <v>1</v>
      </c>
      <c r="AB1251" s="249">
        <v>1</v>
      </c>
      <c r="AC1251" s="249">
        <v>1</v>
      </c>
      <c r="AD1251" s="249">
        <v>1</v>
      </c>
      <c r="AE1251" s="249">
        <v>1</v>
      </c>
      <c r="AF1251" s="249">
        <v>1</v>
      </c>
      <c r="AG1251" s="249">
        <v>1</v>
      </c>
      <c r="AH1251" s="249">
        <v>1</v>
      </c>
      <c r="AI1251" s="249">
        <v>1</v>
      </c>
      <c r="AJ1251" s="249">
        <v>1</v>
      </c>
      <c r="AK1251" s="249">
        <v>1</v>
      </c>
      <c r="AL1251" s="249">
        <v>1</v>
      </c>
      <c r="AM1251" s="249">
        <v>1</v>
      </c>
    </row>
    <row r="1252" spans="1:39" x14ac:dyDescent="0.3">
      <c r="A1252" s="249">
        <v>523240</v>
      </c>
      <c r="B1252" s="305" t="s">
        <v>2062</v>
      </c>
      <c r="C1252" s="249">
        <v>1</v>
      </c>
      <c r="D1252" s="249">
        <v>1</v>
      </c>
      <c r="E1252" s="249">
        <v>1</v>
      </c>
      <c r="F1252" s="249">
        <v>1</v>
      </c>
      <c r="G1252" s="249">
        <v>1</v>
      </c>
      <c r="H1252" s="249">
        <v>1</v>
      </c>
      <c r="I1252" s="249">
        <v>1</v>
      </c>
      <c r="J1252" s="249">
        <v>1</v>
      </c>
      <c r="K1252" s="249">
        <v>1</v>
      </c>
      <c r="L1252" s="249">
        <v>1</v>
      </c>
      <c r="M1252" s="249">
        <v>1</v>
      </c>
      <c r="N1252" s="249">
        <v>1</v>
      </c>
      <c r="O1252" s="249">
        <v>1</v>
      </c>
      <c r="P1252" s="249">
        <v>1</v>
      </c>
      <c r="Q1252" s="249">
        <v>1</v>
      </c>
      <c r="R1252" s="249">
        <v>1</v>
      </c>
      <c r="S1252" s="249">
        <v>1</v>
      </c>
      <c r="T1252" s="249">
        <v>1</v>
      </c>
      <c r="U1252" s="249">
        <v>1</v>
      </c>
      <c r="V1252" s="249">
        <v>1</v>
      </c>
      <c r="W1252" s="249">
        <v>1</v>
      </c>
      <c r="X1252" s="249">
        <v>1</v>
      </c>
      <c r="Y1252" s="249">
        <v>1</v>
      </c>
      <c r="Z1252" s="249">
        <v>1</v>
      </c>
      <c r="AA1252" s="249">
        <v>1</v>
      </c>
      <c r="AB1252" s="249">
        <v>1</v>
      </c>
      <c r="AC1252" s="249">
        <v>1</v>
      </c>
      <c r="AD1252" s="249">
        <v>1</v>
      </c>
      <c r="AE1252" s="249">
        <v>1</v>
      </c>
      <c r="AF1252" s="249">
        <v>1</v>
      </c>
      <c r="AG1252" s="249">
        <v>1</v>
      </c>
      <c r="AH1252" s="249">
        <v>1</v>
      </c>
      <c r="AI1252" s="249">
        <v>1</v>
      </c>
      <c r="AJ1252" s="249">
        <v>1</v>
      </c>
      <c r="AK1252" s="249">
        <v>1</v>
      </c>
      <c r="AL1252" s="249">
        <v>1</v>
      </c>
      <c r="AM1252" s="249">
        <v>1</v>
      </c>
    </row>
    <row r="1253" spans="1:39" x14ac:dyDescent="0.3">
      <c r="A1253" s="249">
        <v>523241</v>
      </c>
      <c r="B1253" s="305" t="s">
        <v>2062</v>
      </c>
      <c r="C1253" s="249">
        <v>1</v>
      </c>
      <c r="D1253" s="249">
        <v>1</v>
      </c>
      <c r="E1253" s="249">
        <v>1</v>
      </c>
      <c r="F1253" s="249">
        <v>1</v>
      </c>
      <c r="G1253" s="249">
        <v>1</v>
      </c>
      <c r="H1253" s="249">
        <v>1</v>
      </c>
      <c r="I1253" s="249">
        <v>1</v>
      </c>
      <c r="J1253" s="249">
        <v>1</v>
      </c>
      <c r="K1253" s="249">
        <v>1</v>
      </c>
      <c r="L1253" s="249">
        <v>1</v>
      </c>
      <c r="M1253" s="249">
        <v>1</v>
      </c>
      <c r="N1253" s="249">
        <v>1</v>
      </c>
      <c r="O1253" s="249">
        <v>1</v>
      </c>
      <c r="P1253" s="249">
        <v>1</v>
      </c>
      <c r="Q1253" s="249">
        <v>1</v>
      </c>
      <c r="R1253" s="249">
        <v>1</v>
      </c>
      <c r="S1253" s="249">
        <v>1</v>
      </c>
      <c r="T1253" s="249">
        <v>1</v>
      </c>
      <c r="U1253" s="249">
        <v>1</v>
      </c>
      <c r="V1253" s="249">
        <v>1</v>
      </c>
      <c r="W1253" s="249">
        <v>1</v>
      </c>
      <c r="X1253" s="249">
        <v>1</v>
      </c>
      <c r="Y1253" s="249">
        <v>1</v>
      </c>
      <c r="Z1253" s="249">
        <v>1</v>
      </c>
      <c r="AA1253" s="249">
        <v>1</v>
      </c>
      <c r="AB1253" s="249">
        <v>1</v>
      </c>
      <c r="AC1253" s="249">
        <v>1</v>
      </c>
      <c r="AD1253" s="249">
        <v>1</v>
      </c>
      <c r="AE1253" s="249">
        <v>1</v>
      </c>
      <c r="AF1253" s="249">
        <v>1</v>
      </c>
      <c r="AG1253" s="249">
        <v>1</v>
      </c>
      <c r="AH1253" s="249">
        <v>1</v>
      </c>
      <c r="AI1253" s="249">
        <v>1</v>
      </c>
      <c r="AJ1253" s="249">
        <v>1</v>
      </c>
      <c r="AK1253" s="249">
        <v>1</v>
      </c>
      <c r="AL1253" s="249">
        <v>1</v>
      </c>
      <c r="AM1253" s="249">
        <v>1</v>
      </c>
    </row>
    <row r="1254" spans="1:39" x14ac:dyDescent="0.3">
      <c r="A1254" s="249">
        <v>523242</v>
      </c>
      <c r="B1254" s="305" t="s">
        <v>2062</v>
      </c>
      <c r="C1254" s="249">
        <v>1</v>
      </c>
      <c r="D1254" s="249">
        <v>1</v>
      </c>
      <c r="E1254" s="249">
        <v>1</v>
      </c>
      <c r="F1254" s="249">
        <v>1</v>
      </c>
      <c r="G1254" s="249">
        <v>1</v>
      </c>
      <c r="H1254" s="249">
        <v>1</v>
      </c>
      <c r="I1254" s="249">
        <v>1</v>
      </c>
      <c r="J1254" s="249">
        <v>1</v>
      </c>
      <c r="K1254" s="249">
        <v>1</v>
      </c>
      <c r="L1254" s="249">
        <v>1</v>
      </c>
      <c r="M1254" s="249">
        <v>1</v>
      </c>
      <c r="N1254" s="249">
        <v>1</v>
      </c>
      <c r="O1254" s="249">
        <v>1</v>
      </c>
      <c r="P1254" s="249">
        <v>1</v>
      </c>
      <c r="Q1254" s="249">
        <v>1</v>
      </c>
      <c r="R1254" s="249">
        <v>1</v>
      </c>
      <c r="S1254" s="249">
        <v>1</v>
      </c>
      <c r="T1254" s="249">
        <v>1</v>
      </c>
      <c r="U1254" s="249">
        <v>1</v>
      </c>
      <c r="V1254" s="249">
        <v>1</v>
      </c>
      <c r="W1254" s="249">
        <v>1</v>
      </c>
      <c r="X1254" s="249">
        <v>1</v>
      </c>
      <c r="Y1254" s="249">
        <v>1</v>
      </c>
      <c r="Z1254" s="249">
        <v>1</v>
      </c>
      <c r="AA1254" s="249">
        <v>1</v>
      </c>
      <c r="AB1254" s="249">
        <v>1</v>
      </c>
      <c r="AC1254" s="249">
        <v>1</v>
      </c>
      <c r="AD1254" s="249">
        <v>1</v>
      </c>
      <c r="AE1254" s="249">
        <v>1</v>
      </c>
      <c r="AF1254" s="249">
        <v>1</v>
      </c>
      <c r="AG1254" s="249">
        <v>1</v>
      </c>
      <c r="AH1254" s="249">
        <v>1</v>
      </c>
      <c r="AI1254" s="249">
        <v>1</v>
      </c>
      <c r="AJ1254" s="249">
        <v>1</v>
      </c>
      <c r="AK1254" s="249">
        <v>1</v>
      </c>
      <c r="AL1254" s="249">
        <v>1</v>
      </c>
      <c r="AM1254" s="249">
        <v>1</v>
      </c>
    </row>
    <row r="1255" spans="1:39" x14ac:dyDescent="0.3">
      <c r="A1255" s="249">
        <v>523243</v>
      </c>
      <c r="B1255" s="305" t="s">
        <v>2062</v>
      </c>
      <c r="C1255" s="249">
        <v>1</v>
      </c>
      <c r="D1255" s="249">
        <v>1</v>
      </c>
      <c r="E1255" s="249">
        <v>1</v>
      </c>
      <c r="F1255" s="249">
        <v>1</v>
      </c>
      <c r="G1255" s="249">
        <v>1</v>
      </c>
      <c r="H1255" s="249">
        <v>1</v>
      </c>
      <c r="I1255" s="249">
        <v>1</v>
      </c>
      <c r="J1255" s="249">
        <v>1</v>
      </c>
      <c r="K1255" s="249">
        <v>1</v>
      </c>
      <c r="L1255" s="249">
        <v>1</v>
      </c>
      <c r="M1255" s="249">
        <v>1</v>
      </c>
      <c r="N1255" s="249">
        <v>1</v>
      </c>
      <c r="O1255" s="249">
        <v>1</v>
      </c>
      <c r="P1255" s="249">
        <v>1</v>
      </c>
      <c r="Q1255" s="249">
        <v>1</v>
      </c>
      <c r="R1255" s="249">
        <v>1</v>
      </c>
      <c r="S1255" s="249">
        <v>1</v>
      </c>
      <c r="T1255" s="249">
        <v>1</v>
      </c>
      <c r="U1255" s="249">
        <v>1</v>
      </c>
      <c r="V1255" s="249">
        <v>1</v>
      </c>
      <c r="W1255" s="249">
        <v>1</v>
      </c>
      <c r="X1255" s="249">
        <v>1</v>
      </c>
      <c r="Y1255" s="249">
        <v>1</v>
      </c>
      <c r="Z1255" s="249">
        <v>1</v>
      </c>
      <c r="AA1255" s="249">
        <v>1</v>
      </c>
      <c r="AB1255" s="249">
        <v>1</v>
      </c>
      <c r="AC1255" s="249">
        <v>1</v>
      </c>
      <c r="AD1255" s="249">
        <v>1</v>
      </c>
      <c r="AE1255" s="249">
        <v>1</v>
      </c>
      <c r="AF1255" s="249">
        <v>1</v>
      </c>
      <c r="AG1255" s="249">
        <v>1</v>
      </c>
      <c r="AH1255" s="249">
        <v>1</v>
      </c>
      <c r="AI1255" s="249">
        <v>1</v>
      </c>
      <c r="AJ1255" s="249">
        <v>1</v>
      </c>
      <c r="AK1255" s="249">
        <v>1</v>
      </c>
      <c r="AL1255" s="249">
        <v>1</v>
      </c>
      <c r="AM1255" s="249">
        <v>1</v>
      </c>
    </row>
    <row r="1256" spans="1:39" x14ac:dyDescent="0.3">
      <c r="A1256" s="249">
        <v>523246</v>
      </c>
      <c r="B1256" s="305" t="s">
        <v>2062</v>
      </c>
      <c r="C1256" s="249">
        <v>1</v>
      </c>
      <c r="D1256" s="249">
        <v>1</v>
      </c>
      <c r="E1256" s="249">
        <v>1</v>
      </c>
      <c r="F1256" s="249">
        <v>1</v>
      </c>
      <c r="G1256" s="249">
        <v>1</v>
      </c>
      <c r="H1256" s="249">
        <v>1</v>
      </c>
      <c r="I1256" s="249">
        <v>1</v>
      </c>
      <c r="J1256" s="249">
        <v>1</v>
      </c>
      <c r="K1256" s="249">
        <v>1</v>
      </c>
      <c r="L1256" s="249">
        <v>1</v>
      </c>
      <c r="M1256" s="249">
        <v>1</v>
      </c>
      <c r="N1256" s="249">
        <v>1</v>
      </c>
      <c r="O1256" s="249">
        <v>1</v>
      </c>
      <c r="P1256" s="249">
        <v>1</v>
      </c>
      <c r="Q1256" s="249">
        <v>1</v>
      </c>
      <c r="R1256" s="249">
        <v>1</v>
      </c>
      <c r="S1256" s="249">
        <v>1</v>
      </c>
      <c r="T1256" s="249">
        <v>1</v>
      </c>
      <c r="U1256" s="249">
        <v>1</v>
      </c>
      <c r="V1256" s="249">
        <v>1</v>
      </c>
      <c r="W1256" s="249">
        <v>1</v>
      </c>
      <c r="X1256" s="249">
        <v>1</v>
      </c>
      <c r="Y1256" s="249">
        <v>1</v>
      </c>
      <c r="Z1256" s="249">
        <v>1</v>
      </c>
      <c r="AA1256" s="249">
        <v>1</v>
      </c>
      <c r="AB1256" s="249">
        <v>1</v>
      </c>
      <c r="AC1256" s="249">
        <v>1</v>
      </c>
      <c r="AD1256" s="249">
        <v>1</v>
      </c>
      <c r="AE1256" s="249">
        <v>1</v>
      </c>
      <c r="AF1256" s="249">
        <v>1</v>
      </c>
      <c r="AG1256" s="249">
        <v>1</v>
      </c>
      <c r="AH1256" s="249">
        <v>1</v>
      </c>
      <c r="AI1256" s="249">
        <v>1</v>
      </c>
      <c r="AJ1256" s="249">
        <v>1</v>
      </c>
      <c r="AK1256" s="249">
        <v>1</v>
      </c>
      <c r="AL1256" s="249">
        <v>1</v>
      </c>
      <c r="AM1256" s="249">
        <v>1</v>
      </c>
    </row>
    <row r="1257" spans="1:39" x14ac:dyDescent="0.3">
      <c r="A1257" s="249">
        <v>523247</v>
      </c>
      <c r="B1257" s="305" t="s">
        <v>2062</v>
      </c>
      <c r="C1257" s="249">
        <v>1</v>
      </c>
      <c r="D1257" s="249">
        <v>1</v>
      </c>
      <c r="E1257" s="249">
        <v>1</v>
      </c>
      <c r="F1257" s="249">
        <v>1</v>
      </c>
      <c r="G1257" s="249">
        <v>1</v>
      </c>
      <c r="H1257" s="249">
        <v>1</v>
      </c>
      <c r="I1257" s="249">
        <v>1</v>
      </c>
      <c r="J1257" s="249">
        <v>1</v>
      </c>
      <c r="K1257" s="249">
        <v>1</v>
      </c>
      <c r="L1257" s="249">
        <v>1</v>
      </c>
      <c r="M1257" s="249">
        <v>1</v>
      </c>
      <c r="N1257" s="249">
        <v>1</v>
      </c>
      <c r="O1257" s="249">
        <v>1</v>
      </c>
      <c r="P1257" s="249">
        <v>1</v>
      </c>
      <c r="Q1257" s="249">
        <v>1</v>
      </c>
      <c r="R1257" s="249">
        <v>1</v>
      </c>
      <c r="S1257" s="249">
        <v>1</v>
      </c>
      <c r="T1257" s="249">
        <v>1</v>
      </c>
      <c r="U1257" s="249">
        <v>1</v>
      </c>
      <c r="V1257" s="249">
        <v>1</v>
      </c>
      <c r="W1257" s="249">
        <v>1</v>
      </c>
      <c r="X1257" s="249">
        <v>1</v>
      </c>
      <c r="Y1257" s="249">
        <v>1</v>
      </c>
      <c r="Z1257" s="249">
        <v>1</v>
      </c>
      <c r="AA1257" s="249">
        <v>1</v>
      </c>
      <c r="AB1257" s="249">
        <v>1</v>
      </c>
      <c r="AC1257" s="249">
        <v>1</v>
      </c>
      <c r="AD1257" s="249">
        <v>1</v>
      </c>
      <c r="AE1257" s="249">
        <v>1</v>
      </c>
      <c r="AF1257" s="249">
        <v>1</v>
      </c>
      <c r="AG1257" s="249">
        <v>1</v>
      </c>
      <c r="AH1257" s="249">
        <v>1</v>
      </c>
      <c r="AI1257" s="249">
        <v>1</v>
      </c>
      <c r="AJ1257" s="249">
        <v>1</v>
      </c>
      <c r="AK1257" s="249">
        <v>1</v>
      </c>
      <c r="AL1257" s="249">
        <v>1</v>
      </c>
      <c r="AM1257" s="249">
        <v>1</v>
      </c>
    </row>
    <row r="1258" spans="1:39" x14ac:dyDescent="0.3">
      <c r="A1258" s="249">
        <v>523255</v>
      </c>
      <c r="B1258" s="305" t="s">
        <v>2062</v>
      </c>
      <c r="C1258" s="249">
        <v>1</v>
      </c>
      <c r="D1258" s="249">
        <v>1</v>
      </c>
      <c r="E1258" s="249">
        <v>1</v>
      </c>
      <c r="F1258" s="249">
        <v>1</v>
      </c>
      <c r="G1258" s="249">
        <v>1</v>
      </c>
      <c r="H1258" s="249">
        <v>1</v>
      </c>
      <c r="I1258" s="249">
        <v>1</v>
      </c>
      <c r="J1258" s="249">
        <v>1</v>
      </c>
      <c r="K1258" s="249">
        <v>1</v>
      </c>
      <c r="L1258" s="249">
        <v>1</v>
      </c>
      <c r="M1258" s="249">
        <v>1</v>
      </c>
      <c r="N1258" s="249">
        <v>1</v>
      </c>
      <c r="O1258" s="249">
        <v>1</v>
      </c>
      <c r="P1258" s="249">
        <v>1</v>
      </c>
      <c r="Q1258" s="249">
        <v>1</v>
      </c>
      <c r="R1258" s="249">
        <v>1</v>
      </c>
      <c r="S1258" s="249">
        <v>1</v>
      </c>
      <c r="T1258" s="249">
        <v>1</v>
      </c>
      <c r="U1258" s="249">
        <v>1</v>
      </c>
      <c r="V1258" s="249">
        <v>1</v>
      </c>
      <c r="W1258" s="249">
        <v>1</v>
      </c>
      <c r="X1258" s="249">
        <v>1</v>
      </c>
      <c r="Y1258" s="249">
        <v>1</v>
      </c>
      <c r="Z1258" s="249">
        <v>1</v>
      </c>
      <c r="AA1258" s="249">
        <v>1</v>
      </c>
      <c r="AB1258" s="249">
        <v>1</v>
      </c>
      <c r="AC1258" s="249">
        <v>1</v>
      </c>
      <c r="AD1258" s="249">
        <v>1</v>
      </c>
      <c r="AE1258" s="249">
        <v>1</v>
      </c>
      <c r="AF1258" s="249">
        <v>1</v>
      </c>
      <c r="AG1258" s="249">
        <v>1</v>
      </c>
      <c r="AH1258" s="249">
        <v>1</v>
      </c>
      <c r="AI1258" s="249">
        <v>1</v>
      </c>
      <c r="AJ1258" s="249">
        <v>1</v>
      </c>
      <c r="AK1258" s="249">
        <v>1</v>
      </c>
      <c r="AL1258" s="249">
        <v>1</v>
      </c>
      <c r="AM1258" s="249">
        <v>1</v>
      </c>
    </row>
    <row r="1259" spans="1:39" x14ac:dyDescent="0.3">
      <c r="A1259" s="249">
        <v>523258</v>
      </c>
      <c r="B1259" s="305" t="s">
        <v>2062</v>
      </c>
      <c r="C1259" s="249">
        <v>1</v>
      </c>
      <c r="D1259" s="249">
        <v>1</v>
      </c>
      <c r="E1259" s="249">
        <v>1</v>
      </c>
      <c r="F1259" s="249">
        <v>1</v>
      </c>
      <c r="G1259" s="249">
        <v>1</v>
      </c>
      <c r="H1259" s="249">
        <v>1</v>
      </c>
      <c r="I1259" s="249">
        <v>1</v>
      </c>
      <c r="J1259" s="249">
        <v>1</v>
      </c>
      <c r="K1259" s="249">
        <v>1</v>
      </c>
      <c r="L1259" s="249">
        <v>1</v>
      </c>
      <c r="M1259" s="249">
        <v>1</v>
      </c>
      <c r="N1259" s="249">
        <v>1</v>
      </c>
      <c r="O1259" s="249">
        <v>1</v>
      </c>
      <c r="P1259" s="249">
        <v>1</v>
      </c>
      <c r="Q1259" s="249">
        <v>1</v>
      </c>
      <c r="R1259" s="249">
        <v>1</v>
      </c>
      <c r="S1259" s="249">
        <v>1</v>
      </c>
      <c r="T1259" s="249">
        <v>1</v>
      </c>
      <c r="U1259" s="249">
        <v>1</v>
      </c>
      <c r="V1259" s="249">
        <v>1</v>
      </c>
      <c r="W1259" s="249">
        <v>1</v>
      </c>
      <c r="X1259" s="249">
        <v>1</v>
      </c>
      <c r="Y1259" s="249">
        <v>1</v>
      </c>
      <c r="Z1259" s="249">
        <v>1</v>
      </c>
      <c r="AA1259" s="249">
        <v>1</v>
      </c>
      <c r="AB1259" s="249">
        <v>1</v>
      </c>
      <c r="AC1259" s="249">
        <v>1</v>
      </c>
      <c r="AD1259" s="249">
        <v>1</v>
      </c>
      <c r="AE1259" s="249">
        <v>1</v>
      </c>
      <c r="AF1259" s="249">
        <v>1</v>
      </c>
      <c r="AG1259" s="249">
        <v>1</v>
      </c>
      <c r="AH1259" s="249">
        <v>1</v>
      </c>
      <c r="AI1259" s="249">
        <v>1</v>
      </c>
      <c r="AJ1259" s="249">
        <v>1</v>
      </c>
      <c r="AK1259" s="249">
        <v>1</v>
      </c>
      <c r="AL1259" s="249">
        <v>1</v>
      </c>
      <c r="AM1259" s="249">
        <v>1</v>
      </c>
    </row>
    <row r="1260" spans="1:39" x14ac:dyDescent="0.3">
      <c r="A1260" s="249">
        <v>523260</v>
      </c>
      <c r="B1260" s="305" t="s">
        <v>2062</v>
      </c>
      <c r="C1260" s="249">
        <v>1</v>
      </c>
      <c r="D1260" s="249">
        <v>1</v>
      </c>
      <c r="E1260" s="249">
        <v>1</v>
      </c>
      <c r="F1260" s="249">
        <v>1</v>
      </c>
      <c r="G1260" s="249">
        <v>1</v>
      </c>
      <c r="H1260" s="249">
        <v>1</v>
      </c>
      <c r="I1260" s="249">
        <v>1</v>
      </c>
      <c r="J1260" s="249">
        <v>1</v>
      </c>
      <c r="K1260" s="249">
        <v>1</v>
      </c>
      <c r="L1260" s="249">
        <v>1</v>
      </c>
      <c r="M1260" s="249">
        <v>1</v>
      </c>
      <c r="N1260" s="249">
        <v>1</v>
      </c>
      <c r="O1260" s="249">
        <v>1</v>
      </c>
      <c r="P1260" s="249">
        <v>1</v>
      </c>
      <c r="Q1260" s="249">
        <v>1</v>
      </c>
      <c r="R1260" s="249">
        <v>1</v>
      </c>
      <c r="S1260" s="249">
        <v>1</v>
      </c>
      <c r="T1260" s="249">
        <v>1</v>
      </c>
      <c r="U1260" s="249">
        <v>1</v>
      </c>
      <c r="V1260" s="249">
        <v>1</v>
      </c>
      <c r="W1260" s="249">
        <v>1</v>
      </c>
      <c r="X1260" s="249">
        <v>1</v>
      </c>
      <c r="Y1260" s="249">
        <v>1</v>
      </c>
      <c r="Z1260" s="249">
        <v>1</v>
      </c>
      <c r="AA1260" s="249">
        <v>1</v>
      </c>
      <c r="AB1260" s="249">
        <v>1</v>
      </c>
      <c r="AC1260" s="249">
        <v>1</v>
      </c>
      <c r="AD1260" s="249">
        <v>1</v>
      </c>
      <c r="AE1260" s="249">
        <v>1</v>
      </c>
      <c r="AF1260" s="249">
        <v>1</v>
      </c>
      <c r="AG1260" s="249">
        <v>1</v>
      </c>
      <c r="AH1260" s="249">
        <v>1</v>
      </c>
      <c r="AI1260" s="249">
        <v>1</v>
      </c>
      <c r="AJ1260" s="249">
        <v>1</v>
      </c>
      <c r="AK1260" s="249">
        <v>1</v>
      </c>
      <c r="AL1260" s="249">
        <v>1</v>
      </c>
      <c r="AM1260" s="249">
        <v>1</v>
      </c>
    </row>
    <row r="1261" spans="1:39" x14ac:dyDescent="0.3">
      <c r="A1261" s="249">
        <v>523266</v>
      </c>
      <c r="B1261" s="305" t="s">
        <v>2062</v>
      </c>
      <c r="C1261" s="249">
        <v>1</v>
      </c>
      <c r="D1261" s="249">
        <v>1</v>
      </c>
      <c r="E1261" s="249">
        <v>1</v>
      </c>
      <c r="F1261" s="249">
        <v>1</v>
      </c>
      <c r="G1261" s="249">
        <v>1</v>
      </c>
      <c r="H1261" s="249">
        <v>1</v>
      </c>
      <c r="I1261" s="249">
        <v>1</v>
      </c>
      <c r="J1261" s="249">
        <v>1</v>
      </c>
      <c r="K1261" s="249">
        <v>1</v>
      </c>
      <c r="L1261" s="249">
        <v>1</v>
      </c>
      <c r="M1261" s="249">
        <v>1</v>
      </c>
      <c r="N1261" s="249">
        <v>1</v>
      </c>
      <c r="O1261" s="249">
        <v>1</v>
      </c>
      <c r="P1261" s="249">
        <v>1</v>
      </c>
      <c r="Q1261" s="249">
        <v>1</v>
      </c>
      <c r="R1261" s="249">
        <v>1</v>
      </c>
      <c r="S1261" s="249">
        <v>1</v>
      </c>
      <c r="T1261" s="249">
        <v>1</v>
      </c>
      <c r="U1261" s="249">
        <v>1</v>
      </c>
      <c r="V1261" s="249">
        <v>1</v>
      </c>
      <c r="W1261" s="249">
        <v>1</v>
      </c>
      <c r="X1261" s="249">
        <v>1</v>
      </c>
      <c r="Y1261" s="249">
        <v>1</v>
      </c>
      <c r="Z1261" s="249">
        <v>1</v>
      </c>
      <c r="AA1261" s="249">
        <v>1</v>
      </c>
      <c r="AB1261" s="249">
        <v>1</v>
      </c>
      <c r="AC1261" s="249">
        <v>1</v>
      </c>
      <c r="AD1261" s="249">
        <v>1</v>
      </c>
      <c r="AE1261" s="249">
        <v>1</v>
      </c>
      <c r="AF1261" s="249">
        <v>1</v>
      </c>
      <c r="AG1261" s="249">
        <v>1</v>
      </c>
      <c r="AH1261" s="249">
        <v>1</v>
      </c>
      <c r="AI1261" s="249">
        <v>1</v>
      </c>
      <c r="AJ1261" s="249">
        <v>1</v>
      </c>
      <c r="AK1261" s="249">
        <v>1</v>
      </c>
      <c r="AL1261" s="249">
        <v>1</v>
      </c>
      <c r="AM1261" s="249">
        <v>1</v>
      </c>
    </row>
    <row r="1262" spans="1:39" x14ac:dyDescent="0.3">
      <c r="A1262" s="249">
        <v>523272</v>
      </c>
      <c r="B1262" s="305" t="s">
        <v>2062</v>
      </c>
      <c r="C1262" s="249">
        <v>1</v>
      </c>
      <c r="D1262" s="249">
        <v>1</v>
      </c>
      <c r="E1262" s="249">
        <v>1</v>
      </c>
      <c r="F1262" s="249">
        <v>1</v>
      </c>
      <c r="G1262" s="249">
        <v>1</v>
      </c>
      <c r="H1262" s="249">
        <v>1</v>
      </c>
      <c r="I1262" s="249">
        <v>1</v>
      </c>
      <c r="J1262" s="249">
        <v>1</v>
      </c>
      <c r="K1262" s="249">
        <v>1</v>
      </c>
      <c r="L1262" s="249">
        <v>1</v>
      </c>
      <c r="M1262" s="249">
        <v>1</v>
      </c>
      <c r="N1262" s="249">
        <v>1</v>
      </c>
      <c r="O1262" s="249">
        <v>1</v>
      </c>
      <c r="P1262" s="249">
        <v>1</v>
      </c>
      <c r="Q1262" s="249">
        <v>1</v>
      </c>
      <c r="R1262" s="249">
        <v>1</v>
      </c>
      <c r="S1262" s="249">
        <v>1</v>
      </c>
      <c r="T1262" s="249">
        <v>1</v>
      </c>
      <c r="U1262" s="249">
        <v>1</v>
      </c>
      <c r="V1262" s="249">
        <v>1</v>
      </c>
      <c r="W1262" s="249">
        <v>1</v>
      </c>
      <c r="X1262" s="249">
        <v>1</v>
      </c>
      <c r="Y1262" s="249">
        <v>1</v>
      </c>
      <c r="Z1262" s="249">
        <v>1</v>
      </c>
      <c r="AA1262" s="249">
        <v>1</v>
      </c>
      <c r="AB1262" s="249">
        <v>1</v>
      </c>
      <c r="AC1262" s="249">
        <v>1</v>
      </c>
      <c r="AD1262" s="249">
        <v>1</v>
      </c>
      <c r="AE1262" s="249">
        <v>1</v>
      </c>
      <c r="AF1262" s="249">
        <v>1</v>
      </c>
      <c r="AG1262" s="249">
        <v>1</v>
      </c>
      <c r="AH1262" s="249">
        <v>1</v>
      </c>
      <c r="AI1262" s="249">
        <v>1</v>
      </c>
      <c r="AJ1262" s="249">
        <v>1</v>
      </c>
      <c r="AK1262" s="249">
        <v>1</v>
      </c>
      <c r="AL1262" s="249">
        <v>1</v>
      </c>
      <c r="AM1262" s="249">
        <v>1</v>
      </c>
    </row>
    <row r="1263" spans="1:39" x14ac:dyDescent="0.3">
      <c r="A1263" s="249">
        <v>523282</v>
      </c>
      <c r="B1263" s="305" t="s">
        <v>2062</v>
      </c>
      <c r="C1263" s="249">
        <v>1</v>
      </c>
      <c r="D1263" s="249">
        <v>1</v>
      </c>
      <c r="E1263" s="249">
        <v>1</v>
      </c>
      <c r="F1263" s="249">
        <v>1</v>
      </c>
      <c r="G1263" s="249">
        <v>1</v>
      </c>
      <c r="H1263" s="249">
        <v>1</v>
      </c>
      <c r="I1263" s="249">
        <v>1</v>
      </c>
      <c r="J1263" s="249">
        <v>1</v>
      </c>
      <c r="K1263" s="249">
        <v>1</v>
      </c>
      <c r="L1263" s="249">
        <v>1</v>
      </c>
      <c r="M1263" s="249">
        <v>1</v>
      </c>
      <c r="N1263" s="249">
        <v>1</v>
      </c>
      <c r="O1263" s="249">
        <v>1</v>
      </c>
      <c r="P1263" s="249">
        <v>1</v>
      </c>
      <c r="Q1263" s="249">
        <v>1</v>
      </c>
      <c r="R1263" s="249">
        <v>1</v>
      </c>
      <c r="S1263" s="249">
        <v>1</v>
      </c>
      <c r="T1263" s="249">
        <v>1</v>
      </c>
      <c r="U1263" s="249">
        <v>1</v>
      </c>
      <c r="V1263" s="249">
        <v>1</v>
      </c>
      <c r="W1263" s="249">
        <v>1</v>
      </c>
      <c r="X1263" s="249">
        <v>1</v>
      </c>
      <c r="Y1263" s="249">
        <v>1</v>
      </c>
      <c r="Z1263" s="249">
        <v>1</v>
      </c>
      <c r="AA1263" s="249">
        <v>1</v>
      </c>
      <c r="AB1263" s="249">
        <v>1</v>
      </c>
      <c r="AC1263" s="249">
        <v>1</v>
      </c>
      <c r="AD1263" s="249">
        <v>1</v>
      </c>
      <c r="AE1263" s="249">
        <v>1</v>
      </c>
      <c r="AF1263" s="249">
        <v>1</v>
      </c>
      <c r="AG1263" s="249">
        <v>1</v>
      </c>
      <c r="AH1263" s="249">
        <v>1</v>
      </c>
      <c r="AI1263" s="249">
        <v>1</v>
      </c>
      <c r="AJ1263" s="249">
        <v>1</v>
      </c>
      <c r="AK1263" s="249">
        <v>1</v>
      </c>
      <c r="AL1263" s="249">
        <v>1</v>
      </c>
      <c r="AM1263" s="249">
        <v>1</v>
      </c>
    </row>
    <row r="1264" spans="1:39" x14ac:dyDescent="0.3">
      <c r="A1264" s="249">
        <v>523291</v>
      </c>
      <c r="B1264" s="305" t="s">
        <v>2062</v>
      </c>
      <c r="C1264" s="249">
        <v>1</v>
      </c>
      <c r="D1264" s="249">
        <v>1</v>
      </c>
      <c r="E1264" s="249">
        <v>1</v>
      </c>
      <c r="F1264" s="249">
        <v>1</v>
      </c>
      <c r="G1264" s="249">
        <v>1</v>
      </c>
      <c r="H1264" s="249">
        <v>1</v>
      </c>
      <c r="I1264" s="249">
        <v>1</v>
      </c>
      <c r="J1264" s="249">
        <v>1</v>
      </c>
      <c r="K1264" s="249">
        <v>1</v>
      </c>
      <c r="L1264" s="249">
        <v>1</v>
      </c>
      <c r="M1264" s="249">
        <v>1</v>
      </c>
      <c r="N1264" s="249">
        <v>1</v>
      </c>
      <c r="O1264" s="249">
        <v>1</v>
      </c>
      <c r="P1264" s="249">
        <v>1</v>
      </c>
      <c r="Q1264" s="249">
        <v>1</v>
      </c>
      <c r="R1264" s="249">
        <v>1</v>
      </c>
      <c r="S1264" s="249">
        <v>1</v>
      </c>
      <c r="T1264" s="249">
        <v>1</v>
      </c>
      <c r="U1264" s="249">
        <v>1</v>
      </c>
      <c r="V1264" s="249">
        <v>1</v>
      </c>
      <c r="W1264" s="249">
        <v>1</v>
      </c>
      <c r="X1264" s="249">
        <v>1</v>
      </c>
      <c r="Y1264" s="249">
        <v>1</v>
      </c>
      <c r="Z1264" s="249">
        <v>1</v>
      </c>
      <c r="AA1264" s="249">
        <v>1</v>
      </c>
      <c r="AB1264" s="249">
        <v>1</v>
      </c>
      <c r="AC1264" s="249">
        <v>1</v>
      </c>
      <c r="AD1264" s="249">
        <v>1</v>
      </c>
      <c r="AE1264" s="249">
        <v>1</v>
      </c>
      <c r="AF1264" s="249">
        <v>1</v>
      </c>
      <c r="AG1264" s="249">
        <v>1</v>
      </c>
      <c r="AH1264" s="249">
        <v>1</v>
      </c>
      <c r="AI1264" s="249">
        <v>1</v>
      </c>
      <c r="AJ1264" s="249">
        <v>1</v>
      </c>
      <c r="AK1264" s="249">
        <v>1</v>
      </c>
      <c r="AL1264" s="249">
        <v>1</v>
      </c>
      <c r="AM1264" s="249">
        <v>1</v>
      </c>
    </row>
    <row r="1265" spans="1:39" x14ac:dyDescent="0.3">
      <c r="A1265" s="249">
        <v>523295</v>
      </c>
      <c r="B1265" s="305" t="s">
        <v>2062</v>
      </c>
      <c r="C1265" s="249">
        <v>1</v>
      </c>
      <c r="D1265" s="249">
        <v>1</v>
      </c>
      <c r="E1265" s="249">
        <v>1</v>
      </c>
      <c r="F1265" s="249">
        <v>1</v>
      </c>
      <c r="G1265" s="249">
        <v>1</v>
      </c>
      <c r="H1265" s="249">
        <v>1</v>
      </c>
      <c r="I1265" s="249">
        <v>1</v>
      </c>
      <c r="J1265" s="249">
        <v>1</v>
      </c>
      <c r="K1265" s="249">
        <v>1</v>
      </c>
      <c r="L1265" s="249">
        <v>1</v>
      </c>
      <c r="M1265" s="249">
        <v>1</v>
      </c>
      <c r="N1265" s="249">
        <v>1</v>
      </c>
      <c r="O1265" s="249">
        <v>1</v>
      </c>
      <c r="P1265" s="249">
        <v>1</v>
      </c>
      <c r="Q1265" s="249">
        <v>1</v>
      </c>
      <c r="R1265" s="249">
        <v>1</v>
      </c>
      <c r="S1265" s="249">
        <v>1</v>
      </c>
      <c r="T1265" s="249">
        <v>1</v>
      </c>
      <c r="U1265" s="249">
        <v>1</v>
      </c>
      <c r="V1265" s="249">
        <v>1</v>
      </c>
      <c r="W1265" s="249">
        <v>1</v>
      </c>
      <c r="X1265" s="249">
        <v>1</v>
      </c>
      <c r="Y1265" s="249">
        <v>1</v>
      </c>
      <c r="Z1265" s="249">
        <v>1</v>
      </c>
      <c r="AA1265" s="249">
        <v>1</v>
      </c>
      <c r="AB1265" s="249">
        <v>1</v>
      </c>
      <c r="AC1265" s="249">
        <v>1</v>
      </c>
      <c r="AD1265" s="249">
        <v>1</v>
      </c>
      <c r="AE1265" s="249">
        <v>1</v>
      </c>
      <c r="AF1265" s="249">
        <v>1</v>
      </c>
      <c r="AG1265" s="249">
        <v>1</v>
      </c>
      <c r="AH1265" s="249">
        <v>1</v>
      </c>
      <c r="AI1265" s="249">
        <v>1</v>
      </c>
      <c r="AJ1265" s="249">
        <v>1</v>
      </c>
      <c r="AK1265" s="249">
        <v>1</v>
      </c>
      <c r="AL1265" s="249">
        <v>1</v>
      </c>
      <c r="AM1265" s="249">
        <v>1</v>
      </c>
    </row>
    <row r="1266" spans="1:39" x14ac:dyDescent="0.3">
      <c r="A1266" s="249">
        <v>523300</v>
      </c>
      <c r="B1266" s="305" t="s">
        <v>2062</v>
      </c>
      <c r="C1266" s="249">
        <v>1</v>
      </c>
      <c r="D1266" s="249">
        <v>1</v>
      </c>
      <c r="E1266" s="249">
        <v>1</v>
      </c>
      <c r="F1266" s="249">
        <v>1</v>
      </c>
      <c r="G1266" s="249">
        <v>1</v>
      </c>
      <c r="H1266" s="249">
        <v>1</v>
      </c>
      <c r="I1266" s="249">
        <v>1</v>
      </c>
      <c r="J1266" s="249">
        <v>1</v>
      </c>
      <c r="K1266" s="249">
        <v>1</v>
      </c>
      <c r="L1266" s="249">
        <v>1</v>
      </c>
      <c r="M1266" s="249">
        <v>1</v>
      </c>
      <c r="N1266" s="249">
        <v>1</v>
      </c>
      <c r="O1266" s="249">
        <v>1</v>
      </c>
      <c r="P1266" s="249">
        <v>1</v>
      </c>
      <c r="Q1266" s="249">
        <v>1</v>
      </c>
      <c r="R1266" s="249">
        <v>1</v>
      </c>
      <c r="S1266" s="249">
        <v>1</v>
      </c>
      <c r="T1266" s="249">
        <v>1</v>
      </c>
      <c r="U1266" s="249">
        <v>1</v>
      </c>
      <c r="V1266" s="249">
        <v>1</v>
      </c>
      <c r="W1266" s="249">
        <v>1</v>
      </c>
      <c r="X1266" s="249">
        <v>1</v>
      </c>
      <c r="Y1266" s="249">
        <v>1</v>
      </c>
      <c r="Z1266" s="249">
        <v>1</v>
      </c>
      <c r="AA1266" s="249">
        <v>1</v>
      </c>
      <c r="AB1266" s="249">
        <v>1</v>
      </c>
      <c r="AC1266" s="249">
        <v>1</v>
      </c>
      <c r="AD1266" s="249">
        <v>1</v>
      </c>
      <c r="AE1266" s="249">
        <v>1</v>
      </c>
      <c r="AF1266" s="249">
        <v>1</v>
      </c>
      <c r="AG1266" s="249">
        <v>1</v>
      </c>
      <c r="AH1266" s="249">
        <v>1</v>
      </c>
      <c r="AI1266" s="249">
        <v>1</v>
      </c>
      <c r="AJ1266" s="249">
        <v>1</v>
      </c>
      <c r="AK1266" s="249">
        <v>1</v>
      </c>
      <c r="AL1266" s="249">
        <v>1</v>
      </c>
      <c r="AM1266" s="249">
        <v>1</v>
      </c>
    </row>
    <row r="1267" spans="1:39" x14ac:dyDescent="0.3">
      <c r="A1267" s="249">
        <v>523302</v>
      </c>
      <c r="B1267" s="305" t="s">
        <v>2062</v>
      </c>
      <c r="C1267" s="249">
        <v>1</v>
      </c>
      <c r="D1267" s="249">
        <v>1</v>
      </c>
      <c r="E1267" s="249">
        <v>1</v>
      </c>
      <c r="F1267" s="249">
        <v>1</v>
      </c>
      <c r="G1267" s="249">
        <v>1</v>
      </c>
      <c r="H1267" s="249">
        <v>1</v>
      </c>
      <c r="I1267" s="249">
        <v>1</v>
      </c>
      <c r="J1267" s="249">
        <v>1</v>
      </c>
      <c r="K1267" s="249">
        <v>1</v>
      </c>
      <c r="L1267" s="249">
        <v>1</v>
      </c>
      <c r="M1267" s="249">
        <v>1</v>
      </c>
      <c r="N1267" s="249">
        <v>1</v>
      </c>
      <c r="O1267" s="249">
        <v>1</v>
      </c>
      <c r="P1267" s="249">
        <v>1</v>
      </c>
      <c r="Q1267" s="249">
        <v>1</v>
      </c>
      <c r="R1267" s="249">
        <v>1</v>
      </c>
      <c r="S1267" s="249">
        <v>1</v>
      </c>
      <c r="T1267" s="249">
        <v>1</v>
      </c>
      <c r="U1267" s="249">
        <v>1</v>
      </c>
      <c r="V1267" s="249">
        <v>1</v>
      </c>
      <c r="W1267" s="249">
        <v>1</v>
      </c>
      <c r="X1267" s="249">
        <v>1</v>
      </c>
      <c r="Y1267" s="249">
        <v>1</v>
      </c>
      <c r="Z1267" s="249">
        <v>1</v>
      </c>
      <c r="AA1267" s="249">
        <v>1</v>
      </c>
      <c r="AB1267" s="249">
        <v>1</v>
      </c>
      <c r="AC1267" s="249">
        <v>1</v>
      </c>
      <c r="AD1267" s="249">
        <v>1</v>
      </c>
      <c r="AE1267" s="249">
        <v>1</v>
      </c>
      <c r="AF1267" s="249">
        <v>1</v>
      </c>
      <c r="AG1267" s="249">
        <v>1</v>
      </c>
      <c r="AH1267" s="249">
        <v>1</v>
      </c>
      <c r="AI1267" s="249">
        <v>1</v>
      </c>
      <c r="AJ1267" s="249">
        <v>1</v>
      </c>
      <c r="AK1267" s="249">
        <v>1</v>
      </c>
      <c r="AL1267" s="249">
        <v>1</v>
      </c>
      <c r="AM1267" s="249">
        <v>1</v>
      </c>
    </row>
    <row r="1268" spans="1:39" x14ac:dyDescent="0.3">
      <c r="A1268" s="249">
        <v>523306</v>
      </c>
      <c r="B1268" s="305" t="s">
        <v>2062</v>
      </c>
      <c r="C1268" s="249">
        <v>1</v>
      </c>
      <c r="D1268" s="249">
        <v>1</v>
      </c>
      <c r="E1268" s="249">
        <v>1</v>
      </c>
      <c r="F1268" s="249">
        <v>1</v>
      </c>
      <c r="G1268" s="249">
        <v>1</v>
      </c>
      <c r="H1268" s="249">
        <v>1</v>
      </c>
      <c r="I1268" s="249">
        <v>1</v>
      </c>
      <c r="J1268" s="249">
        <v>1</v>
      </c>
      <c r="K1268" s="249">
        <v>1</v>
      </c>
      <c r="L1268" s="249">
        <v>1</v>
      </c>
      <c r="M1268" s="249">
        <v>1</v>
      </c>
      <c r="N1268" s="249">
        <v>1</v>
      </c>
      <c r="O1268" s="249">
        <v>1</v>
      </c>
      <c r="P1268" s="249">
        <v>1</v>
      </c>
      <c r="Q1268" s="249">
        <v>1</v>
      </c>
      <c r="R1268" s="249">
        <v>1</v>
      </c>
      <c r="S1268" s="249">
        <v>1</v>
      </c>
      <c r="T1268" s="249">
        <v>1</v>
      </c>
      <c r="U1268" s="249">
        <v>1</v>
      </c>
      <c r="V1268" s="249">
        <v>1</v>
      </c>
      <c r="W1268" s="249">
        <v>1</v>
      </c>
      <c r="X1268" s="249">
        <v>1</v>
      </c>
      <c r="Y1268" s="249">
        <v>1</v>
      </c>
      <c r="Z1268" s="249">
        <v>1</v>
      </c>
      <c r="AA1268" s="249">
        <v>1</v>
      </c>
      <c r="AB1268" s="249">
        <v>1</v>
      </c>
      <c r="AC1268" s="249">
        <v>1</v>
      </c>
      <c r="AD1268" s="249">
        <v>1</v>
      </c>
      <c r="AE1268" s="249">
        <v>1</v>
      </c>
      <c r="AF1268" s="249">
        <v>1</v>
      </c>
      <c r="AG1268" s="249">
        <v>1</v>
      </c>
      <c r="AH1268" s="249">
        <v>1</v>
      </c>
      <c r="AI1268" s="249">
        <v>1</v>
      </c>
      <c r="AJ1268" s="249">
        <v>1</v>
      </c>
      <c r="AK1268" s="249">
        <v>1</v>
      </c>
      <c r="AL1268" s="249">
        <v>1</v>
      </c>
      <c r="AM1268" s="249">
        <v>1</v>
      </c>
    </row>
    <row r="1269" spans="1:39" x14ac:dyDescent="0.3">
      <c r="A1269" s="249">
        <v>523307</v>
      </c>
      <c r="B1269" s="305" t="s">
        <v>2062</v>
      </c>
      <c r="C1269" s="249">
        <v>1</v>
      </c>
      <c r="D1269" s="249">
        <v>1</v>
      </c>
      <c r="E1269" s="249">
        <v>1</v>
      </c>
      <c r="F1269" s="249">
        <v>1</v>
      </c>
      <c r="G1269" s="249">
        <v>1</v>
      </c>
      <c r="H1269" s="249">
        <v>1</v>
      </c>
      <c r="I1269" s="249">
        <v>1</v>
      </c>
      <c r="J1269" s="249">
        <v>1</v>
      </c>
      <c r="K1269" s="249">
        <v>1</v>
      </c>
      <c r="L1269" s="249">
        <v>1</v>
      </c>
      <c r="M1269" s="249">
        <v>1</v>
      </c>
      <c r="N1269" s="249">
        <v>1</v>
      </c>
      <c r="O1269" s="249">
        <v>1</v>
      </c>
      <c r="P1269" s="249">
        <v>1</v>
      </c>
      <c r="Q1269" s="249">
        <v>1</v>
      </c>
      <c r="R1269" s="249">
        <v>1</v>
      </c>
      <c r="S1269" s="249">
        <v>1</v>
      </c>
      <c r="T1269" s="249">
        <v>1</v>
      </c>
      <c r="U1269" s="249">
        <v>1</v>
      </c>
      <c r="V1269" s="249">
        <v>1</v>
      </c>
      <c r="W1269" s="249">
        <v>1</v>
      </c>
      <c r="X1269" s="249">
        <v>1</v>
      </c>
      <c r="Y1269" s="249">
        <v>1</v>
      </c>
      <c r="Z1269" s="249">
        <v>1</v>
      </c>
      <c r="AA1269" s="249">
        <v>1</v>
      </c>
      <c r="AB1269" s="249">
        <v>1</v>
      </c>
      <c r="AC1269" s="249">
        <v>1</v>
      </c>
      <c r="AD1269" s="249">
        <v>1</v>
      </c>
      <c r="AE1269" s="249">
        <v>1</v>
      </c>
      <c r="AF1269" s="249">
        <v>1</v>
      </c>
      <c r="AG1269" s="249">
        <v>1</v>
      </c>
      <c r="AH1269" s="249">
        <v>1</v>
      </c>
      <c r="AI1269" s="249">
        <v>1</v>
      </c>
      <c r="AJ1269" s="249">
        <v>1</v>
      </c>
      <c r="AK1269" s="249">
        <v>1</v>
      </c>
      <c r="AL1269" s="249">
        <v>1</v>
      </c>
      <c r="AM1269" s="249">
        <v>1</v>
      </c>
    </row>
    <row r="1270" spans="1:39" x14ac:dyDescent="0.3">
      <c r="A1270" s="249">
        <v>523311</v>
      </c>
      <c r="B1270" s="305" t="s">
        <v>2062</v>
      </c>
      <c r="C1270" s="249">
        <v>1</v>
      </c>
      <c r="D1270" s="249">
        <v>1</v>
      </c>
      <c r="E1270" s="249">
        <v>1</v>
      </c>
      <c r="F1270" s="249">
        <v>1</v>
      </c>
      <c r="G1270" s="249">
        <v>1</v>
      </c>
      <c r="H1270" s="249">
        <v>1</v>
      </c>
      <c r="I1270" s="249">
        <v>1</v>
      </c>
      <c r="J1270" s="249">
        <v>1</v>
      </c>
      <c r="K1270" s="249">
        <v>1</v>
      </c>
      <c r="L1270" s="249">
        <v>1</v>
      </c>
      <c r="M1270" s="249">
        <v>1</v>
      </c>
      <c r="N1270" s="249">
        <v>1</v>
      </c>
      <c r="O1270" s="249">
        <v>1</v>
      </c>
      <c r="P1270" s="249">
        <v>1</v>
      </c>
      <c r="Q1270" s="249">
        <v>1</v>
      </c>
      <c r="R1270" s="249">
        <v>1</v>
      </c>
      <c r="S1270" s="249">
        <v>1</v>
      </c>
      <c r="T1270" s="249">
        <v>1</v>
      </c>
      <c r="U1270" s="249">
        <v>1</v>
      </c>
      <c r="V1270" s="249">
        <v>1</v>
      </c>
      <c r="W1270" s="249">
        <v>1</v>
      </c>
      <c r="X1270" s="249">
        <v>1</v>
      </c>
      <c r="Y1270" s="249">
        <v>1</v>
      </c>
      <c r="Z1270" s="249">
        <v>1</v>
      </c>
      <c r="AA1270" s="249">
        <v>1</v>
      </c>
      <c r="AB1270" s="249">
        <v>1</v>
      </c>
      <c r="AC1270" s="249">
        <v>1</v>
      </c>
      <c r="AD1270" s="249">
        <v>1</v>
      </c>
      <c r="AE1270" s="249">
        <v>1</v>
      </c>
      <c r="AF1270" s="249">
        <v>1</v>
      </c>
      <c r="AG1270" s="249">
        <v>1</v>
      </c>
      <c r="AH1270" s="249">
        <v>1</v>
      </c>
      <c r="AI1270" s="249">
        <v>1</v>
      </c>
      <c r="AJ1270" s="249">
        <v>1</v>
      </c>
      <c r="AK1270" s="249">
        <v>1</v>
      </c>
      <c r="AL1270" s="249">
        <v>1</v>
      </c>
      <c r="AM1270" s="249">
        <v>1</v>
      </c>
    </row>
    <row r="1271" spans="1:39" x14ac:dyDescent="0.3">
      <c r="A1271" s="249">
        <v>523312</v>
      </c>
      <c r="B1271" s="305" t="s">
        <v>2062</v>
      </c>
      <c r="C1271" s="249">
        <v>1</v>
      </c>
      <c r="D1271" s="249">
        <v>1</v>
      </c>
      <c r="E1271" s="249">
        <v>1</v>
      </c>
      <c r="F1271" s="249">
        <v>1</v>
      </c>
      <c r="G1271" s="249">
        <v>1</v>
      </c>
      <c r="H1271" s="249">
        <v>1</v>
      </c>
      <c r="I1271" s="249">
        <v>1</v>
      </c>
      <c r="J1271" s="249">
        <v>1</v>
      </c>
      <c r="K1271" s="249">
        <v>1</v>
      </c>
      <c r="L1271" s="249">
        <v>1</v>
      </c>
      <c r="M1271" s="249">
        <v>1</v>
      </c>
      <c r="N1271" s="249">
        <v>1</v>
      </c>
      <c r="O1271" s="249">
        <v>1</v>
      </c>
      <c r="P1271" s="249">
        <v>1</v>
      </c>
      <c r="Q1271" s="249">
        <v>1</v>
      </c>
      <c r="R1271" s="249">
        <v>1</v>
      </c>
      <c r="S1271" s="249">
        <v>1</v>
      </c>
      <c r="T1271" s="249">
        <v>1</v>
      </c>
      <c r="U1271" s="249">
        <v>1</v>
      </c>
      <c r="V1271" s="249">
        <v>1</v>
      </c>
      <c r="W1271" s="249">
        <v>1</v>
      </c>
      <c r="X1271" s="249">
        <v>1</v>
      </c>
      <c r="Y1271" s="249">
        <v>1</v>
      </c>
      <c r="Z1271" s="249">
        <v>1</v>
      </c>
      <c r="AA1271" s="249">
        <v>1</v>
      </c>
      <c r="AB1271" s="249">
        <v>1</v>
      </c>
      <c r="AC1271" s="249">
        <v>1</v>
      </c>
      <c r="AD1271" s="249">
        <v>1</v>
      </c>
      <c r="AE1271" s="249">
        <v>1</v>
      </c>
      <c r="AF1271" s="249">
        <v>1</v>
      </c>
      <c r="AG1271" s="249">
        <v>1</v>
      </c>
      <c r="AH1271" s="249">
        <v>1</v>
      </c>
      <c r="AI1271" s="249">
        <v>1</v>
      </c>
      <c r="AJ1271" s="249">
        <v>1</v>
      </c>
      <c r="AK1271" s="249">
        <v>1</v>
      </c>
      <c r="AL1271" s="249">
        <v>1</v>
      </c>
      <c r="AM1271" s="249">
        <v>1</v>
      </c>
    </row>
    <row r="1272" spans="1:39" x14ac:dyDescent="0.3">
      <c r="A1272" s="249">
        <v>523313</v>
      </c>
      <c r="B1272" s="305" t="s">
        <v>2062</v>
      </c>
      <c r="C1272" s="249">
        <v>1</v>
      </c>
      <c r="D1272" s="249">
        <v>1</v>
      </c>
      <c r="E1272" s="249">
        <v>1</v>
      </c>
      <c r="F1272" s="249">
        <v>1</v>
      </c>
      <c r="G1272" s="249">
        <v>1</v>
      </c>
      <c r="H1272" s="249">
        <v>1</v>
      </c>
      <c r="I1272" s="249">
        <v>1</v>
      </c>
      <c r="J1272" s="249">
        <v>1</v>
      </c>
      <c r="K1272" s="249">
        <v>1</v>
      </c>
      <c r="L1272" s="249">
        <v>1</v>
      </c>
      <c r="M1272" s="249">
        <v>1</v>
      </c>
      <c r="N1272" s="249">
        <v>1</v>
      </c>
      <c r="O1272" s="249">
        <v>1</v>
      </c>
      <c r="P1272" s="249">
        <v>1</v>
      </c>
      <c r="Q1272" s="249">
        <v>1</v>
      </c>
      <c r="R1272" s="249">
        <v>1</v>
      </c>
      <c r="S1272" s="249">
        <v>1</v>
      </c>
      <c r="T1272" s="249">
        <v>1</v>
      </c>
      <c r="U1272" s="249">
        <v>1</v>
      </c>
      <c r="V1272" s="249">
        <v>1</v>
      </c>
      <c r="W1272" s="249">
        <v>1</v>
      </c>
      <c r="X1272" s="249">
        <v>1</v>
      </c>
      <c r="Y1272" s="249">
        <v>1</v>
      </c>
      <c r="Z1272" s="249">
        <v>1</v>
      </c>
      <c r="AA1272" s="249">
        <v>1</v>
      </c>
      <c r="AB1272" s="249">
        <v>1</v>
      </c>
      <c r="AC1272" s="249">
        <v>1</v>
      </c>
      <c r="AD1272" s="249">
        <v>1</v>
      </c>
      <c r="AE1272" s="249">
        <v>1</v>
      </c>
      <c r="AF1272" s="249">
        <v>1</v>
      </c>
      <c r="AG1272" s="249">
        <v>1</v>
      </c>
      <c r="AH1272" s="249">
        <v>1</v>
      </c>
      <c r="AI1272" s="249">
        <v>1</v>
      </c>
      <c r="AJ1272" s="249">
        <v>1</v>
      </c>
      <c r="AK1272" s="249">
        <v>1</v>
      </c>
      <c r="AL1272" s="249">
        <v>1</v>
      </c>
      <c r="AM1272" s="249">
        <v>1</v>
      </c>
    </row>
    <row r="1273" spans="1:39" x14ac:dyDescent="0.3">
      <c r="A1273" s="249">
        <v>523317</v>
      </c>
      <c r="B1273" s="305" t="s">
        <v>2062</v>
      </c>
      <c r="C1273" s="249">
        <v>1</v>
      </c>
      <c r="D1273" s="249">
        <v>1</v>
      </c>
      <c r="E1273" s="249">
        <v>1</v>
      </c>
      <c r="F1273" s="249">
        <v>1</v>
      </c>
      <c r="G1273" s="249">
        <v>1</v>
      </c>
      <c r="H1273" s="249">
        <v>1</v>
      </c>
      <c r="I1273" s="249">
        <v>1</v>
      </c>
      <c r="J1273" s="249">
        <v>1</v>
      </c>
      <c r="K1273" s="249">
        <v>1</v>
      </c>
      <c r="L1273" s="249">
        <v>1</v>
      </c>
      <c r="M1273" s="249">
        <v>1</v>
      </c>
      <c r="N1273" s="249">
        <v>1</v>
      </c>
      <c r="O1273" s="249">
        <v>1</v>
      </c>
      <c r="P1273" s="249">
        <v>1</v>
      </c>
      <c r="Q1273" s="249">
        <v>1</v>
      </c>
      <c r="R1273" s="249">
        <v>1</v>
      </c>
      <c r="S1273" s="249">
        <v>1</v>
      </c>
      <c r="T1273" s="249">
        <v>1</v>
      </c>
      <c r="U1273" s="249">
        <v>1</v>
      </c>
      <c r="V1273" s="249">
        <v>1</v>
      </c>
      <c r="W1273" s="249">
        <v>1</v>
      </c>
      <c r="X1273" s="249">
        <v>1</v>
      </c>
      <c r="Y1273" s="249">
        <v>1</v>
      </c>
      <c r="Z1273" s="249">
        <v>1</v>
      </c>
      <c r="AA1273" s="249">
        <v>1</v>
      </c>
      <c r="AB1273" s="249">
        <v>1</v>
      </c>
      <c r="AC1273" s="249">
        <v>1</v>
      </c>
      <c r="AD1273" s="249">
        <v>1</v>
      </c>
      <c r="AE1273" s="249">
        <v>1</v>
      </c>
      <c r="AF1273" s="249">
        <v>1</v>
      </c>
      <c r="AG1273" s="249">
        <v>1</v>
      </c>
      <c r="AH1273" s="249">
        <v>1</v>
      </c>
      <c r="AI1273" s="249">
        <v>1</v>
      </c>
      <c r="AJ1273" s="249">
        <v>1</v>
      </c>
      <c r="AK1273" s="249">
        <v>1</v>
      </c>
      <c r="AL1273" s="249">
        <v>1</v>
      </c>
      <c r="AM1273" s="249">
        <v>1</v>
      </c>
    </row>
    <row r="1274" spans="1:39" x14ac:dyDescent="0.3">
      <c r="A1274" s="249">
        <v>523319</v>
      </c>
      <c r="B1274" s="305" t="s">
        <v>2062</v>
      </c>
      <c r="C1274" s="249">
        <v>1</v>
      </c>
      <c r="D1274" s="249">
        <v>1</v>
      </c>
      <c r="E1274" s="249">
        <v>1</v>
      </c>
      <c r="F1274" s="249">
        <v>1</v>
      </c>
      <c r="G1274" s="249">
        <v>1</v>
      </c>
      <c r="H1274" s="249">
        <v>1</v>
      </c>
      <c r="I1274" s="249">
        <v>1</v>
      </c>
      <c r="J1274" s="249">
        <v>1</v>
      </c>
      <c r="K1274" s="249">
        <v>1</v>
      </c>
      <c r="L1274" s="249">
        <v>1</v>
      </c>
      <c r="M1274" s="249">
        <v>1</v>
      </c>
      <c r="N1274" s="249">
        <v>1</v>
      </c>
      <c r="O1274" s="249">
        <v>1</v>
      </c>
      <c r="P1274" s="249">
        <v>1</v>
      </c>
      <c r="Q1274" s="249">
        <v>1</v>
      </c>
      <c r="R1274" s="249">
        <v>1</v>
      </c>
      <c r="S1274" s="249">
        <v>1</v>
      </c>
      <c r="T1274" s="249">
        <v>1</v>
      </c>
      <c r="U1274" s="249">
        <v>1</v>
      </c>
      <c r="V1274" s="249">
        <v>1</v>
      </c>
      <c r="W1274" s="249">
        <v>1</v>
      </c>
      <c r="X1274" s="249">
        <v>1</v>
      </c>
      <c r="Y1274" s="249">
        <v>1</v>
      </c>
      <c r="Z1274" s="249">
        <v>1</v>
      </c>
      <c r="AA1274" s="249">
        <v>1</v>
      </c>
      <c r="AB1274" s="249">
        <v>1</v>
      </c>
      <c r="AC1274" s="249">
        <v>1</v>
      </c>
      <c r="AD1274" s="249">
        <v>1</v>
      </c>
      <c r="AE1274" s="249">
        <v>1</v>
      </c>
      <c r="AF1274" s="249">
        <v>1</v>
      </c>
      <c r="AG1274" s="249">
        <v>1</v>
      </c>
      <c r="AH1274" s="249">
        <v>1</v>
      </c>
      <c r="AI1274" s="249">
        <v>1</v>
      </c>
      <c r="AJ1274" s="249">
        <v>1</v>
      </c>
      <c r="AK1274" s="249">
        <v>1</v>
      </c>
      <c r="AL1274" s="249">
        <v>1</v>
      </c>
      <c r="AM1274" s="249">
        <v>1</v>
      </c>
    </row>
    <row r="1275" spans="1:39" x14ac:dyDescent="0.3">
      <c r="A1275" s="249">
        <v>523323</v>
      </c>
      <c r="B1275" s="305" t="s">
        <v>2062</v>
      </c>
      <c r="C1275" s="249">
        <v>1</v>
      </c>
      <c r="D1275" s="249">
        <v>1</v>
      </c>
      <c r="E1275" s="249">
        <v>1</v>
      </c>
      <c r="F1275" s="249">
        <v>1</v>
      </c>
      <c r="G1275" s="249">
        <v>1</v>
      </c>
      <c r="H1275" s="249">
        <v>1</v>
      </c>
      <c r="I1275" s="249">
        <v>1</v>
      </c>
      <c r="J1275" s="249">
        <v>1</v>
      </c>
      <c r="K1275" s="249">
        <v>1</v>
      </c>
      <c r="L1275" s="249">
        <v>1</v>
      </c>
      <c r="M1275" s="249">
        <v>1</v>
      </c>
      <c r="N1275" s="249">
        <v>1</v>
      </c>
      <c r="O1275" s="249">
        <v>1</v>
      </c>
      <c r="P1275" s="249">
        <v>1</v>
      </c>
      <c r="Q1275" s="249">
        <v>1</v>
      </c>
      <c r="R1275" s="249">
        <v>1</v>
      </c>
      <c r="S1275" s="249">
        <v>1</v>
      </c>
      <c r="T1275" s="249">
        <v>1</v>
      </c>
      <c r="U1275" s="249">
        <v>1</v>
      </c>
      <c r="V1275" s="249">
        <v>1</v>
      </c>
      <c r="W1275" s="249">
        <v>1</v>
      </c>
      <c r="X1275" s="249">
        <v>1</v>
      </c>
      <c r="Y1275" s="249">
        <v>1</v>
      </c>
      <c r="Z1275" s="249">
        <v>1</v>
      </c>
      <c r="AA1275" s="249">
        <v>1</v>
      </c>
      <c r="AB1275" s="249">
        <v>1</v>
      </c>
      <c r="AC1275" s="249">
        <v>1</v>
      </c>
      <c r="AD1275" s="249">
        <v>1</v>
      </c>
      <c r="AE1275" s="249">
        <v>1</v>
      </c>
      <c r="AF1275" s="249">
        <v>1</v>
      </c>
      <c r="AG1275" s="249">
        <v>1</v>
      </c>
      <c r="AH1275" s="249">
        <v>1</v>
      </c>
      <c r="AI1275" s="249">
        <v>1</v>
      </c>
      <c r="AJ1275" s="249">
        <v>1</v>
      </c>
      <c r="AK1275" s="249">
        <v>1</v>
      </c>
      <c r="AL1275" s="249">
        <v>1</v>
      </c>
      <c r="AM1275" s="249">
        <v>1</v>
      </c>
    </row>
    <row r="1276" spans="1:39" x14ac:dyDescent="0.3">
      <c r="A1276" s="249">
        <v>523328</v>
      </c>
      <c r="B1276" s="305" t="s">
        <v>2062</v>
      </c>
      <c r="C1276" s="249">
        <v>1</v>
      </c>
      <c r="D1276" s="249">
        <v>1</v>
      </c>
      <c r="E1276" s="249">
        <v>1</v>
      </c>
      <c r="F1276" s="249">
        <v>1</v>
      </c>
      <c r="G1276" s="249">
        <v>1</v>
      </c>
      <c r="H1276" s="249">
        <v>1</v>
      </c>
      <c r="I1276" s="249">
        <v>1</v>
      </c>
      <c r="J1276" s="249">
        <v>1</v>
      </c>
      <c r="K1276" s="249">
        <v>1</v>
      </c>
      <c r="L1276" s="249">
        <v>1</v>
      </c>
      <c r="M1276" s="249">
        <v>1</v>
      </c>
      <c r="N1276" s="249">
        <v>1</v>
      </c>
      <c r="O1276" s="249">
        <v>1</v>
      </c>
      <c r="P1276" s="249">
        <v>1</v>
      </c>
      <c r="Q1276" s="249">
        <v>1</v>
      </c>
      <c r="R1276" s="249">
        <v>1</v>
      </c>
      <c r="S1276" s="249">
        <v>1</v>
      </c>
      <c r="T1276" s="249">
        <v>1</v>
      </c>
      <c r="U1276" s="249">
        <v>1</v>
      </c>
      <c r="V1276" s="249">
        <v>1</v>
      </c>
      <c r="W1276" s="249">
        <v>1</v>
      </c>
      <c r="X1276" s="249">
        <v>1</v>
      </c>
      <c r="Y1276" s="249">
        <v>1</v>
      </c>
      <c r="Z1276" s="249">
        <v>1</v>
      </c>
      <c r="AA1276" s="249">
        <v>1</v>
      </c>
      <c r="AB1276" s="249">
        <v>1</v>
      </c>
      <c r="AC1276" s="249">
        <v>1</v>
      </c>
      <c r="AD1276" s="249">
        <v>1</v>
      </c>
      <c r="AE1276" s="249">
        <v>1</v>
      </c>
      <c r="AF1276" s="249">
        <v>1</v>
      </c>
      <c r="AG1276" s="249">
        <v>1</v>
      </c>
      <c r="AH1276" s="249">
        <v>1</v>
      </c>
      <c r="AI1276" s="249">
        <v>1</v>
      </c>
      <c r="AJ1276" s="249">
        <v>1</v>
      </c>
      <c r="AK1276" s="249">
        <v>1</v>
      </c>
      <c r="AL1276" s="249">
        <v>1</v>
      </c>
      <c r="AM1276" s="249">
        <v>1</v>
      </c>
    </row>
    <row r="1277" spans="1:39" x14ac:dyDescent="0.3">
      <c r="A1277" s="249">
        <v>523330</v>
      </c>
      <c r="B1277" s="305" t="s">
        <v>2062</v>
      </c>
      <c r="C1277" s="249">
        <v>1</v>
      </c>
      <c r="D1277" s="249">
        <v>1</v>
      </c>
      <c r="E1277" s="249">
        <v>1</v>
      </c>
      <c r="F1277" s="249">
        <v>1</v>
      </c>
      <c r="G1277" s="249">
        <v>1</v>
      </c>
      <c r="H1277" s="249">
        <v>1</v>
      </c>
      <c r="I1277" s="249">
        <v>1</v>
      </c>
      <c r="J1277" s="249">
        <v>1</v>
      </c>
      <c r="K1277" s="249">
        <v>1</v>
      </c>
      <c r="L1277" s="249">
        <v>1</v>
      </c>
      <c r="M1277" s="249">
        <v>1</v>
      </c>
      <c r="N1277" s="249">
        <v>1</v>
      </c>
      <c r="O1277" s="249">
        <v>1</v>
      </c>
      <c r="P1277" s="249">
        <v>1</v>
      </c>
      <c r="Q1277" s="249">
        <v>1</v>
      </c>
      <c r="R1277" s="249">
        <v>1</v>
      </c>
      <c r="S1277" s="249">
        <v>1</v>
      </c>
      <c r="T1277" s="249">
        <v>1</v>
      </c>
      <c r="U1277" s="249">
        <v>1</v>
      </c>
      <c r="V1277" s="249">
        <v>1</v>
      </c>
      <c r="W1277" s="249">
        <v>1</v>
      </c>
      <c r="X1277" s="249">
        <v>1</v>
      </c>
      <c r="Y1277" s="249">
        <v>1</v>
      </c>
      <c r="Z1277" s="249">
        <v>1</v>
      </c>
      <c r="AA1277" s="249">
        <v>1</v>
      </c>
      <c r="AB1277" s="249">
        <v>1</v>
      </c>
      <c r="AC1277" s="249">
        <v>1</v>
      </c>
      <c r="AD1277" s="249">
        <v>1</v>
      </c>
      <c r="AE1277" s="249">
        <v>1</v>
      </c>
      <c r="AF1277" s="249">
        <v>1</v>
      </c>
      <c r="AG1277" s="249">
        <v>1</v>
      </c>
      <c r="AH1277" s="249">
        <v>1</v>
      </c>
      <c r="AI1277" s="249">
        <v>1</v>
      </c>
      <c r="AJ1277" s="249">
        <v>1</v>
      </c>
      <c r="AK1277" s="249">
        <v>1</v>
      </c>
      <c r="AL1277" s="249">
        <v>1</v>
      </c>
      <c r="AM1277" s="249">
        <v>1</v>
      </c>
    </row>
    <row r="1278" spans="1:39" x14ac:dyDescent="0.3">
      <c r="A1278" s="249">
        <v>523341</v>
      </c>
      <c r="B1278" s="305" t="s">
        <v>2062</v>
      </c>
      <c r="C1278" s="249">
        <v>1</v>
      </c>
      <c r="D1278" s="249">
        <v>1</v>
      </c>
      <c r="E1278" s="249">
        <v>1</v>
      </c>
      <c r="F1278" s="249">
        <v>1</v>
      </c>
      <c r="G1278" s="249">
        <v>1</v>
      </c>
      <c r="H1278" s="249">
        <v>1</v>
      </c>
      <c r="I1278" s="249">
        <v>1</v>
      </c>
      <c r="J1278" s="249">
        <v>1</v>
      </c>
      <c r="K1278" s="249">
        <v>1</v>
      </c>
      <c r="L1278" s="249">
        <v>1</v>
      </c>
      <c r="M1278" s="249">
        <v>1</v>
      </c>
      <c r="N1278" s="249">
        <v>1</v>
      </c>
      <c r="O1278" s="249">
        <v>1</v>
      </c>
      <c r="P1278" s="249">
        <v>1</v>
      </c>
      <c r="Q1278" s="249">
        <v>1</v>
      </c>
      <c r="R1278" s="249">
        <v>1</v>
      </c>
      <c r="S1278" s="249">
        <v>1</v>
      </c>
      <c r="T1278" s="249">
        <v>1</v>
      </c>
      <c r="U1278" s="249">
        <v>1</v>
      </c>
      <c r="V1278" s="249">
        <v>1</v>
      </c>
      <c r="W1278" s="249">
        <v>1</v>
      </c>
      <c r="X1278" s="249">
        <v>1</v>
      </c>
      <c r="Y1278" s="249">
        <v>1</v>
      </c>
      <c r="Z1278" s="249">
        <v>1</v>
      </c>
      <c r="AA1278" s="249">
        <v>1</v>
      </c>
      <c r="AB1278" s="249">
        <v>1</v>
      </c>
      <c r="AC1278" s="249">
        <v>1</v>
      </c>
      <c r="AD1278" s="249">
        <v>1</v>
      </c>
      <c r="AE1278" s="249">
        <v>1</v>
      </c>
      <c r="AF1278" s="249">
        <v>1</v>
      </c>
      <c r="AG1278" s="249">
        <v>1</v>
      </c>
      <c r="AH1278" s="249">
        <v>1</v>
      </c>
      <c r="AI1278" s="249">
        <v>1</v>
      </c>
      <c r="AJ1278" s="249">
        <v>1</v>
      </c>
      <c r="AK1278" s="249">
        <v>1</v>
      </c>
      <c r="AL1278" s="249">
        <v>1</v>
      </c>
      <c r="AM1278" s="249">
        <v>1</v>
      </c>
    </row>
    <row r="1279" spans="1:39" x14ac:dyDescent="0.3">
      <c r="A1279" s="249">
        <v>523343</v>
      </c>
      <c r="B1279" s="305" t="s">
        <v>2062</v>
      </c>
      <c r="C1279" s="249">
        <v>1</v>
      </c>
      <c r="D1279" s="249">
        <v>1</v>
      </c>
      <c r="E1279" s="249">
        <v>1</v>
      </c>
      <c r="F1279" s="249">
        <v>1</v>
      </c>
      <c r="G1279" s="249">
        <v>1</v>
      </c>
      <c r="H1279" s="249">
        <v>1</v>
      </c>
      <c r="I1279" s="249">
        <v>1</v>
      </c>
      <c r="J1279" s="249">
        <v>1</v>
      </c>
      <c r="K1279" s="249">
        <v>1</v>
      </c>
      <c r="L1279" s="249">
        <v>1</v>
      </c>
      <c r="M1279" s="249">
        <v>1</v>
      </c>
      <c r="N1279" s="249">
        <v>1</v>
      </c>
      <c r="O1279" s="249">
        <v>1</v>
      </c>
      <c r="P1279" s="249">
        <v>1</v>
      </c>
      <c r="Q1279" s="249">
        <v>1</v>
      </c>
      <c r="R1279" s="249">
        <v>1</v>
      </c>
      <c r="S1279" s="249">
        <v>1</v>
      </c>
      <c r="T1279" s="249">
        <v>1</v>
      </c>
      <c r="U1279" s="249">
        <v>1</v>
      </c>
      <c r="V1279" s="249">
        <v>1</v>
      </c>
      <c r="W1279" s="249">
        <v>1</v>
      </c>
      <c r="X1279" s="249">
        <v>1</v>
      </c>
      <c r="Y1279" s="249">
        <v>1</v>
      </c>
      <c r="Z1279" s="249">
        <v>1</v>
      </c>
      <c r="AA1279" s="249">
        <v>1</v>
      </c>
      <c r="AB1279" s="249">
        <v>1</v>
      </c>
      <c r="AC1279" s="249">
        <v>1</v>
      </c>
      <c r="AD1279" s="249">
        <v>1</v>
      </c>
      <c r="AE1279" s="249">
        <v>1</v>
      </c>
      <c r="AF1279" s="249">
        <v>1</v>
      </c>
      <c r="AG1279" s="249">
        <v>1</v>
      </c>
      <c r="AH1279" s="249">
        <v>1</v>
      </c>
      <c r="AI1279" s="249">
        <v>1</v>
      </c>
      <c r="AJ1279" s="249">
        <v>1</v>
      </c>
      <c r="AK1279" s="249">
        <v>1</v>
      </c>
      <c r="AL1279" s="249">
        <v>1</v>
      </c>
      <c r="AM1279" s="249">
        <v>1</v>
      </c>
    </row>
    <row r="1280" spans="1:39" x14ac:dyDescent="0.3">
      <c r="A1280" s="249">
        <v>523352</v>
      </c>
      <c r="B1280" s="305" t="s">
        <v>2062</v>
      </c>
      <c r="C1280" s="249">
        <v>1</v>
      </c>
      <c r="D1280" s="249">
        <v>1</v>
      </c>
      <c r="E1280" s="249">
        <v>1</v>
      </c>
      <c r="F1280" s="249">
        <v>1</v>
      </c>
      <c r="G1280" s="249">
        <v>1</v>
      </c>
      <c r="H1280" s="249">
        <v>1</v>
      </c>
      <c r="I1280" s="249">
        <v>1</v>
      </c>
      <c r="J1280" s="249">
        <v>1</v>
      </c>
      <c r="K1280" s="249">
        <v>1</v>
      </c>
      <c r="L1280" s="249">
        <v>1</v>
      </c>
      <c r="M1280" s="249">
        <v>1</v>
      </c>
      <c r="N1280" s="249">
        <v>1</v>
      </c>
      <c r="O1280" s="249">
        <v>1</v>
      </c>
      <c r="P1280" s="249">
        <v>1</v>
      </c>
      <c r="Q1280" s="249">
        <v>1</v>
      </c>
      <c r="R1280" s="249">
        <v>1</v>
      </c>
      <c r="S1280" s="249">
        <v>1</v>
      </c>
      <c r="T1280" s="249">
        <v>1</v>
      </c>
      <c r="U1280" s="249">
        <v>1</v>
      </c>
      <c r="V1280" s="249">
        <v>1</v>
      </c>
      <c r="W1280" s="249">
        <v>1</v>
      </c>
      <c r="X1280" s="249">
        <v>1</v>
      </c>
      <c r="Y1280" s="249">
        <v>1</v>
      </c>
      <c r="Z1280" s="249">
        <v>1</v>
      </c>
      <c r="AA1280" s="249">
        <v>1</v>
      </c>
      <c r="AB1280" s="249">
        <v>1</v>
      </c>
      <c r="AC1280" s="249">
        <v>1</v>
      </c>
      <c r="AD1280" s="249">
        <v>1</v>
      </c>
      <c r="AE1280" s="249">
        <v>1</v>
      </c>
      <c r="AF1280" s="249">
        <v>1</v>
      </c>
      <c r="AG1280" s="249">
        <v>1</v>
      </c>
      <c r="AH1280" s="249">
        <v>1</v>
      </c>
      <c r="AI1280" s="249">
        <v>1</v>
      </c>
      <c r="AJ1280" s="249">
        <v>1</v>
      </c>
      <c r="AK1280" s="249">
        <v>1</v>
      </c>
      <c r="AL1280" s="249">
        <v>1</v>
      </c>
      <c r="AM1280" s="249">
        <v>1</v>
      </c>
    </row>
    <row r="1281" spans="1:39" x14ac:dyDescent="0.3">
      <c r="A1281" s="249">
        <v>523355</v>
      </c>
      <c r="B1281" s="305" t="s">
        <v>2062</v>
      </c>
      <c r="C1281" s="249">
        <v>1</v>
      </c>
      <c r="D1281" s="249">
        <v>1</v>
      </c>
      <c r="E1281" s="249">
        <v>1</v>
      </c>
      <c r="F1281" s="249">
        <v>1</v>
      </c>
      <c r="G1281" s="249">
        <v>1</v>
      </c>
      <c r="H1281" s="249">
        <v>1</v>
      </c>
      <c r="I1281" s="249">
        <v>1</v>
      </c>
      <c r="J1281" s="249">
        <v>1</v>
      </c>
      <c r="K1281" s="249">
        <v>1</v>
      </c>
      <c r="L1281" s="249">
        <v>1</v>
      </c>
      <c r="M1281" s="249">
        <v>1</v>
      </c>
      <c r="N1281" s="249">
        <v>1</v>
      </c>
      <c r="O1281" s="249">
        <v>1</v>
      </c>
      <c r="P1281" s="249">
        <v>1</v>
      </c>
      <c r="Q1281" s="249">
        <v>1</v>
      </c>
      <c r="R1281" s="249">
        <v>1</v>
      </c>
      <c r="S1281" s="249">
        <v>1</v>
      </c>
      <c r="T1281" s="249">
        <v>1</v>
      </c>
      <c r="U1281" s="249">
        <v>1</v>
      </c>
      <c r="V1281" s="249">
        <v>1</v>
      </c>
      <c r="W1281" s="249">
        <v>1</v>
      </c>
      <c r="X1281" s="249">
        <v>1</v>
      </c>
      <c r="Y1281" s="249">
        <v>1</v>
      </c>
      <c r="Z1281" s="249">
        <v>1</v>
      </c>
      <c r="AA1281" s="249">
        <v>1</v>
      </c>
      <c r="AB1281" s="249">
        <v>1</v>
      </c>
      <c r="AC1281" s="249">
        <v>1</v>
      </c>
      <c r="AD1281" s="249">
        <v>1</v>
      </c>
      <c r="AE1281" s="249">
        <v>1</v>
      </c>
      <c r="AF1281" s="249">
        <v>1</v>
      </c>
      <c r="AG1281" s="249">
        <v>1</v>
      </c>
      <c r="AH1281" s="249">
        <v>1</v>
      </c>
      <c r="AI1281" s="249">
        <v>1</v>
      </c>
      <c r="AJ1281" s="249">
        <v>1</v>
      </c>
      <c r="AK1281" s="249">
        <v>1</v>
      </c>
      <c r="AL1281" s="249">
        <v>1</v>
      </c>
      <c r="AM1281" s="249">
        <v>1</v>
      </c>
    </row>
    <row r="1282" spans="1:39" x14ac:dyDescent="0.3">
      <c r="A1282" s="249">
        <v>523357</v>
      </c>
      <c r="B1282" s="305" t="s">
        <v>2062</v>
      </c>
      <c r="C1282" s="249">
        <v>1</v>
      </c>
      <c r="D1282" s="249">
        <v>1</v>
      </c>
      <c r="E1282" s="249">
        <v>1</v>
      </c>
      <c r="F1282" s="249">
        <v>1</v>
      </c>
      <c r="G1282" s="249">
        <v>1</v>
      </c>
      <c r="H1282" s="249">
        <v>1</v>
      </c>
      <c r="I1282" s="249">
        <v>1</v>
      </c>
      <c r="J1282" s="249">
        <v>1</v>
      </c>
      <c r="K1282" s="249">
        <v>1</v>
      </c>
      <c r="L1282" s="249">
        <v>1</v>
      </c>
      <c r="M1282" s="249">
        <v>1</v>
      </c>
      <c r="N1282" s="249">
        <v>1</v>
      </c>
      <c r="O1282" s="249">
        <v>1</v>
      </c>
      <c r="P1282" s="249">
        <v>1</v>
      </c>
      <c r="Q1282" s="249">
        <v>1</v>
      </c>
      <c r="R1282" s="249">
        <v>1</v>
      </c>
      <c r="S1282" s="249">
        <v>1</v>
      </c>
      <c r="T1282" s="249">
        <v>1</v>
      </c>
      <c r="U1282" s="249">
        <v>1</v>
      </c>
      <c r="V1282" s="249">
        <v>1</v>
      </c>
      <c r="W1282" s="249">
        <v>1</v>
      </c>
      <c r="X1282" s="249">
        <v>1</v>
      </c>
      <c r="Y1282" s="249">
        <v>1</v>
      </c>
      <c r="Z1282" s="249">
        <v>1</v>
      </c>
      <c r="AA1282" s="249">
        <v>1</v>
      </c>
      <c r="AB1282" s="249">
        <v>1</v>
      </c>
      <c r="AC1282" s="249">
        <v>1</v>
      </c>
      <c r="AD1282" s="249">
        <v>1</v>
      </c>
      <c r="AE1282" s="249">
        <v>1</v>
      </c>
      <c r="AF1282" s="249">
        <v>1</v>
      </c>
      <c r="AG1282" s="249">
        <v>1</v>
      </c>
      <c r="AH1282" s="249">
        <v>1</v>
      </c>
      <c r="AI1282" s="249">
        <v>1</v>
      </c>
      <c r="AJ1282" s="249">
        <v>1</v>
      </c>
      <c r="AK1282" s="249">
        <v>1</v>
      </c>
      <c r="AL1282" s="249">
        <v>1</v>
      </c>
      <c r="AM1282" s="249">
        <v>1</v>
      </c>
    </row>
    <row r="1283" spans="1:39" x14ac:dyDescent="0.3">
      <c r="A1283" s="249">
        <v>523363</v>
      </c>
      <c r="B1283" s="305" t="s">
        <v>2062</v>
      </c>
      <c r="C1283" s="249">
        <v>1</v>
      </c>
      <c r="D1283" s="249">
        <v>1</v>
      </c>
      <c r="E1283" s="249">
        <v>1</v>
      </c>
      <c r="F1283" s="249">
        <v>1</v>
      </c>
      <c r="G1283" s="249">
        <v>1</v>
      </c>
      <c r="H1283" s="249">
        <v>1</v>
      </c>
      <c r="I1283" s="249">
        <v>1</v>
      </c>
      <c r="J1283" s="249">
        <v>1</v>
      </c>
      <c r="K1283" s="249">
        <v>1</v>
      </c>
      <c r="L1283" s="249">
        <v>1</v>
      </c>
      <c r="M1283" s="249">
        <v>1</v>
      </c>
      <c r="N1283" s="249">
        <v>1</v>
      </c>
      <c r="O1283" s="249">
        <v>1</v>
      </c>
      <c r="P1283" s="249">
        <v>1</v>
      </c>
      <c r="Q1283" s="249">
        <v>1</v>
      </c>
      <c r="R1283" s="249">
        <v>1</v>
      </c>
      <c r="S1283" s="249">
        <v>1</v>
      </c>
      <c r="T1283" s="249">
        <v>1</v>
      </c>
      <c r="U1283" s="249">
        <v>1</v>
      </c>
      <c r="V1283" s="249">
        <v>1</v>
      </c>
      <c r="W1283" s="249">
        <v>1</v>
      </c>
      <c r="X1283" s="249">
        <v>1</v>
      </c>
      <c r="Y1283" s="249">
        <v>1</v>
      </c>
      <c r="Z1283" s="249">
        <v>1</v>
      </c>
      <c r="AA1283" s="249">
        <v>1</v>
      </c>
      <c r="AB1283" s="249">
        <v>1</v>
      </c>
      <c r="AC1283" s="249">
        <v>1</v>
      </c>
      <c r="AD1283" s="249">
        <v>1</v>
      </c>
      <c r="AE1283" s="249">
        <v>1</v>
      </c>
      <c r="AF1283" s="249">
        <v>1</v>
      </c>
      <c r="AG1283" s="249">
        <v>1</v>
      </c>
      <c r="AH1283" s="249">
        <v>1</v>
      </c>
      <c r="AI1283" s="249">
        <v>1</v>
      </c>
      <c r="AJ1283" s="249">
        <v>1</v>
      </c>
      <c r="AK1283" s="249">
        <v>1</v>
      </c>
      <c r="AL1283" s="249">
        <v>1</v>
      </c>
      <c r="AM1283" s="249">
        <v>1</v>
      </c>
    </row>
    <row r="1284" spans="1:39" x14ac:dyDescent="0.3">
      <c r="A1284" s="249">
        <v>523380</v>
      </c>
      <c r="B1284" s="305" t="s">
        <v>2062</v>
      </c>
      <c r="C1284" s="249">
        <v>1</v>
      </c>
      <c r="D1284" s="249">
        <v>1</v>
      </c>
      <c r="E1284" s="249">
        <v>1</v>
      </c>
      <c r="F1284" s="249">
        <v>1</v>
      </c>
      <c r="G1284" s="249">
        <v>1</v>
      </c>
      <c r="H1284" s="249">
        <v>1</v>
      </c>
      <c r="I1284" s="249">
        <v>1</v>
      </c>
      <c r="J1284" s="249">
        <v>1</v>
      </c>
      <c r="K1284" s="249">
        <v>1</v>
      </c>
      <c r="L1284" s="249">
        <v>1</v>
      </c>
      <c r="M1284" s="249">
        <v>1</v>
      </c>
      <c r="N1284" s="249">
        <v>1</v>
      </c>
      <c r="O1284" s="249">
        <v>1</v>
      </c>
      <c r="P1284" s="249">
        <v>1</v>
      </c>
      <c r="Q1284" s="249">
        <v>1</v>
      </c>
      <c r="R1284" s="249">
        <v>1</v>
      </c>
      <c r="S1284" s="249">
        <v>1</v>
      </c>
      <c r="T1284" s="249">
        <v>1</v>
      </c>
      <c r="U1284" s="249">
        <v>1</v>
      </c>
      <c r="V1284" s="249">
        <v>1</v>
      </c>
      <c r="W1284" s="249">
        <v>1</v>
      </c>
      <c r="X1284" s="249">
        <v>1</v>
      </c>
      <c r="Y1284" s="249">
        <v>1</v>
      </c>
      <c r="Z1284" s="249">
        <v>1</v>
      </c>
      <c r="AA1284" s="249">
        <v>1</v>
      </c>
      <c r="AB1284" s="249">
        <v>1</v>
      </c>
      <c r="AC1284" s="249">
        <v>1</v>
      </c>
      <c r="AD1284" s="249">
        <v>1</v>
      </c>
      <c r="AE1284" s="249">
        <v>1</v>
      </c>
      <c r="AF1284" s="249">
        <v>1</v>
      </c>
      <c r="AG1284" s="249">
        <v>1</v>
      </c>
      <c r="AH1284" s="249">
        <v>1</v>
      </c>
      <c r="AI1284" s="249">
        <v>1</v>
      </c>
      <c r="AJ1284" s="249">
        <v>1</v>
      </c>
      <c r="AK1284" s="249">
        <v>1</v>
      </c>
      <c r="AL1284" s="249">
        <v>1</v>
      </c>
      <c r="AM1284" s="249">
        <v>1</v>
      </c>
    </row>
    <row r="1285" spans="1:39" x14ac:dyDescent="0.3">
      <c r="A1285" s="249">
        <v>523385</v>
      </c>
      <c r="B1285" s="305" t="s">
        <v>2062</v>
      </c>
      <c r="C1285" s="249">
        <v>1</v>
      </c>
      <c r="D1285" s="249">
        <v>1</v>
      </c>
      <c r="E1285" s="249">
        <v>1</v>
      </c>
      <c r="F1285" s="249">
        <v>1</v>
      </c>
      <c r="G1285" s="249">
        <v>1</v>
      </c>
      <c r="H1285" s="249">
        <v>1</v>
      </c>
      <c r="I1285" s="249">
        <v>1</v>
      </c>
      <c r="J1285" s="249">
        <v>1</v>
      </c>
      <c r="K1285" s="249">
        <v>1</v>
      </c>
      <c r="L1285" s="249">
        <v>1</v>
      </c>
      <c r="M1285" s="249">
        <v>1</v>
      </c>
      <c r="N1285" s="249">
        <v>1</v>
      </c>
      <c r="O1285" s="249">
        <v>1</v>
      </c>
      <c r="P1285" s="249">
        <v>1</v>
      </c>
      <c r="Q1285" s="249">
        <v>1</v>
      </c>
      <c r="R1285" s="249">
        <v>1</v>
      </c>
      <c r="S1285" s="249">
        <v>1</v>
      </c>
      <c r="T1285" s="249">
        <v>1</v>
      </c>
      <c r="U1285" s="249">
        <v>1</v>
      </c>
      <c r="V1285" s="249">
        <v>1</v>
      </c>
      <c r="W1285" s="249">
        <v>1</v>
      </c>
      <c r="X1285" s="249">
        <v>1</v>
      </c>
      <c r="Y1285" s="249">
        <v>1</v>
      </c>
      <c r="Z1285" s="249">
        <v>1</v>
      </c>
      <c r="AA1285" s="249">
        <v>1</v>
      </c>
      <c r="AB1285" s="249">
        <v>1</v>
      </c>
      <c r="AC1285" s="249">
        <v>1</v>
      </c>
      <c r="AD1285" s="249">
        <v>1</v>
      </c>
      <c r="AE1285" s="249">
        <v>1</v>
      </c>
      <c r="AF1285" s="249">
        <v>1</v>
      </c>
      <c r="AG1285" s="249">
        <v>1</v>
      </c>
      <c r="AH1285" s="249">
        <v>1</v>
      </c>
      <c r="AI1285" s="249">
        <v>1</v>
      </c>
      <c r="AJ1285" s="249">
        <v>1</v>
      </c>
      <c r="AK1285" s="249">
        <v>1</v>
      </c>
      <c r="AL1285" s="249">
        <v>1</v>
      </c>
      <c r="AM1285" s="249">
        <v>1</v>
      </c>
    </row>
    <row r="1286" spans="1:39" x14ac:dyDescent="0.3">
      <c r="A1286" s="249">
        <v>523386</v>
      </c>
      <c r="B1286" s="305" t="s">
        <v>2062</v>
      </c>
      <c r="C1286" s="249">
        <v>1</v>
      </c>
      <c r="D1286" s="249">
        <v>1</v>
      </c>
      <c r="E1286" s="249">
        <v>1</v>
      </c>
      <c r="F1286" s="249">
        <v>1</v>
      </c>
      <c r="G1286" s="249">
        <v>1</v>
      </c>
      <c r="H1286" s="249">
        <v>1</v>
      </c>
      <c r="I1286" s="249">
        <v>1</v>
      </c>
      <c r="J1286" s="249">
        <v>1</v>
      </c>
      <c r="K1286" s="249">
        <v>1</v>
      </c>
      <c r="L1286" s="249">
        <v>1</v>
      </c>
      <c r="M1286" s="249">
        <v>1</v>
      </c>
      <c r="N1286" s="249">
        <v>1</v>
      </c>
      <c r="O1286" s="249">
        <v>1</v>
      </c>
      <c r="P1286" s="249">
        <v>1</v>
      </c>
      <c r="Q1286" s="249">
        <v>1</v>
      </c>
      <c r="R1286" s="249">
        <v>1</v>
      </c>
      <c r="S1286" s="249">
        <v>1</v>
      </c>
      <c r="T1286" s="249">
        <v>1</v>
      </c>
      <c r="U1286" s="249">
        <v>1</v>
      </c>
      <c r="V1286" s="249">
        <v>1</v>
      </c>
      <c r="W1286" s="249">
        <v>1</v>
      </c>
      <c r="X1286" s="249">
        <v>1</v>
      </c>
      <c r="Y1286" s="249">
        <v>1</v>
      </c>
      <c r="Z1286" s="249">
        <v>1</v>
      </c>
      <c r="AA1286" s="249">
        <v>1</v>
      </c>
      <c r="AB1286" s="249">
        <v>1</v>
      </c>
      <c r="AC1286" s="249">
        <v>1</v>
      </c>
      <c r="AD1286" s="249">
        <v>1</v>
      </c>
      <c r="AE1286" s="249">
        <v>1</v>
      </c>
      <c r="AF1286" s="249">
        <v>1</v>
      </c>
      <c r="AG1286" s="249">
        <v>1</v>
      </c>
      <c r="AH1286" s="249">
        <v>1</v>
      </c>
      <c r="AI1286" s="249">
        <v>1</v>
      </c>
      <c r="AJ1286" s="249">
        <v>1</v>
      </c>
      <c r="AK1286" s="249">
        <v>1</v>
      </c>
      <c r="AL1286" s="249">
        <v>1</v>
      </c>
      <c r="AM1286" s="249">
        <v>1</v>
      </c>
    </row>
    <row r="1287" spans="1:39" x14ac:dyDescent="0.3">
      <c r="A1287" s="249">
        <v>523387</v>
      </c>
      <c r="B1287" s="305" t="s">
        <v>2062</v>
      </c>
      <c r="C1287" s="249">
        <v>1</v>
      </c>
      <c r="D1287" s="249">
        <v>1</v>
      </c>
      <c r="E1287" s="249">
        <v>1</v>
      </c>
      <c r="F1287" s="249">
        <v>1</v>
      </c>
      <c r="G1287" s="249">
        <v>1</v>
      </c>
      <c r="H1287" s="249">
        <v>1</v>
      </c>
      <c r="I1287" s="249">
        <v>1</v>
      </c>
      <c r="J1287" s="249">
        <v>1</v>
      </c>
      <c r="K1287" s="249">
        <v>1</v>
      </c>
      <c r="L1287" s="249">
        <v>1</v>
      </c>
      <c r="M1287" s="249">
        <v>1</v>
      </c>
      <c r="N1287" s="249">
        <v>1</v>
      </c>
      <c r="O1287" s="249">
        <v>1</v>
      </c>
      <c r="P1287" s="249">
        <v>1</v>
      </c>
      <c r="Q1287" s="249">
        <v>1</v>
      </c>
      <c r="R1287" s="249">
        <v>1</v>
      </c>
      <c r="S1287" s="249">
        <v>1</v>
      </c>
      <c r="T1287" s="249">
        <v>1</v>
      </c>
      <c r="U1287" s="249">
        <v>1</v>
      </c>
      <c r="V1287" s="249">
        <v>1</v>
      </c>
      <c r="W1287" s="249">
        <v>1</v>
      </c>
      <c r="X1287" s="249">
        <v>1</v>
      </c>
      <c r="Y1287" s="249">
        <v>1</v>
      </c>
      <c r="Z1287" s="249">
        <v>1</v>
      </c>
      <c r="AA1287" s="249">
        <v>1</v>
      </c>
      <c r="AB1287" s="249">
        <v>1</v>
      </c>
      <c r="AC1287" s="249">
        <v>1</v>
      </c>
      <c r="AD1287" s="249">
        <v>1</v>
      </c>
      <c r="AE1287" s="249">
        <v>1</v>
      </c>
      <c r="AF1287" s="249">
        <v>1</v>
      </c>
      <c r="AG1287" s="249">
        <v>1</v>
      </c>
      <c r="AH1287" s="249">
        <v>1</v>
      </c>
      <c r="AI1287" s="249">
        <v>1</v>
      </c>
      <c r="AJ1287" s="249">
        <v>1</v>
      </c>
      <c r="AK1287" s="249">
        <v>1</v>
      </c>
      <c r="AL1287" s="249">
        <v>1</v>
      </c>
      <c r="AM1287" s="249">
        <v>1</v>
      </c>
    </row>
    <row r="1288" spans="1:39" x14ac:dyDescent="0.3">
      <c r="A1288" s="249">
        <v>523390</v>
      </c>
      <c r="B1288" s="305" t="s">
        <v>2062</v>
      </c>
      <c r="C1288" s="249">
        <v>1</v>
      </c>
      <c r="D1288" s="249">
        <v>1</v>
      </c>
      <c r="E1288" s="249">
        <v>1</v>
      </c>
      <c r="F1288" s="249">
        <v>1</v>
      </c>
      <c r="G1288" s="249">
        <v>1</v>
      </c>
      <c r="H1288" s="249">
        <v>1</v>
      </c>
      <c r="I1288" s="249">
        <v>1</v>
      </c>
      <c r="J1288" s="249">
        <v>1</v>
      </c>
      <c r="K1288" s="249">
        <v>1</v>
      </c>
      <c r="L1288" s="249">
        <v>1</v>
      </c>
      <c r="M1288" s="249">
        <v>1</v>
      </c>
      <c r="N1288" s="249">
        <v>1</v>
      </c>
      <c r="O1288" s="249">
        <v>1</v>
      </c>
      <c r="P1288" s="249">
        <v>1</v>
      </c>
      <c r="Q1288" s="249">
        <v>1</v>
      </c>
      <c r="R1288" s="249">
        <v>1</v>
      </c>
      <c r="S1288" s="249">
        <v>1</v>
      </c>
      <c r="T1288" s="249">
        <v>1</v>
      </c>
      <c r="U1288" s="249">
        <v>1</v>
      </c>
      <c r="V1288" s="249">
        <v>1</v>
      </c>
      <c r="W1288" s="249">
        <v>1</v>
      </c>
      <c r="X1288" s="249">
        <v>1</v>
      </c>
      <c r="Y1288" s="249">
        <v>1</v>
      </c>
      <c r="Z1288" s="249">
        <v>1</v>
      </c>
      <c r="AA1288" s="249">
        <v>1</v>
      </c>
      <c r="AB1288" s="249">
        <v>1</v>
      </c>
      <c r="AC1288" s="249">
        <v>1</v>
      </c>
      <c r="AD1288" s="249">
        <v>1</v>
      </c>
      <c r="AE1288" s="249">
        <v>1</v>
      </c>
      <c r="AF1288" s="249">
        <v>1</v>
      </c>
      <c r="AG1288" s="249">
        <v>1</v>
      </c>
      <c r="AH1288" s="249">
        <v>1</v>
      </c>
      <c r="AI1288" s="249">
        <v>1</v>
      </c>
      <c r="AJ1288" s="249">
        <v>1</v>
      </c>
      <c r="AK1288" s="249">
        <v>1</v>
      </c>
      <c r="AL1288" s="249">
        <v>1</v>
      </c>
      <c r="AM1288" s="249">
        <v>1</v>
      </c>
    </row>
    <row r="1289" spans="1:39" x14ac:dyDescent="0.3">
      <c r="A1289" s="249">
        <v>523391</v>
      </c>
      <c r="B1289" s="305" t="s">
        <v>2062</v>
      </c>
      <c r="C1289" s="249">
        <v>1</v>
      </c>
      <c r="D1289" s="249">
        <v>1</v>
      </c>
      <c r="E1289" s="249">
        <v>1</v>
      </c>
      <c r="F1289" s="249">
        <v>1</v>
      </c>
      <c r="G1289" s="249">
        <v>1</v>
      </c>
      <c r="H1289" s="249">
        <v>1</v>
      </c>
      <c r="I1289" s="249">
        <v>1</v>
      </c>
      <c r="J1289" s="249">
        <v>1</v>
      </c>
      <c r="K1289" s="249">
        <v>1</v>
      </c>
      <c r="L1289" s="249">
        <v>1</v>
      </c>
      <c r="M1289" s="249">
        <v>1</v>
      </c>
      <c r="N1289" s="249">
        <v>1</v>
      </c>
      <c r="O1289" s="249">
        <v>1</v>
      </c>
      <c r="P1289" s="249">
        <v>1</v>
      </c>
      <c r="Q1289" s="249">
        <v>1</v>
      </c>
      <c r="R1289" s="249">
        <v>1</v>
      </c>
      <c r="S1289" s="249">
        <v>1</v>
      </c>
      <c r="T1289" s="249">
        <v>1</v>
      </c>
      <c r="U1289" s="249">
        <v>1</v>
      </c>
      <c r="V1289" s="249">
        <v>1</v>
      </c>
      <c r="W1289" s="249">
        <v>1</v>
      </c>
      <c r="X1289" s="249">
        <v>1</v>
      </c>
      <c r="Y1289" s="249">
        <v>1</v>
      </c>
      <c r="Z1289" s="249">
        <v>1</v>
      </c>
      <c r="AA1289" s="249">
        <v>1</v>
      </c>
      <c r="AB1289" s="249">
        <v>1</v>
      </c>
      <c r="AC1289" s="249">
        <v>1</v>
      </c>
      <c r="AD1289" s="249">
        <v>1</v>
      </c>
      <c r="AE1289" s="249">
        <v>1</v>
      </c>
      <c r="AF1289" s="249">
        <v>1</v>
      </c>
      <c r="AG1289" s="249">
        <v>1</v>
      </c>
      <c r="AH1289" s="249">
        <v>1</v>
      </c>
      <c r="AI1289" s="249">
        <v>1</v>
      </c>
      <c r="AJ1289" s="249">
        <v>1</v>
      </c>
      <c r="AK1289" s="249">
        <v>1</v>
      </c>
      <c r="AL1289" s="249">
        <v>1</v>
      </c>
      <c r="AM1289" s="249">
        <v>1</v>
      </c>
    </row>
    <row r="1290" spans="1:39" x14ac:dyDescent="0.3">
      <c r="A1290" s="249">
        <v>523399</v>
      </c>
      <c r="B1290" s="305" t="s">
        <v>2062</v>
      </c>
      <c r="C1290" s="249">
        <v>1</v>
      </c>
      <c r="D1290" s="249">
        <v>1</v>
      </c>
      <c r="E1290" s="249">
        <v>1</v>
      </c>
      <c r="F1290" s="249">
        <v>1</v>
      </c>
      <c r="G1290" s="249">
        <v>1</v>
      </c>
      <c r="H1290" s="249">
        <v>1</v>
      </c>
      <c r="I1290" s="249">
        <v>1</v>
      </c>
      <c r="J1290" s="249">
        <v>1</v>
      </c>
      <c r="K1290" s="249">
        <v>1</v>
      </c>
      <c r="L1290" s="249">
        <v>1</v>
      </c>
      <c r="M1290" s="249">
        <v>1</v>
      </c>
      <c r="N1290" s="249">
        <v>1</v>
      </c>
      <c r="O1290" s="249">
        <v>1</v>
      </c>
      <c r="P1290" s="249">
        <v>1</v>
      </c>
      <c r="Q1290" s="249">
        <v>1</v>
      </c>
      <c r="R1290" s="249">
        <v>1</v>
      </c>
      <c r="S1290" s="249">
        <v>1</v>
      </c>
      <c r="T1290" s="249">
        <v>1</v>
      </c>
      <c r="U1290" s="249">
        <v>1</v>
      </c>
      <c r="V1290" s="249">
        <v>1</v>
      </c>
      <c r="W1290" s="249">
        <v>1</v>
      </c>
      <c r="X1290" s="249">
        <v>1</v>
      </c>
      <c r="Y1290" s="249">
        <v>1</v>
      </c>
      <c r="Z1290" s="249">
        <v>1</v>
      </c>
      <c r="AA1290" s="249">
        <v>1</v>
      </c>
      <c r="AB1290" s="249">
        <v>1</v>
      </c>
      <c r="AC1290" s="249">
        <v>1</v>
      </c>
      <c r="AD1290" s="249">
        <v>1</v>
      </c>
      <c r="AE1290" s="249">
        <v>1</v>
      </c>
      <c r="AF1290" s="249">
        <v>1</v>
      </c>
      <c r="AG1290" s="249">
        <v>1</v>
      </c>
      <c r="AH1290" s="249">
        <v>1</v>
      </c>
      <c r="AI1290" s="249">
        <v>1</v>
      </c>
      <c r="AJ1290" s="249">
        <v>1</v>
      </c>
      <c r="AK1290" s="249">
        <v>1</v>
      </c>
      <c r="AL1290" s="249">
        <v>1</v>
      </c>
      <c r="AM1290" s="249">
        <v>1</v>
      </c>
    </row>
    <row r="1291" spans="1:39" x14ac:dyDescent="0.3">
      <c r="A1291" s="249">
        <v>523402</v>
      </c>
      <c r="B1291" s="305" t="s">
        <v>2062</v>
      </c>
      <c r="C1291" s="249">
        <v>1</v>
      </c>
      <c r="D1291" s="249">
        <v>1</v>
      </c>
      <c r="E1291" s="249">
        <v>1</v>
      </c>
      <c r="F1291" s="249">
        <v>1</v>
      </c>
      <c r="G1291" s="249">
        <v>1</v>
      </c>
      <c r="H1291" s="249">
        <v>1</v>
      </c>
      <c r="I1291" s="249">
        <v>1</v>
      </c>
      <c r="J1291" s="249">
        <v>1</v>
      </c>
      <c r="K1291" s="249">
        <v>1</v>
      </c>
      <c r="L1291" s="249">
        <v>1</v>
      </c>
      <c r="M1291" s="249">
        <v>1</v>
      </c>
      <c r="N1291" s="249">
        <v>1</v>
      </c>
      <c r="O1291" s="249">
        <v>1</v>
      </c>
      <c r="P1291" s="249">
        <v>1</v>
      </c>
      <c r="Q1291" s="249">
        <v>1</v>
      </c>
      <c r="R1291" s="249">
        <v>1</v>
      </c>
      <c r="S1291" s="249">
        <v>1</v>
      </c>
      <c r="T1291" s="249">
        <v>1</v>
      </c>
      <c r="U1291" s="249">
        <v>1</v>
      </c>
      <c r="V1291" s="249">
        <v>1</v>
      </c>
      <c r="W1291" s="249">
        <v>1</v>
      </c>
      <c r="X1291" s="249">
        <v>1</v>
      </c>
      <c r="Y1291" s="249">
        <v>1</v>
      </c>
      <c r="Z1291" s="249">
        <v>1</v>
      </c>
      <c r="AA1291" s="249">
        <v>1</v>
      </c>
      <c r="AB1291" s="249">
        <v>1</v>
      </c>
      <c r="AC1291" s="249">
        <v>1</v>
      </c>
      <c r="AD1291" s="249">
        <v>1</v>
      </c>
      <c r="AE1291" s="249">
        <v>1</v>
      </c>
      <c r="AF1291" s="249">
        <v>1</v>
      </c>
      <c r="AG1291" s="249">
        <v>1</v>
      </c>
      <c r="AH1291" s="249">
        <v>1</v>
      </c>
      <c r="AI1291" s="249">
        <v>1</v>
      </c>
      <c r="AJ1291" s="249">
        <v>1</v>
      </c>
      <c r="AK1291" s="249">
        <v>1</v>
      </c>
      <c r="AL1291" s="249">
        <v>1</v>
      </c>
      <c r="AM1291" s="249">
        <v>1</v>
      </c>
    </row>
    <row r="1292" spans="1:39" x14ac:dyDescent="0.3">
      <c r="A1292" s="249">
        <v>523403</v>
      </c>
      <c r="B1292" s="305" t="s">
        <v>2062</v>
      </c>
      <c r="C1292" s="249">
        <v>1</v>
      </c>
      <c r="D1292" s="249">
        <v>1</v>
      </c>
      <c r="E1292" s="249">
        <v>1</v>
      </c>
      <c r="F1292" s="249">
        <v>1</v>
      </c>
      <c r="G1292" s="249">
        <v>1</v>
      </c>
      <c r="H1292" s="249">
        <v>1</v>
      </c>
      <c r="I1292" s="249">
        <v>1</v>
      </c>
      <c r="J1292" s="249">
        <v>1</v>
      </c>
      <c r="K1292" s="249">
        <v>1</v>
      </c>
      <c r="L1292" s="249">
        <v>1</v>
      </c>
      <c r="M1292" s="249">
        <v>1</v>
      </c>
      <c r="N1292" s="249">
        <v>1</v>
      </c>
      <c r="O1292" s="249">
        <v>1</v>
      </c>
      <c r="P1292" s="249">
        <v>1</v>
      </c>
      <c r="Q1292" s="249">
        <v>1</v>
      </c>
      <c r="R1292" s="249">
        <v>1</v>
      </c>
      <c r="S1292" s="249">
        <v>1</v>
      </c>
      <c r="T1292" s="249">
        <v>1</v>
      </c>
      <c r="U1292" s="249">
        <v>1</v>
      </c>
      <c r="V1292" s="249">
        <v>1</v>
      </c>
      <c r="W1292" s="249">
        <v>1</v>
      </c>
      <c r="X1292" s="249">
        <v>1</v>
      </c>
      <c r="Y1292" s="249">
        <v>1</v>
      </c>
      <c r="Z1292" s="249">
        <v>1</v>
      </c>
      <c r="AA1292" s="249">
        <v>1</v>
      </c>
      <c r="AB1292" s="249">
        <v>1</v>
      </c>
      <c r="AC1292" s="249">
        <v>1</v>
      </c>
      <c r="AD1292" s="249">
        <v>1</v>
      </c>
      <c r="AE1292" s="249">
        <v>1</v>
      </c>
      <c r="AF1292" s="249">
        <v>1</v>
      </c>
      <c r="AG1292" s="249">
        <v>1</v>
      </c>
      <c r="AH1292" s="249">
        <v>1</v>
      </c>
      <c r="AI1292" s="249">
        <v>1</v>
      </c>
      <c r="AJ1292" s="249">
        <v>1</v>
      </c>
      <c r="AK1292" s="249">
        <v>1</v>
      </c>
      <c r="AL1292" s="249">
        <v>1</v>
      </c>
      <c r="AM1292" s="249">
        <v>1</v>
      </c>
    </row>
    <row r="1293" spans="1:39" x14ac:dyDescent="0.3">
      <c r="A1293" s="249">
        <v>523404</v>
      </c>
      <c r="B1293" s="305" t="s">
        <v>2062</v>
      </c>
      <c r="C1293" s="249">
        <v>1</v>
      </c>
      <c r="D1293" s="249">
        <v>1</v>
      </c>
      <c r="E1293" s="249">
        <v>1</v>
      </c>
      <c r="F1293" s="249">
        <v>1</v>
      </c>
      <c r="G1293" s="249">
        <v>1</v>
      </c>
      <c r="H1293" s="249">
        <v>1</v>
      </c>
      <c r="I1293" s="249">
        <v>1</v>
      </c>
      <c r="J1293" s="249">
        <v>1</v>
      </c>
      <c r="K1293" s="249">
        <v>1</v>
      </c>
      <c r="L1293" s="249">
        <v>1</v>
      </c>
      <c r="M1293" s="249">
        <v>1</v>
      </c>
      <c r="N1293" s="249">
        <v>1</v>
      </c>
      <c r="O1293" s="249">
        <v>1</v>
      </c>
      <c r="P1293" s="249">
        <v>1</v>
      </c>
      <c r="Q1293" s="249">
        <v>1</v>
      </c>
      <c r="R1293" s="249">
        <v>1</v>
      </c>
      <c r="S1293" s="249">
        <v>1</v>
      </c>
      <c r="T1293" s="249">
        <v>1</v>
      </c>
      <c r="U1293" s="249">
        <v>1</v>
      </c>
      <c r="V1293" s="249">
        <v>1</v>
      </c>
      <c r="W1293" s="249">
        <v>1</v>
      </c>
      <c r="X1293" s="249">
        <v>1</v>
      </c>
      <c r="Y1293" s="249">
        <v>1</v>
      </c>
      <c r="Z1293" s="249">
        <v>1</v>
      </c>
      <c r="AA1293" s="249">
        <v>1</v>
      </c>
      <c r="AB1293" s="249">
        <v>1</v>
      </c>
      <c r="AC1293" s="249">
        <v>1</v>
      </c>
      <c r="AD1293" s="249">
        <v>1</v>
      </c>
      <c r="AE1293" s="249">
        <v>1</v>
      </c>
      <c r="AF1293" s="249">
        <v>1</v>
      </c>
      <c r="AG1293" s="249">
        <v>1</v>
      </c>
      <c r="AH1293" s="249">
        <v>1</v>
      </c>
      <c r="AI1293" s="249">
        <v>1</v>
      </c>
      <c r="AJ1293" s="249">
        <v>1</v>
      </c>
      <c r="AK1293" s="249">
        <v>1</v>
      </c>
      <c r="AL1293" s="249">
        <v>1</v>
      </c>
      <c r="AM1293" s="249">
        <v>1</v>
      </c>
    </row>
    <row r="1294" spans="1:39" x14ac:dyDescent="0.3">
      <c r="A1294" s="249">
        <v>523407</v>
      </c>
      <c r="B1294" s="305" t="s">
        <v>2062</v>
      </c>
      <c r="C1294" s="249">
        <v>1</v>
      </c>
      <c r="D1294" s="249">
        <v>1</v>
      </c>
      <c r="E1294" s="249">
        <v>1</v>
      </c>
      <c r="F1294" s="249">
        <v>1</v>
      </c>
      <c r="G1294" s="249">
        <v>1</v>
      </c>
      <c r="H1294" s="249">
        <v>1</v>
      </c>
      <c r="I1294" s="249">
        <v>1</v>
      </c>
      <c r="J1294" s="249">
        <v>1</v>
      </c>
      <c r="K1294" s="249">
        <v>1</v>
      </c>
      <c r="L1294" s="249">
        <v>1</v>
      </c>
      <c r="M1294" s="249">
        <v>1</v>
      </c>
      <c r="N1294" s="249">
        <v>1</v>
      </c>
      <c r="O1294" s="249">
        <v>1</v>
      </c>
      <c r="P1294" s="249">
        <v>1</v>
      </c>
      <c r="Q1294" s="249">
        <v>1</v>
      </c>
      <c r="R1294" s="249">
        <v>1</v>
      </c>
      <c r="S1294" s="249">
        <v>1</v>
      </c>
      <c r="T1294" s="249">
        <v>1</v>
      </c>
      <c r="U1294" s="249">
        <v>1</v>
      </c>
      <c r="V1294" s="249">
        <v>1</v>
      </c>
      <c r="W1294" s="249">
        <v>1</v>
      </c>
      <c r="X1294" s="249">
        <v>1</v>
      </c>
      <c r="Y1294" s="249">
        <v>1</v>
      </c>
      <c r="Z1294" s="249">
        <v>1</v>
      </c>
      <c r="AA1294" s="249">
        <v>1</v>
      </c>
      <c r="AB1294" s="249">
        <v>1</v>
      </c>
      <c r="AC1294" s="249">
        <v>1</v>
      </c>
      <c r="AD1294" s="249">
        <v>1</v>
      </c>
      <c r="AE1294" s="249">
        <v>1</v>
      </c>
      <c r="AF1294" s="249">
        <v>1</v>
      </c>
      <c r="AG1294" s="249">
        <v>1</v>
      </c>
      <c r="AH1294" s="249">
        <v>1</v>
      </c>
      <c r="AI1294" s="249">
        <v>1</v>
      </c>
      <c r="AJ1294" s="249">
        <v>1</v>
      </c>
      <c r="AK1294" s="249">
        <v>1</v>
      </c>
      <c r="AL1294" s="249">
        <v>1</v>
      </c>
      <c r="AM1294" s="249">
        <v>1</v>
      </c>
    </row>
    <row r="1295" spans="1:39" x14ac:dyDescent="0.3">
      <c r="A1295" s="249">
        <v>523412</v>
      </c>
      <c r="B1295" s="305" t="s">
        <v>2062</v>
      </c>
      <c r="C1295" s="249">
        <v>1</v>
      </c>
      <c r="D1295" s="249">
        <v>1</v>
      </c>
      <c r="E1295" s="249">
        <v>1</v>
      </c>
      <c r="F1295" s="249">
        <v>1</v>
      </c>
      <c r="G1295" s="249">
        <v>1</v>
      </c>
      <c r="H1295" s="249">
        <v>1</v>
      </c>
      <c r="I1295" s="249">
        <v>1</v>
      </c>
      <c r="J1295" s="249">
        <v>1</v>
      </c>
      <c r="K1295" s="249">
        <v>1</v>
      </c>
      <c r="L1295" s="249">
        <v>1</v>
      </c>
      <c r="M1295" s="249">
        <v>1</v>
      </c>
      <c r="N1295" s="249">
        <v>1</v>
      </c>
      <c r="O1295" s="249">
        <v>1</v>
      </c>
      <c r="P1295" s="249">
        <v>1</v>
      </c>
      <c r="Q1295" s="249">
        <v>1</v>
      </c>
      <c r="R1295" s="249">
        <v>1</v>
      </c>
      <c r="S1295" s="249">
        <v>1</v>
      </c>
      <c r="T1295" s="249">
        <v>1</v>
      </c>
      <c r="U1295" s="249">
        <v>1</v>
      </c>
      <c r="V1295" s="249">
        <v>1</v>
      </c>
      <c r="W1295" s="249">
        <v>1</v>
      </c>
      <c r="X1295" s="249">
        <v>1</v>
      </c>
      <c r="Y1295" s="249">
        <v>1</v>
      </c>
      <c r="Z1295" s="249">
        <v>1</v>
      </c>
      <c r="AA1295" s="249">
        <v>1</v>
      </c>
      <c r="AB1295" s="249">
        <v>1</v>
      </c>
      <c r="AC1295" s="249">
        <v>1</v>
      </c>
      <c r="AD1295" s="249">
        <v>1</v>
      </c>
      <c r="AE1295" s="249">
        <v>1</v>
      </c>
      <c r="AF1295" s="249">
        <v>1</v>
      </c>
      <c r="AG1295" s="249">
        <v>1</v>
      </c>
      <c r="AH1295" s="249">
        <v>1</v>
      </c>
      <c r="AI1295" s="249">
        <v>1</v>
      </c>
      <c r="AJ1295" s="249">
        <v>1</v>
      </c>
      <c r="AK1295" s="249">
        <v>1</v>
      </c>
      <c r="AL1295" s="249">
        <v>1</v>
      </c>
      <c r="AM1295" s="249">
        <v>1</v>
      </c>
    </row>
    <row r="1296" spans="1:39" x14ac:dyDescent="0.3">
      <c r="A1296" s="249">
        <v>523417</v>
      </c>
      <c r="B1296" s="305" t="s">
        <v>2062</v>
      </c>
      <c r="C1296" s="249">
        <v>1</v>
      </c>
      <c r="D1296" s="249">
        <v>1</v>
      </c>
      <c r="E1296" s="249">
        <v>1</v>
      </c>
      <c r="F1296" s="249">
        <v>1</v>
      </c>
      <c r="G1296" s="249">
        <v>1</v>
      </c>
      <c r="H1296" s="249">
        <v>1</v>
      </c>
      <c r="I1296" s="249">
        <v>1</v>
      </c>
      <c r="J1296" s="249">
        <v>1</v>
      </c>
      <c r="K1296" s="249">
        <v>1</v>
      </c>
      <c r="L1296" s="249">
        <v>1</v>
      </c>
      <c r="M1296" s="249">
        <v>1</v>
      </c>
      <c r="N1296" s="249">
        <v>1</v>
      </c>
      <c r="O1296" s="249">
        <v>1</v>
      </c>
      <c r="P1296" s="249">
        <v>1</v>
      </c>
      <c r="Q1296" s="249">
        <v>1</v>
      </c>
      <c r="R1296" s="249">
        <v>1</v>
      </c>
      <c r="S1296" s="249">
        <v>1</v>
      </c>
      <c r="T1296" s="249">
        <v>1</v>
      </c>
      <c r="U1296" s="249">
        <v>1</v>
      </c>
      <c r="V1296" s="249">
        <v>1</v>
      </c>
      <c r="W1296" s="249">
        <v>1</v>
      </c>
      <c r="X1296" s="249">
        <v>1</v>
      </c>
      <c r="Y1296" s="249">
        <v>1</v>
      </c>
      <c r="Z1296" s="249">
        <v>1</v>
      </c>
      <c r="AA1296" s="249">
        <v>1</v>
      </c>
      <c r="AB1296" s="249">
        <v>1</v>
      </c>
      <c r="AC1296" s="249">
        <v>1</v>
      </c>
      <c r="AD1296" s="249">
        <v>1</v>
      </c>
      <c r="AE1296" s="249">
        <v>1</v>
      </c>
      <c r="AF1296" s="249">
        <v>1</v>
      </c>
      <c r="AG1296" s="249">
        <v>1</v>
      </c>
      <c r="AH1296" s="249">
        <v>1</v>
      </c>
      <c r="AI1296" s="249">
        <v>1</v>
      </c>
      <c r="AJ1296" s="249">
        <v>1</v>
      </c>
      <c r="AK1296" s="249">
        <v>1</v>
      </c>
      <c r="AL1296" s="249">
        <v>1</v>
      </c>
      <c r="AM1296" s="249">
        <v>1</v>
      </c>
    </row>
    <row r="1297" spans="1:39" x14ac:dyDescent="0.3">
      <c r="A1297" s="249">
        <v>523424</v>
      </c>
      <c r="B1297" s="305" t="s">
        <v>2062</v>
      </c>
      <c r="C1297" s="249">
        <v>1</v>
      </c>
      <c r="D1297" s="249">
        <v>1</v>
      </c>
      <c r="E1297" s="249">
        <v>1</v>
      </c>
      <c r="F1297" s="249">
        <v>1</v>
      </c>
      <c r="G1297" s="249">
        <v>1</v>
      </c>
      <c r="H1297" s="249">
        <v>1</v>
      </c>
      <c r="I1297" s="249">
        <v>1</v>
      </c>
      <c r="J1297" s="249">
        <v>1</v>
      </c>
      <c r="K1297" s="249">
        <v>1</v>
      </c>
      <c r="L1297" s="249">
        <v>1</v>
      </c>
      <c r="M1297" s="249">
        <v>1</v>
      </c>
      <c r="N1297" s="249">
        <v>1</v>
      </c>
      <c r="O1297" s="249">
        <v>1</v>
      </c>
      <c r="P1297" s="249">
        <v>1</v>
      </c>
      <c r="Q1297" s="249">
        <v>1</v>
      </c>
      <c r="R1297" s="249">
        <v>1</v>
      </c>
      <c r="S1297" s="249">
        <v>1</v>
      </c>
      <c r="T1297" s="249">
        <v>1</v>
      </c>
      <c r="U1297" s="249">
        <v>1</v>
      </c>
      <c r="V1297" s="249">
        <v>1</v>
      </c>
      <c r="W1297" s="249">
        <v>1</v>
      </c>
      <c r="X1297" s="249">
        <v>1</v>
      </c>
      <c r="Y1297" s="249">
        <v>1</v>
      </c>
      <c r="Z1297" s="249">
        <v>1</v>
      </c>
      <c r="AA1297" s="249">
        <v>1</v>
      </c>
      <c r="AB1297" s="249">
        <v>1</v>
      </c>
      <c r="AC1297" s="249">
        <v>1</v>
      </c>
      <c r="AD1297" s="249">
        <v>1</v>
      </c>
      <c r="AE1297" s="249">
        <v>1</v>
      </c>
      <c r="AF1297" s="249">
        <v>1</v>
      </c>
      <c r="AG1297" s="249">
        <v>1</v>
      </c>
      <c r="AH1297" s="249">
        <v>1</v>
      </c>
      <c r="AI1297" s="249">
        <v>1</v>
      </c>
      <c r="AJ1297" s="249">
        <v>1</v>
      </c>
      <c r="AK1297" s="249">
        <v>1</v>
      </c>
      <c r="AL1297" s="249">
        <v>1</v>
      </c>
      <c r="AM1297" s="249">
        <v>1</v>
      </c>
    </row>
    <row r="1298" spans="1:39" x14ac:dyDescent="0.3">
      <c r="A1298" s="249">
        <v>523432</v>
      </c>
      <c r="B1298" s="305" t="s">
        <v>2062</v>
      </c>
      <c r="C1298" s="249">
        <v>1</v>
      </c>
      <c r="D1298" s="249">
        <v>1</v>
      </c>
      <c r="E1298" s="249">
        <v>1</v>
      </c>
      <c r="F1298" s="249">
        <v>1</v>
      </c>
      <c r="G1298" s="249">
        <v>1</v>
      </c>
      <c r="H1298" s="249">
        <v>1</v>
      </c>
      <c r="I1298" s="249">
        <v>1</v>
      </c>
      <c r="J1298" s="249">
        <v>1</v>
      </c>
      <c r="K1298" s="249">
        <v>1</v>
      </c>
      <c r="L1298" s="249">
        <v>1</v>
      </c>
      <c r="M1298" s="249">
        <v>1</v>
      </c>
      <c r="N1298" s="249">
        <v>1</v>
      </c>
      <c r="O1298" s="249">
        <v>1</v>
      </c>
      <c r="P1298" s="249">
        <v>1</v>
      </c>
      <c r="Q1298" s="249">
        <v>1</v>
      </c>
      <c r="R1298" s="249">
        <v>1</v>
      </c>
      <c r="S1298" s="249">
        <v>1</v>
      </c>
      <c r="T1298" s="249">
        <v>1</v>
      </c>
      <c r="U1298" s="249">
        <v>1</v>
      </c>
      <c r="V1298" s="249">
        <v>1</v>
      </c>
      <c r="W1298" s="249">
        <v>1</v>
      </c>
      <c r="X1298" s="249">
        <v>1</v>
      </c>
      <c r="Y1298" s="249">
        <v>1</v>
      </c>
      <c r="Z1298" s="249">
        <v>1</v>
      </c>
      <c r="AA1298" s="249">
        <v>1</v>
      </c>
      <c r="AB1298" s="249">
        <v>1</v>
      </c>
      <c r="AC1298" s="249">
        <v>1</v>
      </c>
      <c r="AD1298" s="249">
        <v>1</v>
      </c>
      <c r="AE1298" s="249">
        <v>1</v>
      </c>
      <c r="AF1298" s="249">
        <v>1</v>
      </c>
      <c r="AG1298" s="249">
        <v>1</v>
      </c>
      <c r="AH1298" s="249">
        <v>1</v>
      </c>
      <c r="AI1298" s="249">
        <v>1</v>
      </c>
      <c r="AJ1298" s="249">
        <v>1</v>
      </c>
      <c r="AK1298" s="249">
        <v>1</v>
      </c>
      <c r="AL1298" s="249">
        <v>1</v>
      </c>
      <c r="AM1298" s="249">
        <v>1</v>
      </c>
    </row>
    <row r="1299" spans="1:39" x14ac:dyDescent="0.3">
      <c r="A1299" s="249">
        <v>523435</v>
      </c>
      <c r="B1299" s="305" t="s">
        <v>2062</v>
      </c>
      <c r="C1299" s="249">
        <v>1</v>
      </c>
      <c r="D1299" s="249">
        <v>1</v>
      </c>
      <c r="E1299" s="249">
        <v>1</v>
      </c>
      <c r="F1299" s="249">
        <v>1</v>
      </c>
      <c r="G1299" s="249">
        <v>1</v>
      </c>
      <c r="H1299" s="249">
        <v>1</v>
      </c>
      <c r="I1299" s="249">
        <v>1</v>
      </c>
      <c r="J1299" s="249">
        <v>1</v>
      </c>
      <c r="K1299" s="249">
        <v>1</v>
      </c>
      <c r="L1299" s="249">
        <v>1</v>
      </c>
      <c r="M1299" s="249">
        <v>1</v>
      </c>
      <c r="N1299" s="249">
        <v>1</v>
      </c>
      <c r="O1299" s="249">
        <v>1</v>
      </c>
      <c r="P1299" s="249">
        <v>1</v>
      </c>
      <c r="Q1299" s="249">
        <v>1</v>
      </c>
      <c r="R1299" s="249">
        <v>1</v>
      </c>
      <c r="S1299" s="249">
        <v>1</v>
      </c>
      <c r="T1299" s="249">
        <v>1</v>
      </c>
      <c r="U1299" s="249">
        <v>1</v>
      </c>
      <c r="V1299" s="249">
        <v>1</v>
      </c>
      <c r="W1299" s="249">
        <v>1</v>
      </c>
      <c r="X1299" s="249">
        <v>1</v>
      </c>
      <c r="Y1299" s="249">
        <v>1</v>
      </c>
      <c r="Z1299" s="249">
        <v>1</v>
      </c>
      <c r="AA1299" s="249">
        <v>1</v>
      </c>
      <c r="AB1299" s="249">
        <v>1</v>
      </c>
      <c r="AC1299" s="249">
        <v>1</v>
      </c>
      <c r="AD1299" s="249">
        <v>1</v>
      </c>
      <c r="AE1299" s="249">
        <v>1</v>
      </c>
      <c r="AF1299" s="249">
        <v>1</v>
      </c>
      <c r="AG1299" s="249">
        <v>1</v>
      </c>
      <c r="AH1299" s="249">
        <v>1</v>
      </c>
      <c r="AI1299" s="249">
        <v>1</v>
      </c>
      <c r="AJ1299" s="249">
        <v>1</v>
      </c>
      <c r="AK1299" s="249">
        <v>1</v>
      </c>
      <c r="AL1299" s="249">
        <v>1</v>
      </c>
      <c r="AM1299" s="249">
        <v>1</v>
      </c>
    </row>
    <row r="1300" spans="1:39" x14ac:dyDescent="0.3">
      <c r="A1300" s="249">
        <v>523437</v>
      </c>
      <c r="B1300" s="305" t="s">
        <v>2062</v>
      </c>
      <c r="C1300" s="249">
        <v>1</v>
      </c>
      <c r="D1300" s="249">
        <v>1</v>
      </c>
      <c r="E1300" s="249">
        <v>1</v>
      </c>
      <c r="F1300" s="249">
        <v>1</v>
      </c>
      <c r="G1300" s="249">
        <v>1</v>
      </c>
      <c r="H1300" s="249">
        <v>1</v>
      </c>
      <c r="I1300" s="249">
        <v>1</v>
      </c>
      <c r="J1300" s="249">
        <v>1</v>
      </c>
      <c r="K1300" s="249">
        <v>1</v>
      </c>
      <c r="L1300" s="249">
        <v>1</v>
      </c>
      <c r="M1300" s="249">
        <v>1</v>
      </c>
      <c r="N1300" s="249">
        <v>1</v>
      </c>
      <c r="O1300" s="249">
        <v>1</v>
      </c>
      <c r="P1300" s="249">
        <v>1</v>
      </c>
      <c r="Q1300" s="249">
        <v>1</v>
      </c>
      <c r="R1300" s="249">
        <v>1</v>
      </c>
      <c r="S1300" s="249">
        <v>1</v>
      </c>
      <c r="T1300" s="249">
        <v>1</v>
      </c>
      <c r="U1300" s="249">
        <v>1</v>
      </c>
      <c r="V1300" s="249">
        <v>1</v>
      </c>
      <c r="W1300" s="249">
        <v>1</v>
      </c>
      <c r="X1300" s="249">
        <v>1</v>
      </c>
      <c r="Y1300" s="249">
        <v>1</v>
      </c>
      <c r="Z1300" s="249">
        <v>1</v>
      </c>
      <c r="AA1300" s="249">
        <v>1</v>
      </c>
      <c r="AB1300" s="249">
        <v>1</v>
      </c>
      <c r="AC1300" s="249">
        <v>1</v>
      </c>
      <c r="AD1300" s="249">
        <v>1</v>
      </c>
      <c r="AE1300" s="249">
        <v>1</v>
      </c>
      <c r="AF1300" s="249">
        <v>1</v>
      </c>
      <c r="AG1300" s="249">
        <v>1</v>
      </c>
      <c r="AH1300" s="249">
        <v>1</v>
      </c>
      <c r="AI1300" s="249">
        <v>1</v>
      </c>
      <c r="AJ1300" s="249">
        <v>1</v>
      </c>
      <c r="AK1300" s="249">
        <v>1</v>
      </c>
      <c r="AL1300" s="249">
        <v>1</v>
      </c>
      <c r="AM1300" s="249">
        <v>1</v>
      </c>
    </row>
    <row r="1301" spans="1:39" x14ac:dyDescent="0.3">
      <c r="A1301" s="249">
        <v>523440</v>
      </c>
      <c r="B1301" s="305" t="s">
        <v>2062</v>
      </c>
      <c r="C1301" s="249">
        <v>1</v>
      </c>
      <c r="D1301" s="249">
        <v>1</v>
      </c>
      <c r="E1301" s="249">
        <v>1</v>
      </c>
      <c r="F1301" s="249">
        <v>1</v>
      </c>
      <c r="G1301" s="249">
        <v>1</v>
      </c>
      <c r="H1301" s="249">
        <v>1</v>
      </c>
      <c r="I1301" s="249">
        <v>1</v>
      </c>
      <c r="J1301" s="249">
        <v>1</v>
      </c>
      <c r="K1301" s="249">
        <v>1</v>
      </c>
      <c r="L1301" s="249">
        <v>1</v>
      </c>
      <c r="M1301" s="249">
        <v>1</v>
      </c>
      <c r="N1301" s="249">
        <v>1</v>
      </c>
      <c r="O1301" s="249">
        <v>1</v>
      </c>
      <c r="P1301" s="249">
        <v>1</v>
      </c>
      <c r="Q1301" s="249">
        <v>1</v>
      </c>
      <c r="R1301" s="249">
        <v>1</v>
      </c>
      <c r="S1301" s="249">
        <v>1</v>
      </c>
      <c r="T1301" s="249">
        <v>1</v>
      </c>
      <c r="U1301" s="249">
        <v>1</v>
      </c>
      <c r="V1301" s="249">
        <v>1</v>
      </c>
      <c r="W1301" s="249">
        <v>1</v>
      </c>
      <c r="X1301" s="249">
        <v>1</v>
      </c>
      <c r="Y1301" s="249">
        <v>1</v>
      </c>
      <c r="Z1301" s="249">
        <v>1</v>
      </c>
      <c r="AA1301" s="249">
        <v>1</v>
      </c>
      <c r="AB1301" s="249">
        <v>1</v>
      </c>
      <c r="AC1301" s="249">
        <v>1</v>
      </c>
      <c r="AD1301" s="249">
        <v>1</v>
      </c>
      <c r="AE1301" s="249">
        <v>1</v>
      </c>
      <c r="AF1301" s="249">
        <v>1</v>
      </c>
      <c r="AG1301" s="249">
        <v>1</v>
      </c>
      <c r="AH1301" s="249">
        <v>1</v>
      </c>
      <c r="AI1301" s="249">
        <v>1</v>
      </c>
      <c r="AJ1301" s="249">
        <v>1</v>
      </c>
      <c r="AK1301" s="249">
        <v>1</v>
      </c>
      <c r="AL1301" s="249">
        <v>1</v>
      </c>
      <c r="AM1301" s="249">
        <v>1</v>
      </c>
    </row>
    <row r="1302" spans="1:39" x14ac:dyDescent="0.3">
      <c r="A1302" s="249">
        <v>523445</v>
      </c>
      <c r="B1302" s="305" t="s">
        <v>2062</v>
      </c>
      <c r="C1302" s="249">
        <v>1</v>
      </c>
      <c r="D1302" s="249">
        <v>1</v>
      </c>
      <c r="E1302" s="249">
        <v>1</v>
      </c>
      <c r="F1302" s="249">
        <v>1</v>
      </c>
      <c r="G1302" s="249">
        <v>1</v>
      </c>
      <c r="H1302" s="249">
        <v>1</v>
      </c>
      <c r="I1302" s="249">
        <v>1</v>
      </c>
      <c r="J1302" s="249">
        <v>1</v>
      </c>
      <c r="K1302" s="249">
        <v>1</v>
      </c>
      <c r="L1302" s="249">
        <v>1</v>
      </c>
      <c r="M1302" s="249">
        <v>1</v>
      </c>
      <c r="N1302" s="249">
        <v>1</v>
      </c>
      <c r="O1302" s="249">
        <v>1</v>
      </c>
      <c r="P1302" s="249">
        <v>1</v>
      </c>
      <c r="Q1302" s="249">
        <v>1</v>
      </c>
      <c r="R1302" s="249">
        <v>1</v>
      </c>
      <c r="S1302" s="249">
        <v>1</v>
      </c>
      <c r="T1302" s="249">
        <v>1</v>
      </c>
      <c r="U1302" s="249">
        <v>1</v>
      </c>
      <c r="V1302" s="249">
        <v>1</v>
      </c>
      <c r="W1302" s="249">
        <v>1</v>
      </c>
      <c r="X1302" s="249">
        <v>1</v>
      </c>
      <c r="Y1302" s="249">
        <v>1</v>
      </c>
      <c r="Z1302" s="249">
        <v>1</v>
      </c>
      <c r="AA1302" s="249">
        <v>1</v>
      </c>
      <c r="AB1302" s="249">
        <v>1</v>
      </c>
      <c r="AC1302" s="249">
        <v>1</v>
      </c>
      <c r="AD1302" s="249">
        <v>1</v>
      </c>
      <c r="AE1302" s="249">
        <v>1</v>
      </c>
      <c r="AF1302" s="249">
        <v>1</v>
      </c>
      <c r="AG1302" s="249">
        <v>1</v>
      </c>
      <c r="AH1302" s="249">
        <v>1</v>
      </c>
      <c r="AI1302" s="249">
        <v>1</v>
      </c>
      <c r="AJ1302" s="249">
        <v>1</v>
      </c>
      <c r="AK1302" s="249">
        <v>1</v>
      </c>
      <c r="AL1302" s="249">
        <v>1</v>
      </c>
      <c r="AM1302" s="249">
        <v>1</v>
      </c>
    </row>
    <row r="1303" spans="1:39" x14ac:dyDescent="0.3">
      <c r="A1303" s="249">
        <v>523449</v>
      </c>
      <c r="B1303" s="305" t="s">
        <v>2062</v>
      </c>
      <c r="C1303" s="249">
        <v>1</v>
      </c>
      <c r="D1303" s="249">
        <v>1</v>
      </c>
      <c r="E1303" s="249">
        <v>1</v>
      </c>
      <c r="F1303" s="249">
        <v>1</v>
      </c>
      <c r="G1303" s="249">
        <v>1</v>
      </c>
      <c r="H1303" s="249">
        <v>1</v>
      </c>
      <c r="I1303" s="249">
        <v>1</v>
      </c>
      <c r="J1303" s="249">
        <v>1</v>
      </c>
      <c r="K1303" s="249">
        <v>1</v>
      </c>
      <c r="L1303" s="249">
        <v>1</v>
      </c>
      <c r="M1303" s="249">
        <v>1</v>
      </c>
      <c r="N1303" s="249">
        <v>1</v>
      </c>
      <c r="O1303" s="249">
        <v>1</v>
      </c>
      <c r="P1303" s="249">
        <v>1</v>
      </c>
      <c r="Q1303" s="249">
        <v>1</v>
      </c>
      <c r="R1303" s="249">
        <v>1</v>
      </c>
      <c r="S1303" s="249">
        <v>1</v>
      </c>
      <c r="T1303" s="249">
        <v>1</v>
      </c>
      <c r="U1303" s="249">
        <v>1</v>
      </c>
      <c r="V1303" s="249">
        <v>1</v>
      </c>
      <c r="W1303" s="249">
        <v>1</v>
      </c>
      <c r="X1303" s="249">
        <v>1</v>
      </c>
      <c r="Y1303" s="249">
        <v>1</v>
      </c>
      <c r="Z1303" s="249">
        <v>1</v>
      </c>
      <c r="AA1303" s="249">
        <v>1</v>
      </c>
      <c r="AB1303" s="249">
        <v>1</v>
      </c>
      <c r="AC1303" s="249">
        <v>1</v>
      </c>
      <c r="AD1303" s="249">
        <v>1</v>
      </c>
      <c r="AE1303" s="249">
        <v>1</v>
      </c>
      <c r="AF1303" s="249">
        <v>1</v>
      </c>
      <c r="AG1303" s="249">
        <v>1</v>
      </c>
      <c r="AH1303" s="249">
        <v>1</v>
      </c>
      <c r="AI1303" s="249">
        <v>1</v>
      </c>
      <c r="AJ1303" s="249">
        <v>1</v>
      </c>
      <c r="AK1303" s="249">
        <v>1</v>
      </c>
      <c r="AL1303" s="249">
        <v>1</v>
      </c>
      <c r="AM1303" s="249">
        <v>1</v>
      </c>
    </row>
    <row r="1304" spans="1:39" x14ac:dyDescent="0.3">
      <c r="A1304" s="249">
        <v>523456</v>
      </c>
      <c r="B1304" s="305" t="s">
        <v>2062</v>
      </c>
      <c r="C1304" s="249">
        <v>1</v>
      </c>
      <c r="D1304" s="249">
        <v>1</v>
      </c>
      <c r="E1304" s="249">
        <v>1</v>
      </c>
      <c r="F1304" s="249">
        <v>1</v>
      </c>
      <c r="G1304" s="249">
        <v>1</v>
      </c>
      <c r="H1304" s="249">
        <v>1</v>
      </c>
      <c r="I1304" s="249">
        <v>1</v>
      </c>
      <c r="J1304" s="249">
        <v>1</v>
      </c>
      <c r="K1304" s="249">
        <v>1</v>
      </c>
      <c r="L1304" s="249">
        <v>1</v>
      </c>
      <c r="M1304" s="249">
        <v>1</v>
      </c>
      <c r="N1304" s="249">
        <v>1</v>
      </c>
      <c r="O1304" s="249">
        <v>1</v>
      </c>
      <c r="P1304" s="249">
        <v>1</v>
      </c>
      <c r="Q1304" s="249">
        <v>1</v>
      </c>
      <c r="R1304" s="249">
        <v>1</v>
      </c>
      <c r="S1304" s="249">
        <v>1</v>
      </c>
      <c r="T1304" s="249">
        <v>1</v>
      </c>
      <c r="U1304" s="249">
        <v>1</v>
      </c>
      <c r="V1304" s="249">
        <v>1</v>
      </c>
      <c r="W1304" s="249">
        <v>1</v>
      </c>
      <c r="X1304" s="249">
        <v>1</v>
      </c>
      <c r="Y1304" s="249">
        <v>1</v>
      </c>
      <c r="Z1304" s="249">
        <v>1</v>
      </c>
      <c r="AA1304" s="249">
        <v>1</v>
      </c>
      <c r="AB1304" s="249">
        <v>1</v>
      </c>
      <c r="AC1304" s="249">
        <v>1</v>
      </c>
      <c r="AD1304" s="249">
        <v>1</v>
      </c>
      <c r="AE1304" s="249">
        <v>1</v>
      </c>
      <c r="AF1304" s="249">
        <v>1</v>
      </c>
      <c r="AG1304" s="249">
        <v>1</v>
      </c>
      <c r="AH1304" s="249">
        <v>1</v>
      </c>
      <c r="AI1304" s="249">
        <v>1</v>
      </c>
      <c r="AJ1304" s="249">
        <v>1</v>
      </c>
      <c r="AK1304" s="249">
        <v>1</v>
      </c>
      <c r="AL1304" s="249">
        <v>1</v>
      </c>
      <c r="AM1304" s="249">
        <v>1</v>
      </c>
    </row>
    <row r="1305" spans="1:39" x14ac:dyDescent="0.3">
      <c r="A1305" s="249">
        <v>523458</v>
      </c>
      <c r="B1305" s="305" t="s">
        <v>2062</v>
      </c>
      <c r="C1305" s="249">
        <v>1</v>
      </c>
      <c r="D1305" s="249">
        <v>1</v>
      </c>
      <c r="E1305" s="249">
        <v>1</v>
      </c>
      <c r="F1305" s="249">
        <v>1</v>
      </c>
      <c r="G1305" s="249">
        <v>1</v>
      </c>
      <c r="H1305" s="249">
        <v>1</v>
      </c>
      <c r="I1305" s="249">
        <v>1</v>
      </c>
      <c r="J1305" s="249">
        <v>1</v>
      </c>
      <c r="K1305" s="249">
        <v>1</v>
      </c>
      <c r="L1305" s="249">
        <v>1</v>
      </c>
      <c r="M1305" s="249">
        <v>1</v>
      </c>
      <c r="N1305" s="249">
        <v>1</v>
      </c>
      <c r="O1305" s="249">
        <v>1</v>
      </c>
      <c r="P1305" s="249">
        <v>1</v>
      </c>
      <c r="Q1305" s="249">
        <v>1</v>
      </c>
      <c r="R1305" s="249">
        <v>1</v>
      </c>
      <c r="S1305" s="249">
        <v>1</v>
      </c>
      <c r="T1305" s="249">
        <v>1</v>
      </c>
      <c r="U1305" s="249">
        <v>1</v>
      </c>
      <c r="V1305" s="249">
        <v>1</v>
      </c>
      <c r="W1305" s="249">
        <v>1</v>
      </c>
      <c r="X1305" s="249">
        <v>1</v>
      </c>
      <c r="Y1305" s="249">
        <v>1</v>
      </c>
      <c r="Z1305" s="249">
        <v>1</v>
      </c>
      <c r="AA1305" s="249">
        <v>1</v>
      </c>
      <c r="AB1305" s="249">
        <v>1</v>
      </c>
      <c r="AC1305" s="249">
        <v>1</v>
      </c>
      <c r="AD1305" s="249">
        <v>1</v>
      </c>
      <c r="AE1305" s="249">
        <v>1</v>
      </c>
      <c r="AF1305" s="249">
        <v>1</v>
      </c>
      <c r="AG1305" s="249">
        <v>1</v>
      </c>
      <c r="AH1305" s="249">
        <v>1</v>
      </c>
      <c r="AI1305" s="249">
        <v>1</v>
      </c>
      <c r="AJ1305" s="249">
        <v>1</v>
      </c>
      <c r="AK1305" s="249">
        <v>1</v>
      </c>
      <c r="AL1305" s="249">
        <v>1</v>
      </c>
      <c r="AM1305" s="249">
        <v>1</v>
      </c>
    </row>
    <row r="1306" spans="1:39" x14ac:dyDescent="0.3">
      <c r="A1306" s="249">
        <v>523464</v>
      </c>
      <c r="B1306" s="305" t="s">
        <v>2062</v>
      </c>
      <c r="C1306" s="249">
        <v>1</v>
      </c>
      <c r="D1306" s="249">
        <v>1</v>
      </c>
      <c r="E1306" s="249">
        <v>1</v>
      </c>
      <c r="F1306" s="249">
        <v>1</v>
      </c>
      <c r="G1306" s="249">
        <v>1</v>
      </c>
      <c r="H1306" s="249">
        <v>1</v>
      </c>
      <c r="I1306" s="249">
        <v>1</v>
      </c>
      <c r="J1306" s="249">
        <v>1</v>
      </c>
      <c r="K1306" s="249">
        <v>1</v>
      </c>
      <c r="L1306" s="249">
        <v>1</v>
      </c>
      <c r="M1306" s="249">
        <v>1</v>
      </c>
      <c r="N1306" s="249">
        <v>1</v>
      </c>
      <c r="O1306" s="249">
        <v>1</v>
      </c>
      <c r="P1306" s="249">
        <v>1</v>
      </c>
      <c r="Q1306" s="249">
        <v>1</v>
      </c>
      <c r="R1306" s="249">
        <v>1</v>
      </c>
      <c r="S1306" s="249">
        <v>1</v>
      </c>
      <c r="T1306" s="249">
        <v>1</v>
      </c>
      <c r="U1306" s="249">
        <v>1</v>
      </c>
      <c r="V1306" s="249">
        <v>1</v>
      </c>
      <c r="W1306" s="249">
        <v>1</v>
      </c>
      <c r="X1306" s="249">
        <v>1</v>
      </c>
      <c r="Y1306" s="249">
        <v>1</v>
      </c>
      <c r="Z1306" s="249">
        <v>1</v>
      </c>
      <c r="AA1306" s="249">
        <v>1</v>
      </c>
      <c r="AB1306" s="249">
        <v>1</v>
      </c>
      <c r="AC1306" s="249">
        <v>1</v>
      </c>
      <c r="AD1306" s="249">
        <v>1</v>
      </c>
      <c r="AE1306" s="249">
        <v>1</v>
      </c>
      <c r="AF1306" s="249">
        <v>1</v>
      </c>
      <c r="AG1306" s="249">
        <v>1</v>
      </c>
      <c r="AH1306" s="249">
        <v>1</v>
      </c>
      <c r="AI1306" s="249">
        <v>1</v>
      </c>
      <c r="AJ1306" s="249">
        <v>1</v>
      </c>
      <c r="AK1306" s="249">
        <v>1</v>
      </c>
      <c r="AL1306" s="249">
        <v>1</v>
      </c>
      <c r="AM1306" s="249">
        <v>1</v>
      </c>
    </row>
    <row r="1307" spans="1:39" x14ac:dyDescent="0.3">
      <c r="A1307" s="249">
        <v>523473</v>
      </c>
      <c r="B1307" s="305" t="s">
        <v>2062</v>
      </c>
      <c r="C1307" s="249">
        <v>1</v>
      </c>
      <c r="D1307" s="249">
        <v>1</v>
      </c>
      <c r="E1307" s="249">
        <v>1</v>
      </c>
      <c r="F1307" s="249">
        <v>1</v>
      </c>
      <c r="G1307" s="249">
        <v>1</v>
      </c>
      <c r="H1307" s="249">
        <v>1</v>
      </c>
      <c r="I1307" s="249">
        <v>1</v>
      </c>
      <c r="J1307" s="249">
        <v>1</v>
      </c>
      <c r="K1307" s="249">
        <v>1</v>
      </c>
      <c r="L1307" s="249">
        <v>1</v>
      </c>
      <c r="M1307" s="249">
        <v>1</v>
      </c>
      <c r="N1307" s="249">
        <v>1</v>
      </c>
      <c r="O1307" s="249">
        <v>1</v>
      </c>
      <c r="P1307" s="249">
        <v>1</v>
      </c>
      <c r="Q1307" s="249">
        <v>1</v>
      </c>
      <c r="R1307" s="249">
        <v>1</v>
      </c>
      <c r="S1307" s="249">
        <v>1</v>
      </c>
      <c r="T1307" s="249">
        <v>1</v>
      </c>
      <c r="U1307" s="249">
        <v>1</v>
      </c>
      <c r="V1307" s="249">
        <v>1</v>
      </c>
      <c r="W1307" s="249">
        <v>1</v>
      </c>
      <c r="X1307" s="249">
        <v>1</v>
      </c>
      <c r="Y1307" s="249">
        <v>1</v>
      </c>
      <c r="Z1307" s="249">
        <v>1</v>
      </c>
      <c r="AA1307" s="249">
        <v>1</v>
      </c>
      <c r="AB1307" s="249">
        <v>1</v>
      </c>
      <c r="AC1307" s="249">
        <v>1</v>
      </c>
      <c r="AD1307" s="249">
        <v>1</v>
      </c>
      <c r="AE1307" s="249">
        <v>1</v>
      </c>
      <c r="AF1307" s="249">
        <v>1</v>
      </c>
      <c r="AG1307" s="249">
        <v>1</v>
      </c>
      <c r="AH1307" s="249">
        <v>1</v>
      </c>
      <c r="AI1307" s="249">
        <v>1</v>
      </c>
      <c r="AJ1307" s="249">
        <v>1</v>
      </c>
      <c r="AK1307" s="249">
        <v>1</v>
      </c>
      <c r="AL1307" s="249">
        <v>1</v>
      </c>
      <c r="AM1307" s="249">
        <v>1</v>
      </c>
    </row>
    <row r="1308" spans="1:39" x14ac:dyDescent="0.3">
      <c r="A1308" s="249">
        <v>523474</v>
      </c>
      <c r="B1308" s="305" t="s">
        <v>2062</v>
      </c>
      <c r="C1308" s="249">
        <v>1</v>
      </c>
      <c r="D1308" s="249">
        <v>1</v>
      </c>
      <c r="E1308" s="249">
        <v>1</v>
      </c>
      <c r="F1308" s="249">
        <v>1</v>
      </c>
      <c r="G1308" s="249">
        <v>1</v>
      </c>
      <c r="H1308" s="249">
        <v>1</v>
      </c>
      <c r="I1308" s="249">
        <v>1</v>
      </c>
      <c r="J1308" s="249">
        <v>1</v>
      </c>
      <c r="K1308" s="249">
        <v>1</v>
      </c>
      <c r="L1308" s="249">
        <v>1</v>
      </c>
      <c r="M1308" s="249">
        <v>1</v>
      </c>
      <c r="N1308" s="249">
        <v>1</v>
      </c>
      <c r="O1308" s="249">
        <v>1</v>
      </c>
      <c r="P1308" s="249">
        <v>1</v>
      </c>
      <c r="Q1308" s="249">
        <v>1</v>
      </c>
      <c r="R1308" s="249">
        <v>1</v>
      </c>
      <c r="S1308" s="249">
        <v>1</v>
      </c>
      <c r="T1308" s="249">
        <v>1</v>
      </c>
      <c r="U1308" s="249">
        <v>1</v>
      </c>
      <c r="V1308" s="249">
        <v>1</v>
      </c>
      <c r="W1308" s="249">
        <v>1</v>
      </c>
      <c r="X1308" s="249">
        <v>1</v>
      </c>
      <c r="Y1308" s="249">
        <v>1</v>
      </c>
      <c r="Z1308" s="249">
        <v>1</v>
      </c>
      <c r="AA1308" s="249">
        <v>1</v>
      </c>
      <c r="AB1308" s="249">
        <v>1</v>
      </c>
      <c r="AC1308" s="249">
        <v>1</v>
      </c>
      <c r="AD1308" s="249">
        <v>1</v>
      </c>
      <c r="AE1308" s="249">
        <v>1</v>
      </c>
      <c r="AF1308" s="249">
        <v>1</v>
      </c>
      <c r="AG1308" s="249">
        <v>1</v>
      </c>
      <c r="AH1308" s="249">
        <v>1</v>
      </c>
      <c r="AI1308" s="249">
        <v>1</v>
      </c>
      <c r="AJ1308" s="249">
        <v>1</v>
      </c>
      <c r="AK1308" s="249">
        <v>1</v>
      </c>
      <c r="AL1308" s="249">
        <v>1</v>
      </c>
      <c r="AM1308" s="249">
        <v>1</v>
      </c>
    </row>
    <row r="1309" spans="1:39" x14ac:dyDescent="0.3">
      <c r="A1309" s="249">
        <v>523478</v>
      </c>
      <c r="B1309" s="305" t="s">
        <v>2062</v>
      </c>
      <c r="C1309" s="249">
        <v>1</v>
      </c>
      <c r="D1309" s="249">
        <v>1</v>
      </c>
      <c r="E1309" s="249">
        <v>1</v>
      </c>
      <c r="F1309" s="249">
        <v>1</v>
      </c>
      <c r="G1309" s="249">
        <v>1</v>
      </c>
      <c r="H1309" s="249">
        <v>1</v>
      </c>
      <c r="I1309" s="249">
        <v>1</v>
      </c>
      <c r="J1309" s="249">
        <v>1</v>
      </c>
      <c r="K1309" s="249">
        <v>1</v>
      </c>
      <c r="L1309" s="249">
        <v>1</v>
      </c>
      <c r="M1309" s="249">
        <v>1</v>
      </c>
      <c r="N1309" s="249">
        <v>1</v>
      </c>
      <c r="O1309" s="249">
        <v>1</v>
      </c>
      <c r="P1309" s="249">
        <v>1</v>
      </c>
      <c r="Q1309" s="249">
        <v>1</v>
      </c>
      <c r="R1309" s="249">
        <v>1</v>
      </c>
      <c r="S1309" s="249">
        <v>1</v>
      </c>
      <c r="T1309" s="249">
        <v>1</v>
      </c>
      <c r="U1309" s="249">
        <v>1</v>
      </c>
      <c r="V1309" s="249">
        <v>1</v>
      </c>
      <c r="W1309" s="249">
        <v>1</v>
      </c>
      <c r="X1309" s="249">
        <v>1</v>
      </c>
      <c r="Y1309" s="249">
        <v>1</v>
      </c>
      <c r="Z1309" s="249">
        <v>1</v>
      </c>
      <c r="AA1309" s="249">
        <v>1</v>
      </c>
      <c r="AB1309" s="249">
        <v>1</v>
      </c>
      <c r="AC1309" s="249">
        <v>1</v>
      </c>
      <c r="AD1309" s="249">
        <v>1</v>
      </c>
      <c r="AE1309" s="249">
        <v>1</v>
      </c>
      <c r="AF1309" s="249">
        <v>1</v>
      </c>
      <c r="AG1309" s="249">
        <v>1</v>
      </c>
      <c r="AH1309" s="249">
        <v>1</v>
      </c>
      <c r="AI1309" s="249">
        <v>1</v>
      </c>
      <c r="AJ1309" s="249">
        <v>1</v>
      </c>
      <c r="AK1309" s="249">
        <v>1</v>
      </c>
      <c r="AL1309" s="249">
        <v>1</v>
      </c>
      <c r="AM1309" s="249">
        <v>1</v>
      </c>
    </row>
    <row r="1310" spans="1:39" x14ac:dyDescent="0.3">
      <c r="A1310" s="249">
        <v>523479</v>
      </c>
      <c r="B1310" s="305" t="s">
        <v>2062</v>
      </c>
      <c r="C1310" s="249">
        <v>1</v>
      </c>
      <c r="D1310" s="249">
        <v>1</v>
      </c>
      <c r="E1310" s="249">
        <v>1</v>
      </c>
      <c r="F1310" s="249">
        <v>1</v>
      </c>
      <c r="G1310" s="249">
        <v>1</v>
      </c>
      <c r="H1310" s="249">
        <v>1</v>
      </c>
      <c r="I1310" s="249">
        <v>1</v>
      </c>
      <c r="J1310" s="249">
        <v>1</v>
      </c>
      <c r="K1310" s="249">
        <v>1</v>
      </c>
      <c r="L1310" s="249">
        <v>1</v>
      </c>
      <c r="M1310" s="249">
        <v>1</v>
      </c>
      <c r="N1310" s="249">
        <v>1</v>
      </c>
      <c r="O1310" s="249">
        <v>1</v>
      </c>
      <c r="P1310" s="249">
        <v>1</v>
      </c>
      <c r="Q1310" s="249">
        <v>1</v>
      </c>
      <c r="R1310" s="249">
        <v>1</v>
      </c>
      <c r="S1310" s="249">
        <v>1</v>
      </c>
      <c r="T1310" s="249">
        <v>1</v>
      </c>
      <c r="U1310" s="249">
        <v>1</v>
      </c>
      <c r="V1310" s="249">
        <v>1</v>
      </c>
      <c r="W1310" s="249">
        <v>1</v>
      </c>
      <c r="X1310" s="249">
        <v>1</v>
      </c>
      <c r="Y1310" s="249">
        <v>1</v>
      </c>
      <c r="Z1310" s="249">
        <v>1</v>
      </c>
      <c r="AA1310" s="249">
        <v>1</v>
      </c>
      <c r="AB1310" s="249">
        <v>1</v>
      </c>
      <c r="AC1310" s="249">
        <v>1</v>
      </c>
      <c r="AD1310" s="249">
        <v>1</v>
      </c>
      <c r="AE1310" s="249">
        <v>1</v>
      </c>
      <c r="AF1310" s="249">
        <v>1</v>
      </c>
      <c r="AG1310" s="249">
        <v>1</v>
      </c>
      <c r="AH1310" s="249">
        <v>1</v>
      </c>
      <c r="AI1310" s="249">
        <v>1</v>
      </c>
      <c r="AJ1310" s="249">
        <v>1</v>
      </c>
      <c r="AK1310" s="249">
        <v>1</v>
      </c>
      <c r="AL1310" s="249">
        <v>1</v>
      </c>
      <c r="AM1310" s="249">
        <v>1</v>
      </c>
    </row>
    <row r="1311" spans="1:39" x14ac:dyDescent="0.3">
      <c r="A1311" s="249">
        <v>523481</v>
      </c>
      <c r="B1311" s="305" t="s">
        <v>2062</v>
      </c>
      <c r="C1311" s="249">
        <v>1</v>
      </c>
      <c r="D1311" s="249">
        <v>1</v>
      </c>
      <c r="E1311" s="249">
        <v>1</v>
      </c>
      <c r="F1311" s="249">
        <v>1</v>
      </c>
      <c r="G1311" s="249">
        <v>1</v>
      </c>
      <c r="H1311" s="249">
        <v>1</v>
      </c>
      <c r="I1311" s="249">
        <v>1</v>
      </c>
      <c r="J1311" s="249">
        <v>1</v>
      </c>
      <c r="K1311" s="249">
        <v>1</v>
      </c>
      <c r="L1311" s="249">
        <v>1</v>
      </c>
      <c r="M1311" s="249">
        <v>1</v>
      </c>
      <c r="N1311" s="249">
        <v>1</v>
      </c>
      <c r="O1311" s="249">
        <v>1</v>
      </c>
      <c r="P1311" s="249">
        <v>1</v>
      </c>
      <c r="Q1311" s="249">
        <v>1</v>
      </c>
      <c r="R1311" s="249">
        <v>1</v>
      </c>
      <c r="S1311" s="249">
        <v>1</v>
      </c>
      <c r="T1311" s="249">
        <v>1</v>
      </c>
      <c r="U1311" s="249">
        <v>1</v>
      </c>
      <c r="V1311" s="249">
        <v>1</v>
      </c>
      <c r="W1311" s="249">
        <v>1</v>
      </c>
      <c r="X1311" s="249">
        <v>1</v>
      </c>
      <c r="Y1311" s="249">
        <v>1</v>
      </c>
      <c r="Z1311" s="249">
        <v>1</v>
      </c>
      <c r="AA1311" s="249">
        <v>1</v>
      </c>
      <c r="AB1311" s="249">
        <v>1</v>
      </c>
      <c r="AC1311" s="249">
        <v>1</v>
      </c>
      <c r="AD1311" s="249">
        <v>1</v>
      </c>
      <c r="AE1311" s="249">
        <v>1</v>
      </c>
      <c r="AF1311" s="249">
        <v>1</v>
      </c>
      <c r="AG1311" s="249">
        <v>1</v>
      </c>
      <c r="AH1311" s="249">
        <v>1</v>
      </c>
      <c r="AI1311" s="249">
        <v>1</v>
      </c>
      <c r="AJ1311" s="249">
        <v>1</v>
      </c>
      <c r="AK1311" s="249">
        <v>1</v>
      </c>
      <c r="AL1311" s="249">
        <v>1</v>
      </c>
      <c r="AM1311" s="249">
        <v>1</v>
      </c>
    </row>
    <row r="1312" spans="1:39" x14ac:dyDescent="0.3">
      <c r="A1312" s="249">
        <v>523497</v>
      </c>
      <c r="B1312" s="305" t="s">
        <v>2062</v>
      </c>
      <c r="C1312" s="249">
        <v>1</v>
      </c>
      <c r="D1312" s="249">
        <v>1</v>
      </c>
      <c r="E1312" s="249">
        <v>1</v>
      </c>
      <c r="F1312" s="249">
        <v>1</v>
      </c>
      <c r="G1312" s="249">
        <v>1</v>
      </c>
      <c r="H1312" s="249">
        <v>1</v>
      </c>
      <c r="I1312" s="249">
        <v>1</v>
      </c>
      <c r="J1312" s="249">
        <v>1</v>
      </c>
      <c r="K1312" s="249">
        <v>1</v>
      </c>
      <c r="L1312" s="249">
        <v>1</v>
      </c>
      <c r="M1312" s="249">
        <v>1</v>
      </c>
      <c r="N1312" s="249">
        <v>1</v>
      </c>
      <c r="O1312" s="249">
        <v>1</v>
      </c>
      <c r="P1312" s="249">
        <v>1</v>
      </c>
      <c r="Q1312" s="249">
        <v>1</v>
      </c>
      <c r="R1312" s="249">
        <v>1</v>
      </c>
      <c r="S1312" s="249">
        <v>1</v>
      </c>
      <c r="T1312" s="249">
        <v>1</v>
      </c>
      <c r="U1312" s="249">
        <v>1</v>
      </c>
      <c r="V1312" s="249">
        <v>1</v>
      </c>
      <c r="W1312" s="249">
        <v>1</v>
      </c>
      <c r="X1312" s="249">
        <v>1</v>
      </c>
      <c r="Y1312" s="249">
        <v>1</v>
      </c>
      <c r="Z1312" s="249">
        <v>1</v>
      </c>
      <c r="AA1312" s="249">
        <v>1</v>
      </c>
      <c r="AB1312" s="249">
        <v>1</v>
      </c>
      <c r="AC1312" s="249">
        <v>1</v>
      </c>
      <c r="AD1312" s="249">
        <v>1</v>
      </c>
      <c r="AE1312" s="249">
        <v>1</v>
      </c>
      <c r="AF1312" s="249">
        <v>1</v>
      </c>
      <c r="AG1312" s="249">
        <v>1</v>
      </c>
      <c r="AH1312" s="249">
        <v>1</v>
      </c>
      <c r="AI1312" s="249">
        <v>1</v>
      </c>
      <c r="AJ1312" s="249">
        <v>1</v>
      </c>
      <c r="AK1312" s="249">
        <v>1</v>
      </c>
      <c r="AL1312" s="249">
        <v>1</v>
      </c>
      <c r="AM1312" s="249">
        <v>1</v>
      </c>
    </row>
    <row r="1313" spans="1:39" x14ac:dyDescent="0.3">
      <c r="A1313" s="249">
        <v>523510</v>
      </c>
      <c r="B1313" s="305" t="s">
        <v>2062</v>
      </c>
      <c r="C1313" s="249">
        <v>1</v>
      </c>
      <c r="D1313" s="249">
        <v>1</v>
      </c>
      <c r="E1313" s="249">
        <v>1</v>
      </c>
      <c r="F1313" s="249">
        <v>1</v>
      </c>
      <c r="G1313" s="249">
        <v>1</v>
      </c>
      <c r="H1313" s="249">
        <v>1</v>
      </c>
      <c r="I1313" s="249">
        <v>1</v>
      </c>
      <c r="J1313" s="249">
        <v>1</v>
      </c>
      <c r="K1313" s="249">
        <v>1</v>
      </c>
      <c r="L1313" s="249">
        <v>1</v>
      </c>
      <c r="M1313" s="249">
        <v>1</v>
      </c>
      <c r="N1313" s="249">
        <v>1</v>
      </c>
      <c r="O1313" s="249">
        <v>1</v>
      </c>
      <c r="P1313" s="249">
        <v>1</v>
      </c>
      <c r="Q1313" s="249">
        <v>1</v>
      </c>
      <c r="R1313" s="249">
        <v>1</v>
      </c>
      <c r="S1313" s="249">
        <v>1</v>
      </c>
      <c r="T1313" s="249">
        <v>1</v>
      </c>
      <c r="U1313" s="249">
        <v>1</v>
      </c>
      <c r="V1313" s="249">
        <v>1</v>
      </c>
      <c r="W1313" s="249">
        <v>1</v>
      </c>
      <c r="X1313" s="249">
        <v>1</v>
      </c>
      <c r="Y1313" s="249">
        <v>1</v>
      </c>
      <c r="Z1313" s="249">
        <v>1</v>
      </c>
      <c r="AA1313" s="249">
        <v>1</v>
      </c>
      <c r="AB1313" s="249">
        <v>1</v>
      </c>
      <c r="AC1313" s="249">
        <v>1</v>
      </c>
      <c r="AD1313" s="249">
        <v>1</v>
      </c>
      <c r="AE1313" s="249">
        <v>1</v>
      </c>
      <c r="AF1313" s="249">
        <v>1</v>
      </c>
      <c r="AG1313" s="249">
        <v>1</v>
      </c>
      <c r="AH1313" s="249">
        <v>1</v>
      </c>
      <c r="AI1313" s="249">
        <v>1</v>
      </c>
      <c r="AJ1313" s="249">
        <v>1</v>
      </c>
      <c r="AK1313" s="249">
        <v>1</v>
      </c>
      <c r="AL1313" s="249">
        <v>1</v>
      </c>
      <c r="AM1313" s="249">
        <v>1</v>
      </c>
    </row>
    <row r="1314" spans="1:39" x14ac:dyDescent="0.3">
      <c r="A1314" s="249">
        <v>523511</v>
      </c>
      <c r="B1314" s="305" t="s">
        <v>2062</v>
      </c>
      <c r="C1314" s="249">
        <v>1</v>
      </c>
      <c r="D1314" s="249">
        <v>1</v>
      </c>
      <c r="E1314" s="249">
        <v>1</v>
      </c>
      <c r="F1314" s="249">
        <v>1</v>
      </c>
      <c r="G1314" s="249">
        <v>1</v>
      </c>
      <c r="H1314" s="249">
        <v>1</v>
      </c>
      <c r="I1314" s="249">
        <v>1</v>
      </c>
      <c r="J1314" s="249">
        <v>1</v>
      </c>
      <c r="K1314" s="249">
        <v>1</v>
      </c>
      <c r="L1314" s="249">
        <v>1</v>
      </c>
      <c r="M1314" s="249">
        <v>1</v>
      </c>
      <c r="N1314" s="249">
        <v>1</v>
      </c>
      <c r="O1314" s="249">
        <v>1</v>
      </c>
      <c r="P1314" s="249">
        <v>1</v>
      </c>
      <c r="Q1314" s="249">
        <v>1</v>
      </c>
      <c r="R1314" s="249">
        <v>1</v>
      </c>
      <c r="S1314" s="249">
        <v>1</v>
      </c>
      <c r="T1314" s="249">
        <v>1</v>
      </c>
      <c r="U1314" s="249">
        <v>1</v>
      </c>
      <c r="V1314" s="249">
        <v>1</v>
      </c>
      <c r="W1314" s="249">
        <v>1</v>
      </c>
      <c r="X1314" s="249">
        <v>1</v>
      </c>
      <c r="Y1314" s="249">
        <v>1</v>
      </c>
      <c r="Z1314" s="249">
        <v>1</v>
      </c>
      <c r="AA1314" s="249">
        <v>1</v>
      </c>
      <c r="AB1314" s="249">
        <v>1</v>
      </c>
      <c r="AC1314" s="249">
        <v>1</v>
      </c>
      <c r="AD1314" s="249">
        <v>1</v>
      </c>
      <c r="AE1314" s="249">
        <v>1</v>
      </c>
      <c r="AF1314" s="249">
        <v>1</v>
      </c>
      <c r="AG1314" s="249">
        <v>1</v>
      </c>
      <c r="AH1314" s="249">
        <v>1</v>
      </c>
      <c r="AI1314" s="249">
        <v>1</v>
      </c>
      <c r="AJ1314" s="249">
        <v>1</v>
      </c>
      <c r="AK1314" s="249">
        <v>1</v>
      </c>
      <c r="AL1314" s="249">
        <v>1</v>
      </c>
      <c r="AM1314" s="249">
        <v>1</v>
      </c>
    </row>
    <row r="1315" spans="1:39" x14ac:dyDescent="0.3">
      <c r="A1315" s="249">
        <v>523512</v>
      </c>
      <c r="B1315" s="305" t="s">
        <v>2062</v>
      </c>
      <c r="C1315" s="249">
        <v>1</v>
      </c>
      <c r="D1315" s="249">
        <v>1</v>
      </c>
      <c r="E1315" s="249">
        <v>1</v>
      </c>
      <c r="F1315" s="249">
        <v>1</v>
      </c>
      <c r="G1315" s="249">
        <v>1</v>
      </c>
      <c r="H1315" s="249">
        <v>1</v>
      </c>
      <c r="I1315" s="249">
        <v>1</v>
      </c>
      <c r="J1315" s="249">
        <v>1</v>
      </c>
      <c r="K1315" s="249">
        <v>1</v>
      </c>
      <c r="L1315" s="249">
        <v>1</v>
      </c>
      <c r="M1315" s="249">
        <v>1</v>
      </c>
      <c r="N1315" s="249">
        <v>1</v>
      </c>
      <c r="O1315" s="249">
        <v>1</v>
      </c>
      <c r="P1315" s="249">
        <v>1</v>
      </c>
      <c r="Q1315" s="249">
        <v>1</v>
      </c>
      <c r="R1315" s="249">
        <v>1</v>
      </c>
      <c r="S1315" s="249">
        <v>1</v>
      </c>
      <c r="T1315" s="249">
        <v>1</v>
      </c>
      <c r="U1315" s="249">
        <v>1</v>
      </c>
      <c r="V1315" s="249">
        <v>1</v>
      </c>
      <c r="W1315" s="249">
        <v>1</v>
      </c>
      <c r="X1315" s="249">
        <v>1</v>
      </c>
      <c r="Y1315" s="249">
        <v>1</v>
      </c>
      <c r="Z1315" s="249">
        <v>1</v>
      </c>
      <c r="AA1315" s="249">
        <v>1</v>
      </c>
      <c r="AB1315" s="249">
        <v>1</v>
      </c>
      <c r="AC1315" s="249">
        <v>1</v>
      </c>
      <c r="AD1315" s="249">
        <v>1</v>
      </c>
      <c r="AE1315" s="249">
        <v>1</v>
      </c>
      <c r="AF1315" s="249">
        <v>1</v>
      </c>
      <c r="AG1315" s="249">
        <v>1</v>
      </c>
      <c r="AH1315" s="249">
        <v>1</v>
      </c>
      <c r="AI1315" s="249">
        <v>1</v>
      </c>
      <c r="AJ1315" s="249">
        <v>1</v>
      </c>
      <c r="AK1315" s="249">
        <v>1</v>
      </c>
      <c r="AL1315" s="249">
        <v>1</v>
      </c>
      <c r="AM1315" s="249">
        <v>1</v>
      </c>
    </row>
    <row r="1316" spans="1:39" x14ac:dyDescent="0.3">
      <c r="A1316" s="249">
        <v>523518</v>
      </c>
      <c r="B1316" s="305" t="s">
        <v>2062</v>
      </c>
      <c r="C1316" s="249">
        <v>1</v>
      </c>
      <c r="D1316" s="249">
        <v>1</v>
      </c>
      <c r="E1316" s="249">
        <v>1</v>
      </c>
      <c r="F1316" s="249">
        <v>1</v>
      </c>
      <c r="G1316" s="249">
        <v>1</v>
      </c>
      <c r="H1316" s="249">
        <v>1</v>
      </c>
      <c r="I1316" s="249">
        <v>1</v>
      </c>
      <c r="J1316" s="249">
        <v>1</v>
      </c>
      <c r="K1316" s="249">
        <v>1</v>
      </c>
      <c r="L1316" s="249">
        <v>1</v>
      </c>
      <c r="M1316" s="249">
        <v>1</v>
      </c>
      <c r="N1316" s="249">
        <v>1</v>
      </c>
      <c r="O1316" s="249">
        <v>1</v>
      </c>
      <c r="P1316" s="249">
        <v>1</v>
      </c>
      <c r="Q1316" s="249">
        <v>1</v>
      </c>
      <c r="R1316" s="249">
        <v>1</v>
      </c>
      <c r="S1316" s="249">
        <v>1</v>
      </c>
      <c r="T1316" s="249">
        <v>1</v>
      </c>
      <c r="U1316" s="249">
        <v>1</v>
      </c>
      <c r="V1316" s="249">
        <v>1</v>
      </c>
      <c r="W1316" s="249">
        <v>1</v>
      </c>
      <c r="X1316" s="249">
        <v>1</v>
      </c>
      <c r="Y1316" s="249">
        <v>1</v>
      </c>
      <c r="Z1316" s="249">
        <v>1</v>
      </c>
      <c r="AA1316" s="249">
        <v>1</v>
      </c>
      <c r="AB1316" s="249">
        <v>1</v>
      </c>
      <c r="AC1316" s="249">
        <v>1</v>
      </c>
      <c r="AD1316" s="249">
        <v>1</v>
      </c>
      <c r="AE1316" s="249">
        <v>1</v>
      </c>
      <c r="AF1316" s="249">
        <v>1</v>
      </c>
      <c r="AG1316" s="249">
        <v>1</v>
      </c>
      <c r="AH1316" s="249">
        <v>1</v>
      </c>
      <c r="AI1316" s="249">
        <v>1</v>
      </c>
      <c r="AJ1316" s="249">
        <v>1</v>
      </c>
      <c r="AK1316" s="249">
        <v>1</v>
      </c>
      <c r="AL1316" s="249">
        <v>1</v>
      </c>
      <c r="AM1316" s="249">
        <v>1</v>
      </c>
    </row>
    <row r="1317" spans="1:39" x14ac:dyDescent="0.3">
      <c r="A1317" s="249">
        <v>523525</v>
      </c>
      <c r="B1317" s="305" t="s">
        <v>2062</v>
      </c>
      <c r="C1317" s="249">
        <v>1</v>
      </c>
      <c r="D1317" s="249">
        <v>1</v>
      </c>
      <c r="E1317" s="249">
        <v>1</v>
      </c>
      <c r="F1317" s="249">
        <v>1</v>
      </c>
      <c r="G1317" s="249">
        <v>1</v>
      </c>
      <c r="H1317" s="249">
        <v>1</v>
      </c>
      <c r="I1317" s="249">
        <v>1</v>
      </c>
      <c r="J1317" s="249">
        <v>1</v>
      </c>
      <c r="K1317" s="249">
        <v>1</v>
      </c>
      <c r="L1317" s="249">
        <v>1</v>
      </c>
      <c r="M1317" s="249">
        <v>1</v>
      </c>
      <c r="N1317" s="249">
        <v>1</v>
      </c>
      <c r="O1317" s="249">
        <v>1</v>
      </c>
      <c r="P1317" s="249">
        <v>1</v>
      </c>
      <c r="Q1317" s="249">
        <v>1</v>
      </c>
      <c r="R1317" s="249">
        <v>1</v>
      </c>
      <c r="S1317" s="249">
        <v>1</v>
      </c>
      <c r="T1317" s="249">
        <v>1</v>
      </c>
      <c r="U1317" s="249">
        <v>1</v>
      </c>
      <c r="V1317" s="249">
        <v>1</v>
      </c>
      <c r="W1317" s="249">
        <v>1</v>
      </c>
      <c r="X1317" s="249">
        <v>1</v>
      </c>
      <c r="Y1317" s="249">
        <v>1</v>
      </c>
      <c r="Z1317" s="249">
        <v>1</v>
      </c>
      <c r="AA1317" s="249">
        <v>1</v>
      </c>
      <c r="AB1317" s="249">
        <v>1</v>
      </c>
      <c r="AC1317" s="249">
        <v>1</v>
      </c>
      <c r="AD1317" s="249">
        <v>1</v>
      </c>
      <c r="AE1317" s="249">
        <v>1</v>
      </c>
      <c r="AF1317" s="249">
        <v>1</v>
      </c>
      <c r="AG1317" s="249">
        <v>1</v>
      </c>
      <c r="AH1317" s="249">
        <v>1</v>
      </c>
      <c r="AI1317" s="249">
        <v>1</v>
      </c>
      <c r="AJ1317" s="249">
        <v>1</v>
      </c>
      <c r="AK1317" s="249">
        <v>1</v>
      </c>
      <c r="AL1317" s="249">
        <v>1</v>
      </c>
      <c r="AM1317" s="249">
        <v>1</v>
      </c>
    </row>
    <row r="1318" spans="1:39" x14ac:dyDescent="0.3">
      <c r="A1318" s="249">
        <v>523526</v>
      </c>
      <c r="B1318" s="305" t="s">
        <v>2062</v>
      </c>
      <c r="C1318" s="249">
        <v>1</v>
      </c>
      <c r="D1318" s="249">
        <v>1</v>
      </c>
      <c r="E1318" s="249">
        <v>1</v>
      </c>
      <c r="F1318" s="249">
        <v>1</v>
      </c>
      <c r="G1318" s="249">
        <v>1</v>
      </c>
      <c r="H1318" s="249">
        <v>1</v>
      </c>
      <c r="I1318" s="249">
        <v>1</v>
      </c>
      <c r="J1318" s="249">
        <v>1</v>
      </c>
      <c r="K1318" s="249">
        <v>1</v>
      </c>
      <c r="L1318" s="249">
        <v>1</v>
      </c>
      <c r="M1318" s="249">
        <v>1</v>
      </c>
      <c r="N1318" s="249">
        <v>1</v>
      </c>
      <c r="O1318" s="249">
        <v>1</v>
      </c>
      <c r="P1318" s="249">
        <v>1</v>
      </c>
      <c r="Q1318" s="249">
        <v>1</v>
      </c>
      <c r="R1318" s="249">
        <v>1</v>
      </c>
      <c r="S1318" s="249">
        <v>1</v>
      </c>
      <c r="T1318" s="249">
        <v>1</v>
      </c>
      <c r="U1318" s="249">
        <v>1</v>
      </c>
      <c r="V1318" s="249">
        <v>1</v>
      </c>
      <c r="W1318" s="249">
        <v>1</v>
      </c>
      <c r="X1318" s="249">
        <v>1</v>
      </c>
      <c r="Y1318" s="249">
        <v>1</v>
      </c>
      <c r="Z1318" s="249">
        <v>1</v>
      </c>
      <c r="AA1318" s="249">
        <v>1</v>
      </c>
      <c r="AB1318" s="249">
        <v>1</v>
      </c>
      <c r="AC1318" s="249">
        <v>1</v>
      </c>
      <c r="AD1318" s="249">
        <v>1</v>
      </c>
      <c r="AE1318" s="249">
        <v>1</v>
      </c>
      <c r="AF1318" s="249">
        <v>1</v>
      </c>
      <c r="AG1318" s="249">
        <v>1</v>
      </c>
      <c r="AH1318" s="249">
        <v>1</v>
      </c>
      <c r="AI1318" s="249">
        <v>1</v>
      </c>
      <c r="AJ1318" s="249">
        <v>1</v>
      </c>
      <c r="AK1318" s="249">
        <v>1</v>
      </c>
      <c r="AL1318" s="249">
        <v>1</v>
      </c>
      <c r="AM1318" s="249">
        <v>1</v>
      </c>
    </row>
    <row r="1319" spans="1:39" x14ac:dyDescent="0.3">
      <c r="A1319" s="249">
        <v>523528</v>
      </c>
      <c r="B1319" s="305" t="s">
        <v>2062</v>
      </c>
      <c r="C1319" s="249">
        <v>1</v>
      </c>
      <c r="D1319" s="249">
        <v>1</v>
      </c>
      <c r="E1319" s="249">
        <v>1</v>
      </c>
      <c r="F1319" s="249">
        <v>1</v>
      </c>
      <c r="G1319" s="249">
        <v>1</v>
      </c>
      <c r="H1319" s="249">
        <v>1</v>
      </c>
      <c r="I1319" s="249">
        <v>1</v>
      </c>
      <c r="J1319" s="249">
        <v>1</v>
      </c>
      <c r="K1319" s="249">
        <v>1</v>
      </c>
      <c r="L1319" s="249">
        <v>1</v>
      </c>
      <c r="M1319" s="249">
        <v>1</v>
      </c>
      <c r="N1319" s="249">
        <v>1</v>
      </c>
      <c r="O1319" s="249">
        <v>1</v>
      </c>
      <c r="P1319" s="249">
        <v>1</v>
      </c>
      <c r="Q1319" s="249">
        <v>1</v>
      </c>
      <c r="R1319" s="249">
        <v>1</v>
      </c>
      <c r="S1319" s="249">
        <v>1</v>
      </c>
      <c r="T1319" s="249">
        <v>1</v>
      </c>
      <c r="U1319" s="249">
        <v>1</v>
      </c>
      <c r="V1319" s="249">
        <v>1</v>
      </c>
      <c r="W1319" s="249">
        <v>1</v>
      </c>
      <c r="X1319" s="249">
        <v>1</v>
      </c>
      <c r="Y1319" s="249">
        <v>1</v>
      </c>
      <c r="Z1319" s="249">
        <v>1</v>
      </c>
      <c r="AA1319" s="249">
        <v>1</v>
      </c>
      <c r="AB1319" s="249">
        <v>1</v>
      </c>
      <c r="AC1319" s="249">
        <v>1</v>
      </c>
      <c r="AD1319" s="249">
        <v>1</v>
      </c>
      <c r="AE1319" s="249">
        <v>1</v>
      </c>
      <c r="AF1319" s="249">
        <v>1</v>
      </c>
      <c r="AG1319" s="249">
        <v>1</v>
      </c>
      <c r="AH1319" s="249">
        <v>1</v>
      </c>
      <c r="AI1319" s="249">
        <v>1</v>
      </c>
      <c r="AJ1319" s="249">
        <v>1</v>
      </c>
      <c r="AK1319" s="249">
        <v>1</v>
      </c>
      <c r="AL1319" s="249">
        <v>1</v>
      </c>
      <c r="AM1319" s="249">
        <v>1</v>
      </c>
    </row>
    <row r="1320" spans="1:39" x14ac:dyDescent="0.3">
      <c r="A1320" s="249">
        <v>523539</v>
      </c>
      <c r="B1320" s="305" t="s">
        <v>2062</v>
      </c>
      <c r="C1320" s="249">
        <v>1</v>
      </c>
      <c r="D1320" s="249">
        <v>1</v>
      </c>
      <c r="E1320" s="249">
        <v>1</v>
      </c>
      <c r="F1320" s="249">
        <v>1</v>
      </c>
      <c r="G1320" s="249">
        <v>1</v>
      </c>
      <c r="H1320" s="249">
        <v>1</v>
      </c>
      <c r="I1320" s="249">
        <v>1</v>
      </c>
      <c r="J1320" s="249">
        <v>1</v>
      </c>
      <c r="K1320" s="249">
        <v>1</v>
      </c>
      <c r="L1320" s="249">
        <v>1</v>
      </c>
      <c r="M1320" s="249">
        <v>1</v>
      </c>
      <c r="N1320" s="249">
        <v>1</v>
      </c>
      <c r="O1320" s="249">
        <v>1</v>
      </c>
      <c r="P1320" s="249">
        <v>1</v>
      </c>
      <c r="Q1320" s="249">
        <v>1</v>
      </c>
      <c r="R1320" s="249">
        <v>1</v>
      </c>
      <c r="S1320" s="249">
        <v>1</v>
      </c>
      <c r="T1320" s="249">
        <v>1</v>
      </c>
      <c r="U1320" s="249">
        <v>1</v>
      </c>
      <c r="V1320" s="249">
        <v>1</v>
      </c>
      <c r="W1320" s="249">
        <v>1</v>
      </c>
      <c r="X1320" s="249">
        <v>1</v>
      </c>
      <c r="Y1320" s="249">
        <v>1</v>
      </c>
      <c r="Z1320" s="249">
        <v>1</v>
      </c>
      <c r="AA1320" s="249">
        <v>1</v>
      </c>
      <c r="AB1320" s="249">
        <v>1</v>
      </c>
      <c r="AC1320" s="249">
        <v>1</v>
      </c>
      <c r="AD1320" s="249">
        <v>1</v>
      </c>
      <c r="AE1320" s="249">
        <v>1</v>
      </c>
      <c r="AF1320" s="249">
        <v>1</v>
      </c>
      <c r="AG1320" s="249">
        <v>1</v>
      </c>
      <c r="AH1320" s="249">
        <v>1</v>
      </c>
      <c r="AI1320" s="249">
        <v>1</v>
      </c>
      <c r="AJ1320" s="249">
        <v>1</v>
      </c>
      <c r="AK1320" s="249">
        <v>1</v>
      </c>
      <c r="AL1320" s="249">
        <v>1</v>
      </c>
      <c r="AM1320" s="249">
        <v>1</v>
      </c>
    </row>
    <row r="1321" spans="1:39" x14ac:dyDescent="0.3">
      <c r="A1321" s="249">
        <v>523546</v>
      </c>
      <c r="B1321" s="305" t="s">
        <v>2062</v>
      </c>
      <c r="C1321" s="249">
        <v>1</v>
      </c>
      <c r="D1321" s="249">
        <v>1</v>
      </c>
      <c r="E1321" s="249">
        <v>1</v>
      </c>
      <c r="F1321" s="249">
        <v>1</v>
      </c>
      <c r="G1321" s="249">
        <v>1</v>
      </c>
      <c r="H1321" s="249">
        <v>1</v>
      </c>
      <c r="I1321" s="249">
        <v>1</v>
      </c>
      <c r="J1321" s="249">
        <v>1</v>
      </c>
      <c r="K1321" s="249">
        <v>1</v>
      </c>
      <c r="L1321" s="249">
        <v>1</v>
      </c>
      <c r="M1321" s="249">
        <v>1</v>
      </c>
      <c r="N1321" s="249">
        <v>1</v>
      </c>
      <c r="O1321" s="249">
        <v>1</v>
      </c>
      <c r="P1321" s="249">
        <v>1</v>
      </c>
      <c r="Q1321" s="249">
        <v>1</v>
      </c>
      <c r="R1321" s="249">
        <v>1</v>
      </c>
      <c r="S1321" s="249">
        <v>1</v>
      </c>
      <c r="T1321" s="249">
        <v>1</v>
      </c>
      <c r="U1321" s="249">
        <v>1</v>
      </c>
      <c r="V1321" s="249">
        <v>1</v>
      </c>
      <c r="W1321" s="249">
        <v>1</v>
      </c>
      <c r="X1321" s="249">
        <v>1</v>
      </c>
      <c r="Y1321" s="249">
        <v>1</v>
      </c>
      <c r="Z1321" s="249">
        <v>1</v>
      </c>
      <c r="AA1321" s="249">
        <v>1</v>
      </c>
      <c r="AB1321" s="249">
        <v>1</v>
      </c>
      <c r="AC1321" s="249">
        <v>1</v>
      </c>
      <c r="AD1321" s="249">
        <v>1</v>
      </c>
      <c r="AE1321" s="249">
        <v>1</v>
      </c>
      <c r="AF1321" s="249">
        <v>1</v>
      </c>
      <c r="AG1321" s="249">
        <v>1</v>
      </c>
      <c r="AH1321" s="249">
        <v>1</v>
      </c>
      <c r="AI1321" s="249">
        <v>1</v>
      </c>
      <c r="AJ1321" s="249">
        <v>1</v>
      </c>
      <c r="AK1321" s="249">
        <v>1</v>
      </c>
      <c r="AL1321" s="249">
        <v>1</v>
      </c>
      <c r="AM1321" s="249">
        <v>1</v>
      </c>
    </row>
    <row r="1322" spans="1:39" x14ac:dyDescent="0.3">
      <c r="A1322" s="249">
        <v>523557</v>
      </c>
      <c r="B1322" s="305" t="s">
        <v>2062</v>
      </c>
      <c r="C1322" s="249">
        <v>1</v>
      </c>
      <c r="D1322" s="249">
        <v>1</v>
      </c>
      <c r="E1322" s="249">
        <v>1</v>
      </c>
      <c r="F1322" s="249">
        <v>1</v>
      </c>
      <c r="G1322" s="249">
        <v>1</v>
      </c>
      <c r="H1322" s="249">
        <v>1</v>
      </c>
      <c r="I1322" s="249">
        <v>1</v>
      </c>
      <c r="J1322" s="249">
        <v>1</v>
      </c>
      <c r="K1322" s="249">
        <v>1</v>
      </c>
      <c r="L1322" s="249">
        <v>1</v>
      </c>
      <c r="M1322" s="249">
        <v>1</v>
      </c>
      <c r="N1322" s="249">
        <v>1</v>
      </c>
      <c r="O1322" s="249">
        <v>1</v>
      </c>
      <c r="P1322" s="249">
        <v>1</v>
      </c>
      <c r="Q1322" s="249">
        <v>1</v>
      </c>
      <c r="R1322" s="249">
        <v>1</v>
      </c>
      <c r="S1322" s="249">
        <v>1</v>
      </c>
      <c r="T1322" s="249">
        <v>1</v>
      </c>
      <c r="U1322" s="249">
        <v>1</v>
      </c>
      <c r="V1322" s="249">
        <v>1</v>
      </c>
      <c r="W1322" s="249">
        <v>1</v>
      </c>
      <c r="X1322" s="249">
        <v>1</v>
      </c>
      <c r="Y1322" s="249">
        <v>1</v>
      </c>
      <c r="Z1322" s="249">
        <v>1</v>
      </c>
      <c r="AA1322" s="249">
        <v>1</v>
      </c>
      <c r="AB1322" s="249">
        <v>1</v>
      </c>
      <c r="AC1322" s="249">
        <v>1</v>
      </c>
      <c r="AD1322" s="249">
        <v>1</v>
      </c>
      <c r="AE1322" s="249">
        <v>1</v>
      </c>
      <c r="AF1322" s="249">
        <v>1</v>
      </c>
      <c r="AG1322" s="249">
        <v>1</v>
      </c>
      <c r="AH1322" s="249">
        <v>1</v>
      </c>
      <c r="AI1322" s="249">
        <v>1</v>
      </c>
      <c r="AJ1322" s="249">
        <v>1</v>
      </c>
      <c r="AK1322" s="249">
        <v>1</v>
      </c>
      <c r="AL1322" s="249">
        <v>1</v>
      </c>
      <c r="AM1322" s="249">
        <v>1</v>
      </c>
    </row>
    <row r="1323" spans="1:39" x14ac:dyDescent="0.3">
      <c r="A1323" s="249">
        <v>523563</v>
      </c>
      <c r="B1323" s="305" t="s">
        <v>2062</v>
      </c>
      <c r="C1323" s="249">
        <v>1</v>
      </c>
      <c r="D1323" s="249">
        <v>1</v>
      </c>
      <c r="E1323" s="249">
        <v>1</v>
      </c>
      <c r="F1323" s="249">
        <v>1</v>
      </c>
      <c r="G1323" s="249">
        <v>1</v>
      </c>
      <c r="H1323" s="249">
        <v>1</v>
      </c>
      <c r="I1323" s="249">
        <v>1</v>
      </c>
      <c r="J1323" s="249">
        <v>1</v>
      </c>
      <c r="K1323" s="249">
        <v>1</v>
      </c>
      <c r="L1323" s="249">
        <v>1</v>
      </c>
      <c r="M1323" s="249">
        <v>1</v>
      </c>
      <c r="N1323" s="249">
        <v>1</v>
      </c>
      <c r="O1323" s="249">
        <v>1</v>
      </c>
      <c r="P1323" s="249">
        <v>1</v>
      </c>
      <c r="Q1323" s="249">
        <v>1</v>
      </c>
      <c r="R1323" s="249">
        <v>1</v>
      </c>
      <c r="S1323" s="249">
        <v>1</v>
      </c>
      <c r="T1323" s="249">
        <v>1</v>
      </c>
      <c r="U1323" s="249">
        <v>1</v>
      </c>
      <c r="V1323" s="249">
        <v>1</v>
      </c>
      <c r="W1323" s="249">
        <v>1</v>
      </c>
      <c r="X1323" s="249">
        <v>1</v>
      </c>
      <c r="Y1323" s="249">
        <v>1</v>
      </c>
      <c r="Z1323" s="249">
        <v>1</v>
      </c>
      <c r="AA1323" s="249">
        <v>1</v>
      </c>
      <c r="AB1323" s="249">
        <v>1</v>
      </c>
      <c r="AC1323" s="249">
        <v>1</v>
      </c>
      <c r="AD1323" s="249">
        <v>1</v>
      </c>
      <c r="AE1323" s="249">
        <v>1</v>
      </c>
      <c r="AF1323" s="249">
        <v>1</v>
      </c>
      <c r="AG1323" s="249">
        <v>1</v>
      </c>
      <c r="AH1323" s="249">
        <v>1</v>
      </c>
      <c r="AI1323" s="249">
        <v>1</v>
      </c>
      <c r="AJ1323" s="249">
        <v>1</v>
      </c>
      <c r="AK1323" s="249">
        <v>1</v>
      </c>
      <c r="AL1323" s="249">
        <v>1</v>
      </c>
      <c r="AM1323" s="249">
        <v>1</v>
      </c>
    </row>
    <row r="1324" spans="1:39" x14ac:dyDescent="0.3">
      <c r="A1324" s="249">
        <v>523565</v>
      </c>
      <c r="B1324" s="305" t="s">
        <v>2062</v>
      </c>
      <c r="C1324" s="249">
        <v>1</v>
      </c>
      <c r="D1324" s="249">
        <v>1</v>
      </c>
      <c r="E1324" s="249">
        <v>1</v>
      </c>
      <c r="F1324" s="249">
        <v>1</v>
      </c>
      <c r="G1324" s="249">
        <v>1</v>
      </c>
      <c r="H1324" s="249">
        <v>1</v>
      </c>
      <c r="I1324" s="249">
        <v>1</v>
      </c>
      <c r="J1324" s="249">
        <v>1</v>
      </c>
      <c r="K1324" s="249">
        <v>1</v>
      </c>
      <c r="L1324" s="249">
        <v>1</v>
      </c>
      <c r="M1324" s="249">
        <v>1</v>
      </c>
      <c r="N1324" s="249">
        <v>1</v>
      </c>
      <c r="O1324" s="249">
        <v>1</v>
      </c>
      <c r="P1324" s="249">
        <v>1</v>
      </c>
      <c r="Q1324" s="249">
        <v>1</v>
      </c>
      <c r="R1324" s="249">
        <v>1</v>
      </c>
      <c r="S1324" s="249">
        <v>1</v>
      </c>
      <c r="T1324" s="249">
        <v>1</v>
      </c>
      <c r="U1324" s="249">
        <v>1</v>
      </c>
      <c r="V1324" s="249">
        <v>1</v>
      </c>
      <c r="W1324" s="249">
        <v>1</v>
      </c>
      <c r="X1324" s="249">
        <v>1</v>
      </c>
      <c r="Y1324" s="249">
        <v>1</v>
      </c>
      <c r="Z1324" s="249">
        <v>1</v>
      </c>
      <c r="AA1324" s="249">
        <v>1</v>
      </c>
      <c r="AB1324" s="249">
        <v>1</v>
      </c>
      <c r="AC1324" s="249">
        <v>1</v>
      </c>
      <c r="AD1324" s="249">
        <v>1</v>
      </c>
      <c r="AE1324" s="249">
        <v>1</v>
      </c>
      <c r="AF1324" s="249">
        <v>1</v>
      </c>
      <c r="AG1324" s="249">
        <v>1</v>
      </c>
      <c r="AH1324" s="249">
        <v>1</v>
      </c>
      <c r="AI1324" s="249">
        <v>1</v>
      </c>
      <c r="AJ1324" s="249">
        <v>1</v>
      </c>
      <c r="AK1324" s="249">
        <v>1</v>
      </c>
      <c r="AL1324" s="249">
        <v>1</v>
      </c>
      <c r="AM1324" s="249">
        <v>1</v>
      </c>
    </row>
    <row r="1325" spans="1:39" x14ac:dyDescent="0.3">
      <c r="A1325" s="249">
        <v>523567</v>
      </c>
      <c r="B1325" s="305" t="s">
        <v>2062</v>
      </c>
      <c r="C1325" s="249">
        <v>1</v>
      </c>
      <c r="D1325" s="249">
        <v>1</v>
      </c>
      <c r="E1325" s="249">
        <v>1</v>
      </c>
      <c r="F1325" s="249">
        <v>1</v>
      </c>
      <c r="G1325" s="249">
        <v>1</v>
      </c>
      <c r="H1325" s="249">
        <v>1</v>
      </c>
      <c r="I1325" s="249">
        <v>1</v>
      </c>
      <c r="J1325" s="249">
        <v>1</v>
      </c>
      <c r="K1325" s="249">
        <v>1</v>
      </c>
      <c r="L1325" s="249">
        <v>1</v>
      </c>
      <c r="M1325" s="249">
        <v>1</v>
      </c>
      <c r="N1325" s="249">
        <v>1</v>
      </c>
      <c r="O1325" s="249">
        <v>1</v>
      </c>
      <c r="P1325" s="249">
        <v>1</v>
      </c>
      <c r="Q1325" s="249">
        <v>1</v>
      </c>
      <c r="R1325" s="249">
        <v>1</v>
      </c>
      <c r="S1325" s="249">
        <v>1</v>
      </c>
      <c r="T1325" s="249">
        <v>1</v>
      </c>
      <c r="U1325" s="249">
        <v>1</v>
      </c>
      <c r="V1325" s="249">
        <v>1</v>
      </c>
      <c r="W1325" s="249">
        <v>1</v>
      </c>
      <c r="X1325" s="249">
        <v>1</v>
      </c>
      <c r="Y1325" s="249">
        <v>1</v>
      </c>
      <c r="Z1325" s="249">
        <v>1</v>
      </c>
      <c r="AA1325" s="249">
        <v>1</v>
      </c>
      <c r="AB1325" s="249">
        <v>1</v>
      </c>
      <c r="AC1325" s="249">
        <v>1</v>
      </c>
      <c r="AD1325" s="249">
        <v>1</v>
      </c>
      <c r="AE1325" s="249">
        <v>1</v>
      </c>
      <c r="AF1325" s="249">
        <v>1</v>
      </c>
      <c r="AG1325" s="249">
        <v>1</v>
      </c>
      <c r="AH1325" s="249">
        <v>1</v>
      </c>
      <c r="AI1325" s="249">
        <v>1</v>
      </c>
      <c r="AJ1325" s="249">
        <v>1</v>
      </c>
      <c r="AK1325" s="249">
        <v>1</v>
      </c>
      <c r="AL1325" s="249">
        <v>1</v>
      </c>
      <c r="AM1325" s="249">
        <v>1</v>
      </c>
    </row>
    <row r="1326" spans="1:39" x14ac:dyDescent="0.3">
      <c r="A1326" s="249">
        <v>523592</v>
      </c>
      <c r="B1326" s="305" t="s">
        <v>2062</v>
      </c>
      <c r="C1326" s="249">
        <v>1</v>
      </c>
      <c r="D1326" s="249">
        <v>1</v>
      </c>
      <c r="E1326" s="249">
        <v>1</v>
      </c>
      <c r="F1326" s="249">
        <v>1</v>
      </c>
      <c r="G1326" s="249">
        <v>1</v>
      </c>
      <c r="H1326" s="249">
        <v>1</v>
      </c>
      <c r="I1326" s="249">
        <v>1</v>
      </c>
      <c r="J1326" s="249">
        <v>1</v>
      </c>
      <c r="K1326" s="249">
        <v>1</v>
      </c>
      <c r="L1326" s="249">
        <v>1</v>
      </c>
      <c r="M1326" s="249">
        <v>1</v>
      </c>
      <c r="N1326" s="249">
        <v>1</v>
      </c>
      <c r="O1326" s="249">
        <v>1</v>
      </c>
      <c r="P1326" s="249">
        <v>1</v>
      </c>
      <c r="Q1326" s="249">
        <v>1</v>
      </c>
      <c r="R1326" s="249">
        <v>1</v>
      </c>
      <c r="S1326" s="249">
        <v>1</v>
      </c>
      <c r="T1326" s="249">
        <v>1</v>
      </c>
      <c r="U1326" s="249">
        <v>1</v>
      </c>
      <c r="V1326" s="249">
        <v>1</v>
      </c>
      <c r="W1326" s="249">
        <v>1</v>
      </c>
      <c r="X1326" s="249">
        <v>1</v>
      </c>
      <c r="Y1326" s="249">
        <v>1</v>
      </c>
      <c r="Z1326" s="249">
        <v>1</v>
      </c>
      <c r="AA1326" s="249">
        <v>1</v>
      </c>
      <c r="AB1326" s="249">
        <v>1</v>
      </c>
      <c r="AC1326" s="249">
        <v>1</v>
      </c>
      <c r="AD1326" s="249">
        <v>1</v>
      </c>
      <c r="AE1326" s="249">
        <v>1</v>
      </c>
      <c r="AF1326" s="249">
        <v>1</v>
      </c>
      <c r="AG1326" s="249">
        <v>1</v>
      </c>
      <c r="AH1326" s="249">
        <v>1</v>
      </c>
      <c r="AI1326" s="249">
        <v>1</v>
      </c>
      <c r="AJ1326" s="249">
        <v>1</v>
      </c>
      <c r="AK1326" s="249">
        <v>1</v>
      </c>
      <c r="AL1326" s="249">
        <v>1</v>
      </c>
      <c r="AM1326" s="249">
        <v>1</v>
      </c>
    </row>
    <row r="1327" spans="1:39" x14ac:dyDescent="0.3">
      <c r="A1327" s="249">
        <v>523608</v>
      </c>
      <c r="B1327" s="305" t="s">
        <v>2062</v>
      </c>
      <c r="C1327" s="249">
        <v>1</v>
      </c>
      <c r="D1327" s="249">
        <v>1</v>
      </c>
      <c r="E1327" s="249">
        <v>1</v>
      </c>
      <c r="F1327" s="249">
        <v>1</v>
      </c>
      <c r="G1327" s="249">
        <v>1</v>
      </c>
      <c r="H1327" s="249">
        <v>1</v>
      </c>
      <c r="I1327" s="249">
        <v>1</v>
      </c>
      <c r="J1327" s="249">
        <v>1</v>
      </c>
      <c r="K1327" s="249">
        <v>1</v>
      </c>
      <c r="L1327" s="249">
        <v>1</v>
      </c>
      <c r="M1327" s="249">
        <v>1</v>
      </c>
      <c r="N1327" s="249">
        <v>1</v>
      </c>
      <c r="O1327" s="249">
        <v>1</v>
      </c>
      <c r="P1327" s="249">
        <v>1</v>
      </c>
      <c r="Q1327" s="249">
        <v>1</v>
      </c>
      <c r="R1327" s="249">
        <v>1</v>
      </c>
      <c r="S1327" s="249">
        <v>1</v>
      </c>
      <c r="T1327" s="249">
        <v>1</v>
      </c>
      <c r="U1327" s="249">
        <v>1</v>
      </c>
      <c r="V1327" s="249">
        <v>1</v>
      </c>
      <c r="W1327" s="249">
        <v>1</v>
      </c>
      <c r="X1327" s="249">
        <v>1</v>
      </c>
      <c r="Y1327" s="249">
        <v>1</v>
      </c>
      <c r="Z1327" s="249">
        <v>1</v>
      </c>
      <c r="AA1327" s="249">
        <v>1</v>
      </c>
      <c r="AB1327" s="249">
        <v>1</v>
      </c>
      <c r="AC1327" s="249">
        <v>1</v>
      </c>
      <c r="AD1327" s="249">
        <v>1</v>
      </c>
      <c r="AE1327" s="249">
        <v>1</v>
      </c>
      <c r="AF1327" s="249">
        <v>1</v>
      </c>
      <c r="AG1327" s="249">
        <v>1</v>
      </c>
      <c r="AH1327" s="249">
        <v>1</v>
      </c>
      <c r="AI1327" s="249">
        <v>1</v>
      </c>
      <c r="AJ1327" s="249">
        <v>1</v>
      </c>
      <c r="AK1327" s="249">
        <v>1</v>
      </c>
      <c r="AL1327" s="249">
        <v>1</v>
      </c>
      <c r="AM1327" s="249">
        <v>1</v>
      </c>
    </row>
    <row r="1328" spans="1:39" x14ac:dyDescent="0.3">
      <c r="A1328" s="249">
        <v>523609</v>
      </c>
      <c r="B1328" s="305" t="s">
        <v>2062</v>
      </c>
      <c r="C1328" s="249">
        <v>1</v>
      </c>
      <c r="D1328" s="249">
        <v>1</v>
      </c>
      <c r="E1328" s="249">
        <v>1</v>
      </c>
      <c r="F1328" s="249">
        <v>1</v>
      </c>
      <c r="G1328" s="249">
        <v>1</v>
      </c>
      <c r="H1328" s="249">
        <v>1</v>
      </c>
      <c r="I1328" s="249">
        <v>1</v>
      </c>
      <c r="J1328" s="249">
        <v>1</v>
      </c>
      <c r="K1328" s="249">
        <v>1</v>
      </c>
      <c r="L1328" s="249">
        <v>1</v>
      </c>
      <c r="M1328" s="249">
        <v>1</v>
      </c>
      <c r="N1328" s="249">
        <v>1</v>
      </c>
      <c r="O1328" s="249">
        <v>1</v>
      </c>
      <c r="P1328" s="249">
        <v>1</v>
      </c>
      <c r="Q1328" s="249">
        <v>1</v>
      </c>
      <c r="R1328" s="249">
        <v>1</v>
      </c>
      <c r="S1328" s="249">
        <v>1</v>
      </c>
      <c r="T1328" s="249">
        <v>1</v>
      </c>
      <c r="U1328" s="249">
        <v>1</v>
      </c>
      <c r="V1328" s="249">
        <v>1</v>
      </c>
      <c r="W1328" s="249">
        <v>1</v>
      </c>
      <c r="X1328" s="249">
        <v>1</v>
      </c>
      <c r="Y1328" s="249">
        <v>1</v>
      </c>
      <c r="Z1328" s="249">
        <v>1</v>
      </c>
      <c r="AA1328" s="249">
        <v>1</v>
      </c>
      <c r="AB1328" s="249">
        <v>1</v>
      </c>
      <c r="AC1328" s="249">
        <v>1</v>
      </c>
      <c r="AD1328" s="249">
        <v>1</v>
      </c>
      <c r="AE1328" s="249">
        <v>1</v>
      </c>
      <c r="AF1328" s="249">
        <v>1</v>
      </c>
      <c r="AG1328" s="249">
        <v>1</v>
      </c>
      <c r="AH1328" s="249">
        <v>1</v>
      </c>
      <c r="AI1328" s="249">
        <v>1</v>
      </c>
      <c r="AJ1328" s="249">
        <v>1</v>
      </c>
      <c r="AK1328" s="249">
        <v>1</v>
      </c>
      <c r="AL1328" s="249">
        <v>1</v>
      </c>
      <c r="AM1328" s="249">
        <v>1</v>
      </c>
    </row>
    <row r="1329" spans="1:39" x14ac:dyDescent="0.3">
      <c r="A1329" s="249">
        <v>523629</v>
      </c>
      <c r="B1329" s="305" t="s">
        <v>2062</v>
      </c>
      <c r="C1329" s="249">
        <v>1</v>
      </c>
      <c r="D1329" s="249">
        <v>1</v>
      </c>
      <c r="E1329" s="249">
        <v>1</v>
      </c>
      <c r="F1329" s="249">
        <v>1</v>
      </c>
      <c r="G1329" s="249">
        <v>1</v>
      </c>
      <c r="H1329" s="249">
        <v>1</v>
      </c>
      <c r="I1329" s="249">
        <v>1</v>
      </c>
      <c r="J1329" s="249">
        <v>1</v>
      </c>
      <c r="K1329" s="249">
        <v>1</v>
      </c>
      <c r="L1329" s="249">
        <v>1</v>
      </c>
      <c r="M1329" s="249">
        <v>1</v>
      </c>
      <c r="N1329" s="249">
        <v>1</v>
      </c>
      <c r="O1329" s="249">
        <v>1</v>
      </c>
      <c r="P1329" s="249">
        <v>1</v>
      </c>
      <c r="Q1329" s="249">
        <v>1</v>
      </c>
      <c r="R1329" s="249">
        <v>1</v>
      </c>
      <c r="S1329" s="249">
        <v>1</v>
      </c>
      <c r="T1329" s="249">
        <v>1</v>
      </c>
      <c r="U1329" s="249">
        <v>1</v>
      </c>
      <c r="V1329" s="249">
        <v>1</v>
      </c>
      <c r="W1329" s="249">
        <v>1</v>
      </c>
      <c r="X1329" s="249">
        <v>1</v>
      </c>
      <c r="Y1329" s="249">
        <v>1</v>
      </c>
      <c r="Z1329" s="249">
        <v>1</v>
      </c>
      <c r="AA1329" s="249">
        <v>1</v>
      </c>
      <c r="AB1329" s="249">
        <v>1</v>
      </c>
      <c r="AC1329" s="249">
        <v>1</v>
      </c>
      <c r="AD1329" s="249">
        <v>1</v>
      </c>
      <c r="AE1329" s="249">
        <v>1</v>
      </c>
      <c r="AF1329" s="249">
        <v>1</v>
      </c>
      <c r="AG1329" s="249">
        <v>1</v>
      </c>
      <c r="AH1329" s="249">
        <v>1</v>
      </c>
      <c r="AI1329" s="249">
        <v>1</v>
      </c>
      <c r="AJ1329" s="249">
        <v>1</v>
      </c>
      <c r="AK1329" s="249">
        <v>1</v>
      </c>
      <c r="AL1329" s="249">
        <v>1</v>
      </c>
      <c r="AM1329" s="249">
        <v>1</v>
      </c>
    </row>
    <row r="1330" spans="1:39" x14ac:dyDescent="0.3">
      <c r="A1330" s="249">
        <v>523630</v>
      </c>
      <c r="B1330" s="305" t="s">
        <v>2062</v>
      </c>
      <c r="C1330" s="249">
        <v>1</v>
      </c>
      <c r="D1330" s="249">
        <v>1</v>
      </c>
      <c r="E1330" s="249">
        <v>1</v>
      </c>
      <c r="F1330" s="249">
        <v>1</v>
      </c>
      <c r="G1330" s="249">
        <v>1</v>
      </c>
      <c r="H1330" s="249">
        <v>1</v>
      </c>
      <c r="I1330" s="249">
        <v>1</v>
      </c>
      <c r="J1330" s="249">
        <v>1</v>
      </c>
      <c r="K1330" s="249">
        <v>1</v>
      </c>
      <c r="L1330" s="249">
        <v>1</v>
      </c>
      <c r="M1330" s="249">
        <v>1</v>
      </c>
      <c r="N1330" s="249">
        <v>1</v>
      </c>
      <c r="O1330" s="249">
        <v>1</v>
      </c>
      <c r="P1330" s="249">
        <v>1</v>
      </c>
      <c r="Q1330" s="249">
        <v>1</v>
      </c>
      <c r="R1330" s="249">
        <v>1</v>
      </c>
      <c r="S1330" s="249">
        <v>1</v>
      </c>
      <c r="T1330" s="249">
        <v>1</v>
      </c>
      <c r="U1330" s="249">
        <v>1</v>
      </c>
      <c r="V1330" s="249">
        <v>1</v>
      </c>
      <c r="W1330" s="249">
        <v>1</v>
      </c>
      <c r="X1330" s="249">
        <v>1</v>
      </c>
      <c r="Y1330" s="249">
        <v>1</v>
      </c>
      <c r="Z1330" s="249">
        <v>1</v>
      </c>
      <c r="AA1330" s="249">
        <v>1</v>
      </c>
      <c r="AB1330" s="249">
        <v>1</v>
      </c>
      <c r="AC1330" s="249">
        <v>1</v>
      </c>
      <c r="AD1330" s="249">
        <v>1</v>
      </c>
      <c r="AE1330" s="249">
        <v>1</v>
      </c>
      <c r="AF1330" s="249">
        <v>1</v>
      </c>
      <c r="AG1330" s="249">
        <v>1</v>
      </c>
      <c r="AH1330" s="249">
        <v>1</v>
      </c>
      <c r="AI1330" s="249">
        <v>1</v>
      </c>
      <c r="AJ1330" s="249">
        <v>1</v>
      </c>
      <c r="AK1330" s="249">
        <v>1</v>
      </c>
      <c r="AL1330" s="249">
        <v>1</v>
      </c>
      <c r="AM1330" s="249">
        <v>1</v>
      </c>
    </row>
    <row r="1331" spans="1:39" x14ac:dyDescent="0.3">
      <c r="A1331" s="249">
        <v>523634</v>
      </c>
      <c r="B1331" s="305" t="s">
        <v>2062</v>
      </c>
      <c r="C1331" s="249">
        <v>1</v>
      </c>
      <c r="D1331" s="249">
        <v>1</v>
      </c>
      <c r="E1331" s="249">
        <v>1</v>
      </c>
      <c r="F1331" s="249">
        <v>1</v>
      </c>
      <c r="G1331" s="249">
        <v>1</v>
      </c>
      <c r="H1331" s="249">
        <v>1</v>
      </c>
      <c r="I1331" s="249">
        <v>1</v>
      </c>
      <c r="J1331" s="249">
        <v>1</v>
      </c>
      <c r="K1331" s="249">
        <v>1</v>
      </c>
      <c r="L1331" s="249">
        <v>1</v>
      </c>
      <c r="M1331" s="249">
        <v>1</v>
      </c>
      <c r="N1331" s="249">
        <v>1</v>
      </c>
      <c r="O1331" s="249">
        <v>1</v>
      </c>
      <c r="P1331" s="249">
        <v>1</v>
      </c>
      <c r="Q1331" s="249">
        <v>1</v>
      </c>
      <c r="R1331" s="249">
        <v>1</v>
      </c>
      <c r="S1331" s="249">
        <v>1</v>
      </c>
      <c r="T1331" s="249">
        <v>1</v>
      </c>
      <c r="U1331" s="249">
        <v>1</v>
      </c>
      <c r="V1331" s="249">
        <v>1</v>
      </c>
      <c r="W1331" s="249">
        <v>1</v>
      </c>
      <c r="X1331" s="249">
        <v>1</v>
      </c>
      <c r="Y1331" s="249">
        <v>1</v>
      </c>
      <c r="Z1331" s="249">
        <v>1</v>
      </c>
      <c r="AA1331" s="249">
        <v>1</v>
      </c>
      <c r="AB1331" s="249">
        <v>1</v>
      </c>
      <c r="AC1331" s="249">
        <v>1</v>
      </c>
      <c r="AD1331" s="249">
        <v>1</v>
      </c>
      <c r="AE1331" s="249">
        <v>1</v>
      </c>
      <c r="AF1331" s="249">
        <v>1</v>
      </c>
      <c r="AG1331" s="249">
        <v>1</v>
      </c>
      <c r="AH1331" s="249">
        <v>1</v>
      </c>
      <c r="AI1331" s="249">
        <v>1</v>
      </c>
      <c r="AJ1331" s="249">
        <v>1</v>
      </c>
      <c r="AK1331" s="249">
        <v>1</v>
      </c>
      <c r="AL1331" s="249">
        <v>1</v>
      </c>
      <c r="AM1331" s="249">
        <v>1</v>
      </c>
    </row>
    <row r="1332" spans="1:39" x14ac:dyDescent="0.3">
      <c r="A1332" s="249">
        <v>523646</v>
      </c>
      <c r="B1332" s="305" t="s">
        <v>2062</v>
      </c>
      <c r="C1332" s="249">
        <v>1</v>
      </c>
      <c r="D1332" s="249">
        <v>1</v>
      </c>
      <c r="E1332" s="249">
        <v>1</v>
      </c>
      <c r="F1332" s="249">
        <v>1</v>
      </c>
      <c r="G1332" s="249">
        <v>1</v>
      </c>
      <c r="H1332" s="249">
        <v>1</v>
      </c>
      <c r="I1332" s="249">
        <v>1</v>
      </c>
      <c r="J1332" s="249">
        <v>1</v>
      </c>
      <c r="K1332" s="249">
        <v>1</v>
      </c>
      <c r="L1332" s="249">
        <v>1</v>
      </c>
      <c r="M1332" s="249">
        <v>1</v>
      </c>
      <c r="N1332" s="249">
        <v>1</v>
      </c>
      <c r="O1332" s="249">
        <v>1</v>
      </c>
      <c r="P1332" s="249">
        <v>1</v>
      </c>
      <c r="Q1332" s="249">
        <v>1</v>
      </c>
      <c r="R1332" s="249">
        <v>1</v>
      </c>
      <c r="S1332" s="249">
        <v>1</v>
      </c>
      <c r="T1332" s="249">
        <v>1</v>
      </c>
      <c r="U1332" s="249">
        <v>1</v>
      </c>
      <c r="V1332" s="249">
        <v>1</v>
      </c>
      <c r="W1332" s="249">
        <v>1</v>
      </c>
      <c r="X1332" s="249">
        <v>1</v>
      </c>
      <c r="Y1332" s="249">
        <v>1</v>
      </c>
      <c r="Z1332" s="249">
        <v>1</v>
      </c>
      <c r="AA1332" s="249">
        <v>1</v>
      </c>
      <c r="AB1332" s="249">
        <v>1</v>
      </c>
      <c r="AC1332" s="249">
        <v>1</v>
      </c>
      <c r="AD1332" s="249">
        <v>1</v>
      </c>
      <c r="AE1332" s="249">
        <v>1</v>
      </c>
      <c r="AF1332" s="249">
        <v>1</v>
      </c>
      <c r="AG1332" s="249">
        <v>1</v>
      </c>
      <c r="AH1332" s="249">
        <v>1</v>
      </c>
      <c r="AI1332" s="249">
        <v>1</v>
      </c>
      <c r="AJ1332" s="249">
        <v>1</v>
      </c>
      <c r="AK1332" s="249">
        <v>1</v>
      </c>
      <c r="AL1332" s="249">
        <v>1</v>
      </c>
      <c r="AM1332" s="249">
        <v>1</v>
      </c>
    </row>
    <row r="1333" spans="1:39" x14ac:dyDescent="0.3">
      <c r="A1333" s="249">
        <v>523647</v>
      </c>
      <c r="B1333" s="305" t="s">
        <v>2062</v>
      </c>
      <c r="C1333" s="249">
        <v>1</v>
      </c>
      <c r="D1333" s="249">
        <v>1</v>
      </c>
      <c r="E1333" s="249">
        <v>1</v>
      </c>
      <c r="F1333" s="249">
        <v>1</v>
      </c>
      <c r="G1333" s="249">
        <v>1</v>
      </c>
      <c r="H1333" s="249">
        <v>1</v>
      </c>
      <c r="I1333" s="249">
        <v>1</v>
      </c>
      <c r="J1333" s="249">
        <v>1</v>
      </c>
      <c r="K1333" s="249">
        <v>1</v>
      </c>
      <c r="L1333" s="249">
        <v>1</v>
      </c>
      <c r="M1333" s="249">
        <v>1</v>
      </c>
      <c r="N1333" s="249">
        <v>1</v>
      </c>
      <c r="O1333" s="249">
        <v>1</v>
      </c>
      <c r="P1333" s="249">
        <v>1</v>
      </c>
      <c r="Q1333" s="249">
        <v>1</v>
      </c>
      <c r="R1333" s="249">
        <v>1</v>
      </c>
      <c r="S1333" s="249">
        <v>1</v>
      </c>
      <c r="T1333" s="249">
        <v>1</v>
      </c>
      <c r="U1333" s="249">
        <v>1</v>
      </c>
      <c r="V1333" s="249">
        <v>1</v>
      </c>
      <c r="W1333" s="249">
        <v>1</v>
      </c>
      <c r="X1333" s="249">
        <v>1</v>
      </c>
      <c r="Y1333" s="249">
        <v>1</v>
      </c>
      <c r="Z1333" s="249">
        <v>1</v>
      </c>
      <c r="AA1333" s="249">
        <v>1</v>
      </c>
      <c r="AB1333" s="249">
        <v>1</v>
      </c>
      <c r="AC1333" s="249">
        <v>1</v>
      </c>
      <c r="AD1333" s="249">
        <v>1</v>
      </c>
      <c r="AE1333" s="249">
        <v>1</v>
      </c>
      <c r="AF1333" s="249">
        <v>1</v>
      </c>
      <c r="AG1333" s="249">
        <v>1</v>
      </c>
      <c r="AH1333" s="249">
        <v>1</v>
      </c>
      <c r="AI1333" s="249">
        <v>1</v>
      </c>
      <c r="AJ1333" s="249">
        <v>1</v>
      </c>
      <c r="AK1333" s="249">
        <v>1</v>
      </c>
      <c r="AL1333" s="249">
        <v>1</v>
      </c>
      <c r="AM1333" s="249">
        <v>1</v>
      </c>
    </row>
    <row r="1334" spans="1:39" x14ac:dyDescent="0.3">
      <c r="A1334" s="249">
        <v>523654</v>
      </c>
      <c r="B1334" s="305" t="s">
        <v>2062</v>
      </c>
      <c r="C1334" s="249">
        <v>1</v>
      </c>
      <c r="D1334" s="249">
        <v>1</v>
      </c>
      <c r="E1334" s="249">
        <v>1</v>
      </c>
      <c r="F1334" s="249">
        <v>1</v>
      </c>
      <c r="G1334" s="249">
        <v>1</v>
      </c>
      <c r="H1334" s="249">
        <v>1</v>
      </c>
      <c r="I1334" s="249">
        <v>1</v>
      </c>
      <c r="J1334" s="249">
        <v>1</v>
      </c>
      <c r="K1334" s="249">
        <v>1</v>
      </c>
      <c r="L1334" s="249">
        <v>1</v>
      </c>
      <c r="M1334" s="249">
        <v>1</v>
      </c>
      <c r="N1334" s="249">
        <v>1</v>
      </c>
      <c r="O1334" s="249">
        <v>1</v>
      </c>
      <c r="P1334" s="249">
        <v>1</v>
      </c>
      <c r="Q1334" s="249">
        <v>1</v>
      </c>
      <c r="R1334" s="249">
        <v>1</v>
      </c>
      <c r="S1334" s="249">
        <v>1</v>
      </c>
      <c r="T1334" s="249">
        <v>1</v>
      </c>
      <c r="U1334" s="249">
        <v>1</v>
      </c>
      <c r="V1334" s="249">
        <v>1</v>
      </c>
      <c r="W1334" s="249">
        <v>1</v>
      </c>
      <c r="X1334" s="249">
        <v>1</v>
      </c>
      <c r="Y1334" s="249">
        <v>1</v>
      </c>
      <c r="Z1334" s="249">
        <v>1</v>
      </c>
      <c r="AA1334" s="249">
        <v>1</v>
      </c>
      <c r="AB1334" s="249">
        <v>1</v>
      </c>
      <c r="AC1334" s="249">
        <v>1</v>
      </c>
      <c r="AD1334" s="249">
        <v>1</v>
      </c>
      <c r="AE1334" s="249">
        <v>1</v>
      </c>
      <c r="AF1334" s="249">
        <v>1</v>
      </c>
      <c r="AG1334" s="249">
        <v>1</v>
      </c>
      <c r="AH1334" s="249">
        <v>1</v>
      </c>
      <c r="AI1334" s="249">
        <v>1</v>
      </c>
      <c r="AJ1334" s="249">
        <v>1</v>
      </c>
      <c r="AK1334" s="249">
        <v>1</v>
      </c>
      <c r="AL1334" s="249">
        <v>1</v>
      </c>
      <c r="AM1334" s="249">
        <v>1</v>
      </c>
    </row>
    <row r="1335" spans="1:39" x14ac:dyDescent="0.3">
      <c r="A1335" s="249">
        <v>523662</v>
      </c>
      <c r="B1335" s="305" t="s">
        <v>2062</v>
      </c>
      <c r="C1335" s="249">
        <v>1</v>
      </c>
      <c r="D1335" s="249">
        <v>1</v>
      </c>
      <c r="E1335" s="249">
        <v>1</v>
      </c>
      <c r="F1335" s="249">
        <v>1</v>
      </c>
      <c r="G1335" s="249">
        <v>1</v>
      </c>
      <c r="H1335" s="249">
        <v>1</v>
      </c>
      <c r="I1335" s="249">
        <v>1</v>
      </c>
      <c r="J1335" s="249">
        <v>1</v>
      </c>
      <c r="K1335" s="249">
        <v>1</v>
      </c>
      <c r="L1335" s="249">
        <v>1</v>
      </c>
      <c r="M1335" s="249">
        <v>1</v>
      </c>
      <c r="N1335" s="249">
        <v>1</v>
      </c>
      <c r="O1335" s="249">
        <v>1</v>
      </c>
      <c r="P1335" s="249">
        <v>1</v>
      </c>
      <c r="Q1335" s="249">
        <v>1</v>
      </c>
      <c r="R1335" s="249">
        <v>1</v>
      </c>
      <c r="S1335" s="249">
        <v>1</v>
      </c>
      <c r="T1335" s="249">
        <v>1</v>
      </c>
      <c r="U1335" s="249">
        <v>1</v>
      </c>
      <c r="V1335" s="249">
        <v>1</v>
      </c>
      <c r="W1335" s="249">
        <v>1</v>
      </c>
      <c r="X1335" s="249">
        <v>1</v>
      </c>
      <c r="Y1335" s="249">
        <v>1</v>
      </c>
      <c r="Z1335" s="249">
        <v>1</v>
      </c>
      <c r="AA1335" s="249">
        <v>1</v>
      </c>
      <c r="AB1335" s="249">
        <v>1</v>
      </c>
      <c r="AC1335" s="249">
        <v>1</v>
      </c>
      <c r="AD1335" s="249">
        <v>1</v>
      </c>
      <c r="AE1335" s="249">
        <v>1</v>
      </c>
      <c r="AF1335" s="249">
        <v>1</v>
      </c>
      <c r="AG1335" s="249">
        <v>1</v>
      </c>
      <c r="AH1335" s="249">
        <v>1</v>
      </c>
      <c r="AI1335" s="249">
        <v>1</v>
      </c>
      <c r="AJ1335" s="249">
        <v>1</v>
      </c>
      <c r="AK1335" s="249">
        <v>1</v>
      </c>
      <c r="AL1335" s="249">
        <v>1</v>
      </c>
      <c r="AM1335" s="249">
        <v>1</v>
      </c>
    </row>
    <row r="1336" spans="1:39" x14ac:dyDescent="0.3">
      <c r="A1336" s="249">
        <v>523668</v>
      </c>
      <c r="B1336" s="305" t="s">
        <v>2062</v>
      </c>
      <c r="C1336" s="249">
        <v>1</v>
      </c>
      <c r="D1336" s="249">
        <v>1</v>
      </c>
      <c r="E1336" s="249">
        <v>1</v>
      </c>
      <c r="F1336" s="249">
        <v>1</v>
      </c>
      <c r="G1336" s="249">
        <v>1</v>
      </c>
      <c r="H1336" s="249">
        <v>1</v>
      </c>
      <c r="I1336" s="249">
        <v>1</v>
      </c>
      <c r="J1336" s="249">
        <v>1</v>
      </c>
      <c r="K1336" s="249">
        <v>1</v>
      </c>
      <c r="L1336" s="249">
        <v>1</v>
      </c>
      <c r="M1336" s="249">
        <v>1</v>
      </c>
      <c r="N1336" s="249">
        <v>1</v>
      </c>
      <c r="O1336" s="249">
        <v>1</v>
      </c>
      <c r="P1336" s="249">
        <v>1</v>
      </c>
      <c r="Q1336" s="249">
        <v>1</v>
      </c>
      <c r="R1336" s="249">
        <v>1</v>
      </c>
      <c r="S1336" s="249">
        <v>1</v>
      </c>
      <c r="T1336" s="249">
        <v>1</v>
      </c>
      <c r="U1336" s="249">
        <v>1</v>
      </c>
      <c r="V1336" s="249">
        <v>1</v>
      </c>
      <c r="W1336" s="249">
        <v>1</v>
      </c>
      <c r="X1336" s="249">
        <v>1</v>
      </c>
      <c r="Y1336" s="249">
        <v>1</v>
      </c>
      <c r="Z1336" s="249">
        <v>1</v>
      </c>
      <c r="AA1336" s="249">
        <v>1</v>
      </c>
      <c r="AB1336" s="249">
        <v>1</v>
      </c>
      <c r="AC1336" s="249">
        <v>1</v>
      </c>
      <c r="AD1336" s="249">
        <v>1</v>
      </c>
      <c r="AE1336" s="249">
        <v>1</v>
      </c>
      <c r="AF1336" s="249">
        <v>1</v>
      </c>
      <c r="AG1336" s="249">
        <v>1</v>
      </c>
      <c r="AH1336" s="249">
        <v>1</v>
      </c>
      <c r="AI1336" s="249">
        <v>1</v>
      </c>
      <c r="AJ1336" s="249">
        <v>1</v>
      </c>
      <c r="AK1336" s="249">
        <v>1</v>
      </c>
      <c r="AL1336" s="249">
        <v>1</v>
      </c>
      <c r="AM1336" s="249">
        <v>1</v>
      </c>
    </row>
    <row r="1337" spans="1:39" x14ac:dyDescent="0.3">
      <c r="A1337" s="249">
        <v>523670</v>
      </c>
      <c r="B1337" s="305" t="s">
        <v>2062</v>
      </c>
      <c r="C1337" s="249">
        <v>1</v>
      </c>
      <c r="D1337" s="249">
        <v>1</v>
      </c>
      <c r="E1337" s="249">
        <v>1</v>
      </c>
      <c r="F1337" s="249">
        <v>1</v>
      </c>
      <c r="G1337" s="249">
        <v>1</v>
      </c>
      <c r="H1337" s="249">
        <v>1</v>
      </c>
      <c r="I1337" s="249">
        <v>1</v>
      </c>
      <c r="J1337" s="249">
        <v>1</v>
      </c>
      <c r="K1337" s="249">
        <v>1</v>
      </c>
      <c r="L1337" s="249">
        <v>1</v>
      </c>
      <c r="M1337" s="249">
        <v>1</v>
      </c>
      <c r="N1337" s="249">
        <v>1</v>
      </c>
      <c r="O1337" s="249">
        <v>1</v>
      </c>
      <c r="P1337" s="249">
        <v>1</v>
      </c>
      <c r="Q1337" s="249">
        <v>1</v>
      </c>
      <c r="R1337" s="249">
        <v>1</v>
      </c>
      <c r="S1337" s="249">
        <v>1</v>
      </c>
      <c r="T1337" s="249">
        <v>1</v>
      </c>
      <c r="U1337" s="249">
        <v>1</v>
      </c>
      <c r="V1337" s="249">
        <v>1</v>
      </c>
      <c r="W1337" s="249">
        <v>1</v>
      </c>
      <c r="X1337" s="249">
        <v>1</v>
      </c>
      <c r="Y1337" s="249">
        <v>1</v>
      </c>
      <c r="Z1337" s="249">
        <v>1</v>
      </c>
      <c r="AA1337" s="249">
        <v>1</v>
      </c>
      <c r="AB1337" s="249">
        <v>1</v>
      </c>
      <c r="AC1337" s="249">
        <v>1</v>
      </c>
      <c r="AD1337" s="249">
        <v>1</v>
      </c>
      <c r="AE1337" s="249">
        <v>1</v>
      </c>
      <c r="AF1337" s="249">
        <v>1</v>
      </c>
      <c r="AG1337" s="249">
        <v>1</v>
      </c>
      <c r="AH1337" s="249">
        <v>1</v>
      </c>
      <c r="AI1337" s="249">
        <v>1</v>
      </c>
      <c r="AJ1337" s="249">
        <v>1</v>
      </c>
      <c r="AK1337" s="249">
        <v>1</v>
      </c>
      <c r="AL1337" s="249">
        <v>1</v>
      </c>
      <c r="AM1337" s="249">
        <v>1</v>
      </c>
    </row>
    <row r="1338" spans="1:39" x14ac:dyDescent="0.3">
      <c r="A1338" s="249">
        <v>523695</v>
      </c>
      <c r="B1338" s="305" t="s">
        <v>2062</v>
      </c>
      <c r="C1338" s="249">
        <v>1</v>
      </c>
      <c r="D1338" s="249">
        <v>1</v>
      </c>
      <c r="E1338" s="249">
        <v>1</v>
      </c>
      <c r="F1338" s="249">
        <v>1</v>
      </c>
      <c r="G1338" s="249">
        <v>1</v>
      </c>
      <c r="H1338" s="249">
        <v>1</v>
      </c>
      <c r="I1338" s="249">
        <v>1</v>
      </c>
      <c r="J1338" s="249">
        <v>1</v>
      </c>
      <c r="K1338" s="249">
        <v>1</v>
      </c>
      <c r="L1338" s="249">
        <v>1</v>
      </c>
      <c r="M1338" s="249">
        <v>1</v>
      </c>
      <c r="N1338" s="249">
        <v>1</v>
      </c>
      <c r="O1338" s="249">
        <v>1</v>
      </c>
      <c r="P1338" s="249">
        <v>1</v>
      </c>
      <c r="Q1338" s="249">
        <v>1</v>
      </c>
      <c r="R1338" s="249">
        <v>1</v>
      </c>
      <c r="S1338" s="249">
        <v>1</v>
      </c>
      <c r="T1338" s="249">
        <v>1</v>
      </c>
      <c r="U1338" s="249">
        <v>1</v>
      </c>
      <c r="V1338" s="249">
        <v>1</v>
      </c>
      <c r="W1338" s="249">
        <v>1</v>
      </c>
      <c r="X1338" s="249">
        <v>1</v>
      </c>
      <c r="Y1338" s="249">
        <v>1</v>
      </c>
      <c r="Z1338" s="249">
        <v>1</v>
      </c>
      <c r="AA1338" s="249">
        <v>1</v>
      </c>
      <c r="AB1338" s="249">
        <v>1</v>
      </c>
      <c r="AC1338" s="249">
        <v>1</v>
      </c>
      <c r="AD1338" s="249">
        <v>1</v>
      </c>
      <c r="AE1338" s="249">
        <v>1</v>
      </c>
      <c r="AF1338" s="249">
        <v>1</v>
      </c>
      <c r="AG1338" s="249">
        <v>1</v>
      </c>
      <c r="AH1338" s="249">
        <v>1</v>
      </c>
      <c r="AI1338" s="249">
        <v>1</v>
      </c>
      <c r="AJ1338" s="249">
        <v>1</v>
      </c>
      <c r="AK1338" s="249">
        <v>1</v>
      </c>
      <c r="AL1338" s="249">
        <v>1</v>
      </c>
      <c r="AM1338" s="249">
        <v>1</v>
      </c>
    </row>
    <row r="1339" spans="1:39" x14ac:dyDescent="0.3">
      <c r="A1339" s="249">
        <v>523701</v>
      </c>
      <c r="B1339" s="305" t="s">
        <v>2062</v>
      </c>
      <c r="C1339" s="249">
        <v>1</v>
      </c>
      <c r="D1339" s="249">
        <v>1</v>
      </c>
      <c r="E1339" s="249">
        <v>1</v>
      </c>
      <c r="F1339" s="249">
        <v>1</v>
      </c>
      <c r="G1339" s="249">
        <v>1</v>
      </c>
      <c r="H1339" s="249">
        <v>1</v>
      </c>
      <c r="I1339" s="249">
        <v>1</v>
      </c>
      <c r="J1339" s="249">
        <v>1</v>
      </c>
      <c r="K1339" s="249">
        <v>1</v>
      </c>
      <c r="L1339" s="249">
        <v>1</v>
      </c>
      <c r="M1339" s="249">
        <v>1</v>
      </c>
      <c r="N1339" s="249">
        <v>1</v>
      </c>
      <c r="O1339" s="249">
        <v>1</v>
      </c>
      <c r="P1339" s="249">
        <v>1</v>
      </c>
      <c r="Q1339" s="249">
        <v>1</v>
      </c>
      <c r="R1339" s="249">
        <v>1</v>
      </c>
      <c r="S1339" s="249">
        <v>1</v>
      </c>
      <c r="T1339" s="249">
        <v>1</v>
      </c>
      <c r="U1339" s="249">
        <v>1</v>
      </c>
      <c r="V1339" s="249">
        <v>1</v>
      </c>
      <c r="W1339" s="249">
        <v>1</v>
      </c>
      <c r="X1339" s="249">
        <v>1</v>
      </c>
      <c r="Y1339" s="249">
        <v>1</v>
      </c>
      <c r="Z1339" s="249">
        <v>1</v>
      </c>
      <c r="AA1339" s="249">
        <v>1</v>
      </c>
      <c r="AB1339" s="249">
        <v>1</v>
      </c>
      <c r="AC1339" s="249">
        <v>1</v>
      </c>
      <c r="AD1339" s="249">
        <v>1</v>
      </c>
      <c r="AE1339" s="249">
        <v>1</v>
      </c>
      <c r="AF1339" s="249">
        <v>1</v>
      </c>
      <c r="AG1339" s="249">
        <v>1</v>
      </c>
      <c r="AH1339" s="249">
        <v>1</v>
      </c>
      <c r="AI1339" s="249">
        <v>1</v>
      </c>
      <c r="AJ1339" s="249">
        <v>1</v>
      </c>
      <c r="AK1339" s="249">
        <v>1</v>
      </c>
      <c r="AL1339" s="249">
        <v>1</v>
      </c>
      <c r="AM1339" s="249">
        <v>1</v>
      </c>
    </row>
    <row r="1340" spans="1:39" x14ac:dyDescent="0.3">
      <c r="A1340" s="249">
        <v>523722</v>
      </c>
      <c r="B1340" s="305" t="s">
        <v>2062</v>
      </c>
      <c r="C1340" s="249">
        <v>1</v>
      </c>
      <c r="D1340" s="249">
        <v>1</v>
      </c>
      <c r="E1340" s="249">
        <v>1</v>
      </c>
      <c r="F1340" s="249">
        <v>1</v>
      </c>
      <c r="G1340" s="249">
        <v>1</v>
      </c>
      <c r="H1340" s="249">
        <v>1</v>
      </c>
      <c r="I1340" s="249">
        <v>1</v>
      </c>
      <c r="J1340" s="249">
        <v>1</v>
      </c>
      <c r="K1340" s="249">
        <v>1</v>
      </c>
      <c r="L1340" s="249">
        <v>1</v>
      </c>
      <c r="M1340" s="249">
        <v>1</v>
      </c>
      <c r="N1340" s="249">
        <v>1</v>
      </c>
      <c r="O1340" s="249">
        <v>1</v>
      </c>
      <c r="P1340" s="249">
        <v>1</v>
      </c>
      <c r="Q1340" s="249">
        <v>1</v>
      </c>
      <c r="R1340" s="249">
        <v>1</v>
      </c>
      <c r="S1340" s="249">
        <v>1</v>
      </c>
      <c r="T1340" s="249">
        <v>1</v>
      </c>
      <c r="U1340" s="249">
        <v>1</v>
      </c>
      <c r="V1340" s="249">
        <v>1</v>
      </c>
      <c r="W1340" s="249">
        <v>1</v>
      </c>
      <c r="X1340" s="249">
        <v>1</v>
      </c>
      <c r="Y1340" s="249">
        <v>1</v>
      </c>
      <c r="Z1340" s="249">
        <v>1</v>
      </c>
      <c r="AA1340" s="249">
        <v>1</v>
      </c>
      <c r="AB1340" s="249">
        <v>1</v>
      </c>
      <c r="AC1340" s="249">
        <v>1</v>
      </c>
      <c r="AD1340" s="249">
        <v>1</v>
      </c>
      <c r="AE1340" s="249">
        <v>1</v>
      </c>
      <c r="AF1340" s="249">
        <v>1</v>
      </c>
      <c r="AG1340" s="249">
        <v>1</v>
      </c>
      <c r="AH1340" s="249">
        <v>1</v>
      </c>
      <c r="AI1340" s="249">
        <v>1</v>
      </c>
      <c r="AJ1340" s="249">
        <v>1</v>
      </c>
      <c r="AK1340" s="249">
        <v>1</v>
      </c>
      <c r="AL1340" s="249">
        <v>1</v>
      </c>
      <c r="AM1340" s="249">
        <v>1</v>
      </c>
    </row>
    <row r="1341" spans="1:39" x14ac:dyDescent="0.3">
      <c r="A1341" s="249">
        <v>523725</v>
      </c>
      <c r="B1341" s="305" t="s">
        <v>2062</v>
      </c>
      <c r="C1341" s="249">
        <v>1</v>
      </c>
      <c r="D1341" s="249">
        <v>1</v>
      </c>
      <c r="E1341" s="249">
        <v>1</v>
      </c>
      <c r="F1341" s="249">
        <v>1</v>
      </c>
      <c r="G1341" s="249">
        <v>1</v>
      </c>
      <c r="H1341" s="249">
        <v>1</v>
      </c>
      <c r="I1341" s="249">
        <v>1</v>
      </c>
      <c r="J1341" s="249">
        <v>1</v>
      </c>
      <c r="K1341" s="249">
        <v>1</v>
      </c>
      <c r="L1341" s="249">
        <v>1</v>
      </c>
      <c r="M1341" s="249">
        <v>1</v>
      </c>
      <c r="N1341" s="249">
        <v>1</v>
      </c>
      <c r="O1341" s="249">
        <v>1</v>
      </c>
      <c r="P1341" s="249">
        <v>1</v>
      </c>
      <c r="Q1341" s="249">
        <v>1</v>
      </c>
      <c r="R1341" s="249">
        <v>1</v>
      </c>
      <c r="S1341" s="249">
        <v>1</v>
      </c>
      <c r="T1341" s="249">
        <v>1</v>
      </c>
      <c r="U1341" s="249">
        <v>1</v>
      </c>
      <c r="V1341" s="249">
        <v>1</v>
      </c>
      <c r="W1341" s="249">
        <v>1</v>
      </c>
      <c r="X1341" s="249">
        <v>1</v>
      </c>
      <c r="Y1341" s="249">
        <v>1</v>
      </c>
      <c r="Z1341" s="249">
        <v>1</v>
      </c>
      <c r="AA1341" s="249">
        <v>1</v>
      </c>
      <c r="AB1341" s="249">
        <v>1</v>
      </c>
      <c r="AC1341" s="249">
        <v>1</v>
      </c>
      <c r="AD1341" s="249">
        <v>1</v>
      </c>
      <c r="AE1341" s="249">
        <v>1</v>
      </c>
      <c r="AF1341" s="249">
        <v>1</v>
      </c>
      <c r="AG1341" s="249">
        <v>1</v>
      </c>
      <c r="AH1341" s="249">
        <v>1</v>
      </c>
      <c r="AI1341" s="249">
        <v>1</v>
      </c>
      <c r="AJ1341" s="249">
        <v>1</v>
      </c>
      <c r="AK1341" s="249">
        <v>1</v>
      </c>
      <c r="AL1341" s="249">
        <v>1</v>
      </c>
      <c r="AM1341" s="249">
        <v>1</v>
      </c>
    </row>
    <row r="1342" spans="1:39" x14ac:dyDescent="0.3">
      <c r="A1342" s="249">
        <v>523727</v>
      </c>
      <c r="B1342" s="305" t="s">
        <v>2062</v>
      </c>
      <c r="C1342" s="249">
        <v>1</v>
      </c>
      <c r="D1342" s="249">
        <v>1</v>
      </c>
      <c r="E1342" s="249">
        <v>1</v>
      </c>
      <c r="F1342" s="249">
        <v>1</v>
      </c>
      <c r="G1342" s="249">
        <v>1</v>
      </c>
      <c r="H1342" s="249">
        <v>1</v>
      </c>
      <c r="I1342" s="249">
        <v>1</v>
      </c>
      <c r="J1342" s="249">
        <v>1</v>
      </c>
      <c r="K1342" s="249">
        <v>1</v>
      </c>
      <c r="L1342" s="249">
        <v>1</v>
      </c>
      <c r="M1342" s="249">
        <v>1</v>
      </c>
      <c r="N1342" s="249">
        <v>1</v>
      </c>
      <c r="O1342" s="249">
        <v>1</v>
      </c>
      <c r="P1342" s="249">
        <v>1</v>
      </c>
      <c r="Q1342" s="249">
        <v>1</v>
      </c>
      <c r="R1342" s="249">
        <v>1</v>
      </c>
      <c r="S1342" s="249">
        <v>1</v>
      </c>
      <c r="T1342" s="249">
        <v>1</v>
      </c>
      <c r="U1342" s="249">
        <v>1</v>
      </c>
      <c r="V1342" s="249">
        <v>1</v>
      </c>
      <c r="W1342" s="249">
        <v>1</v>
      </c>
      <c r="X1342" s="249">
        <v>1</v>
      </c>
      <c r="Y1342" s="249">
        <v>1</v>
      </c>
      <c r="Z1342" s="249">
        <v>1</v>
      </c>
      <c r="AA1342" s="249">
        <v>1</v>
      </c>
      <c r="AB1342" s="249">
        <v>1</v>
      </c>
      <c r="AC1342" s="249">
        <v>1</v>
      </c>
      <c r="AD1342" s="249">
        <v>1</v>
      </c>
      <c r="AE1342" s="249">
        <v>1</v>
      </c>
      <c r="AF1342" s="249">
        <v>1</v>
      </c>
      <c r="AG1342" s="249">
        <v>1</v>
      </c>
      <c r="AH1342" s="249">
        <v>1</v>
      </c>
      <c r="AI1342" s="249">
        <v>1</v>
      </c>
      <c r="AJ1342" s="249">
        <v>1</v>
      </c>
      <c r="AK1342" s="249">
        <v>1</v>
      </c>
      <c r="AL1342" s="249">
        <v>1</v>
      </c>
      <c r="AM1342" s="249">
        <v>1</v>
      </c>
    </row>
    <row r="1343" spans="1:39" x14ac:dyDescent="0.3">
      <c r="A1343" s="249">
        <v>523735</v>
      </c>
      <c r="B1343" s="305" t="s">
        <v>2062</v>
      </c>
      <c r="C1343" s="249">
        <v>1</v>
      </c>
      <c r="D1343" s="249">
        <v>1</v>
      </c>
      <c r="E1343" s="249">
        <v>1</v>
      </c>
      <c r="F1343" s="249">
        <v>1</v>
      </c>
      <c r="G1343" s="249">
        <v>1</v>
      </c>
      <c r="H1343" s="249">
        <v>1</v>
      </c>
      <c r="I1343" s="249">
        <v>1</v>
      </c>
      <c r="J1343" s="249">
        <v>1</v>
      </c>
      <c r="K1343" s="249">
        <v>1</v>
      </c>
      <c r="L1343" s="249">
        <v>1</v>
      </c>
      <c r="M1343" s="249">
        <v>1</v>
      </c>
      <c r="N1343" s="249">
        <v>1</v>
      </c>
      <c r="O1343" s="249">
        <v>1</v>
      </c>
      <c r="P1343" s="249">
        <v>1</v>
      </c>
      <c r="Q1343" s="249">
        <v>1</v>
      </c>
      <c r="R1343" s="249">
        <v>1</v>
      </c>
      <c r="S1343" s="249">
        <v>1</v>
      </c>
      <c r="T1343" s="249">
        <v>1</v>
      </c>
      <c r="U1343" s="249">
        <v>1</v>
      </c>
      <c r="V1343" s="249">
        <v>1</v>
      </c>
      <c r="W1343" s="249">
        <v>1</v>
      </c>
      <c r="X1343" s="249">
        <v>1</v>
      </c>
      <c r="Y1343" s="249">
        <v>1</v>
      </c>
      <c r="Z1343" s="249">
        <v>1</v>
      </c>
      <c r="AA1343" s="249">
        <v>1</v>
      </c>
      <c r="AB1343" s="249">
        <v>1</v>
      </c>
      <c r="AC1343" s="249">
        <v>1</v>
      </c>
      <c r="AD1343" s="249">
        <v>1</v>
      </c>
      <c r="AE1343" s="249">
        <v>1</v>
      </c>
      <c r="AF1343" s="249">
        <v>1</v>
      </c>
      <c r="AG1343" s="249">
        <v>1</v>
      </c>
      <c r="AH1343" s="249">
        <v>1</v>
      </c>
      <c r="AI1343" s="249">
        <v>1</v>
      </c>
      <c r="AJ1343" s="249">
        <v>1</v>
      </c>
      <c r="AK1343" s="249">
        <v>1</v>
      </c>
      <c r="AL1343" s="249">
        <v>1</v>
      </c>
      <c r="AM1343" s="249">
        <v>1</v>
      </c>
    </row>
    <row r="1344" spans="1:39" x14ac:dyDescent="0.3">
      <c r="A1344" s="249">
        <v>523737</v>
      </c>
      <c r="B1344" s="305" t="s">
        <v>2062</v>
      </c>
      <c r="C1344" s="249">
        <v>1</v>
      </c>
      <c r="D1344" s="249">
        <v>1</v>
      </c>
      <c r="E1344" s="249">
        <v>1</v>
      </c>
      <c r="F1344" s="249">
        <v>1</v>
      </c>
      <c r="G1344" s="249">
        <v>1</v>
      </c>
      <c r="H1344" s="249">
        <v>1</v>
      </c>
      <c r="I1344" s="249">
        <v>1</v>
      </c>
      <c r="J1344" s="249">
        <v>1</v>
      </c>
      <c r="K1344" s="249">
        <v>1</v>
      </c>
      <c r="L1344" s="249">
        <v>1</v>
      </c>
      <c r="M1344" s="249">
        <v>1</v>
      </c>
      <c r="N1344" s="249">
        <v>1</v>
      </c>
      <c r="O1344" s="249">
        <v>1</v>
      </c>
      <c r="P1344" s="249">
        <v>1</v>
      </c>
      <c r="Q1344" s="249">
        <v>1</v>
      </c>
      <c r="R1344" s="249">
        <v>1</v>
      </c>
      <c r="S1344" s="249">
        <v>1</v>
      </c>
      <c r="T1344" s="249">
        <v>1</v>
      </c>
      <c r="U1344" s="249">
        <v>1</v>
      </c>
      <c r="V1344" s="249">
        <v>1</v>
      </c>
      <c r="W1344" s="249">
        <v>1</v>
      </c>
      <c r="X1344" s="249">
        <v>1</v>
      </c>
      <c r="Y1344" s="249">
        <v>1</v>
      </c>
      <c r="Z1344" s="249">
        <v>1</v>
      </c>
      <c r="AA1344" s="249">
        <v>1</v>
      </c>
      <c r="AB1344" s="249">
        <v>1</v>
      </c>
      <c r="AC1344" s="249">
        <v>1</v>
      </c>
      <c r="AD1344" s="249">
        <v>1</v>
      </c>
      <c r="AE1344" s="249">
        <v>1</v>
      </c>
      <c r="AF1344" s="249">
        <v>1</v>
      </c>
      <c r="AG1344" s="249">
        <v>1</v>
      </c>
      <c r="AH1344" s="249">
        <v>1</v>
      </c>
      <c r="AI1344" s="249">
        <v>1</v>
      </c>
      <c r="AJ1344" s="249">
        <v>1</v>
      </c>
      <c r="AK1344" s="249">
        <v>1</v>
      </c>
      <c r="AL1344" s="249">
        <v>1</v>
      </c>
      <c r="AM1344" s="249">
        <v>1</v>
      </c>
    </row>
    <row r="1345" spans="1:39" x14ac:dyDescent="0.3">
      <c r="A1345" s="249">
        <v>523740</v>
      </c>
      <c r="B1345" s="305" t="s">
        <v>2062</v>
      </c>
      <c r="C1345" s="249">
        <v>1</v>
      </c>
      <c r="D1345" s="249">
        <v>1</v>
      </c>
      <c r="E1345" s="249">
        <v>1</v>
      </c>
      <c r="F1345" s="249">
        <v>1</v>
      </c>
      <c r="G1345" s="249">
        <v>1</v>
      </c>
      <c r="H1345" s="249">
        <v>1</v>
      </c>
      <c r="I1345" s="249">
        <v>1</v>
      </c>
      <c r="J1345" s="249">
        <v>1</v>
      </c>
      <c r="K1345" s="249">
        <v>1</v>
      </c>
      <c r="L1345" s="249">
        <v>1</v>
      </c>
      <c r="M1345" s="249">
        <v>1</v>
      </c>
      <c r="N1345" s="249">
        <v>1</v>
      </c>
      <c r="O1345" s="249">
        <v>1</v>
      </c>
      <c r="P1345" s="249">
        <v>1</v>
      </c>
      <c r="Q1345" s="249">
        <v>1</v>
      </c>
      <c r="R1345" s="249">
        <v>1</v>
      </c>
      <c r="S1345" s="249">
        <v>1</v>
      </c>
      <c r="T1345" s="249">
        <v>1</v>
      </c>
      <c r="U1345" s="249">
        <v>1</v>
      </c>
      <c r="V1345" s="249">
        <v>1</v>
      </c>
      <c r="W1345" s="249">
        <v>1</v>
      </c>
      <c r="X1345" s="249">
        <v>1</v>
      </c>
      <c r="Y1345" s="249">
        <v>1</v>
      </c>
      <c r="Z1345" s="249">
        <v>1</v>
      </c>
      <c r="AA1345" s="249">
        <v>1</v>
      </c>
      <c r="AB1345" s="249">
        <v>1</v>
      </c>
      <c r="AC1345" s="249">
        <v>1</v>
      </c>
      <c r="AD1345" s="249">
        <v>1</v>
      </c>
      <c r="AE1345" s="249">
        <v>1</v>
      </c>
      <c r="AF1345" s="249">
        <v>1</v>
      </c>
      <c r="AG1345" s="249">
        <v>1</v>
      </c>
      <c r="AH1345" s="249">
        <v>1</v>
      </c>
      <c r="AI1345" s="249">
        <v>1</v>
      </c>
      <c r="AJ1345" s="249">
        <v>1</v>
      </c>
      <c r="AK1345" s="249">
        <v>1</v>
      </c>
      <c r="AL1345" s="249">
        <v>1</v>
      </c>
      <c r="AM1345" s="249">
        <v>1</v>
      </c>
    </row>
    <row r="1346" spans="1:39" x14ac:dyDescent="0.3">
      <c r="A1346" s="249">
        <v>523753</v>
      </c>
      <c r="B1346" s="305" t="s">
        <v>2062</v>
      </c>
      <c r="C1346" s="249">
        <v>1</v>
      </c>
      <c r="D1346" s="249">
        <v>1</v>
      </c>
      <c r="E1346" s="249">
        <v>1</v>
      </c>
      <c r="F1346" s="249">
        <v>1</v>
      </c>
      <c r="G1346" s="249">
        <v>1</v>
      </c>
      <c r="H1346" s="249">
        <v>1</v>
      </c>
      <c r="I1346" s="249">
        <v>1</v>
      </c>
      <c r="J1346" s="249">
        <v>1</v>
      </c>
      <c r="K1346" s="249">
        <v>1</v>
      </c>
      <c r="L1346" s="249">
        <v>1</v>
      </c>
      <c r="M1346" s="249">
        <v>1</v>
      </c>
      <c r="N1346" s="249">
        <v>1</v>
      </c>
      <c r="O1346" s="249">
        <v>1</v>
      </c>
      <c r="P1346" s="249">
        <v>1</v>
      </c>
      <c r="Q1346" s="249">
        <v>1</v>
      </c>
      <c r="R1346" s="249">
        <v>1</v>
      </c>
      <c r="S1346" s="249">
        <v>1</v>
      </c>
      <c r="T1346" s="249">
        <v>1</v>
      </c>
      <c r="U1346" s="249">
        <v>1</v>
      </c>
      <c r="V1346" s="249">
        <v>1</v>
      </c>
      <c r="W1346" s="249">
        <v>1</v>
      </c>
      <c r="X1346" s="249">
        <v>1</v>
      </c>
      <c r="Y1346" s="249">
        <v>1</v>
      </c>
      <c r="Z1346" s="249">
        <v>1</v>
      </c>
      <c r="AA1346" s="249">
        <v>1</v>
      </c>
      <c r="AB1346" s="249">
        <v>1</v>
      </c>
      <c r="AC1346" s="249">
        <v>1</v>
      </c>
      <c r="AD1346" s="249">
        <v>1</v>
      </c>
      <c r="AE1346" s="249">
        <v>1</v>
      </c>
      <c r="AF1346" s="249">
        <v>1</v>
      </c>
      <c r="AG1346" s="249">
        <v>1</v>
      </c>
      <c r="AH1346" s="249">
        <v>1</v>
      </c>
      <c r="AI1346" s="249">
        <v>1</v>
      </c>
      <c r="AJ1346" s="249">
        <v>1</v>
      </c>
      <c r="AK1346" s="249">
        <v>1</v>
      </c>
      <c r="AL1346" s="249">
        <v>1</v>
      </c>
      <c r="AM1346" s="249">
        <v>1</v>
      </c>
    </row>
    <row r="1347" spans="1:39" x14ac:dyDescent="0.3">
      <c r="A1347" s="249">
        <v>523765</v>
      </c>
      <c r="B1347" s="305" t="s">
        <v>2062</v>
      </c>
      <c r="C1347" s="249">
        <v>1</v>
      </c>
      <c r="D1347" s="249">
        <v>1</v>
      </c>
      <c r="E1347" s="249">
        <v>1</v>
      </c>
      <c r="F1347" s="249">
        <v>1</v>
      </c>
      <c r="G1347" s="249">
        <v>1</v>
      </c>
      <c r="H1347" s="249">
        <v>1</v>
      </c>
      <c r="I1347" s="249">
        <v>1</v>
      </c>
      <c r="J1347" s="249">
        <v>1</v>
      </c>
      <c r="K1347" s="249">
        <v>1</v>
      </c>
      <c r="L1347" s="249">
        <v>1</v>
      </c>
      <c r="M1347" s="249">
        <v>1</v>
      </c>
      <c r="N1347" s="249">
        <v>1</v>
      </c>
      <c r="O1347" s="249">
        <v>1</v>
      </c>
      <c r="P1347" s="249">
        <v>1</v>
      </c>
      <c r="Q1347" s="249">
        <v>1</v>
      </c>
      <c r="R1347" s="249">
        <v>1</v>
      </c>
      <c r="S1347" s="249">
        <v>1</v>
      </c>
      <c r="T1347" s="249">
        <v>1</v>
      </c>
      <c r="U1347" s="249">
        <v>1</v>
      </c>
      <c r="V1347" s="249">
        <v>1</v>
      </c>
      <c r="W1347" s="249">
        <v>1</v>
      </c>
      <c r="X1347" s="249">
        <v>1</v>
      </c>
      <c r="Y1347" s="249">
        <v>1</v>
      </c>
      <c r="Z1347" s="249">
        <v>1</v>
      </c>
      <c r="AA1347" s="249">
        <v>1</v>
      </c>
      <c r="AB1347" s="249">
        <v>1</v>
      </c>
      <c r="AC1347" s="249">
        <v>1</v>
      </c>
      <c r="AD1347" s="249">
        <v>1</v>
      </c>
      <c r="AE1347" s="249">
        <v>1</v>
      </c>
      <c r="AF1347" s="249">
        <v>1</v>
      </c>
      <c r="AG1347" s="249">
        <v>1</v>
      </c>
      <c r="AH1347" s="249">
        <v>1</v>
      </c>
      <c r="AI1347" s="249">
        <v>1</v>
      </c>
      <c r="AJ1347" s="249">
        <v>1</v>
      </c>
      <c r="AK1347" s="249">
        <v>1</v>
      </c>
      <c r="AL1347" s="249">
        <v>1</v>
      </c>
      <c r="AM1347" s="249">
        <v>1</v>
      </c>
    </row>
    <row r="1348" spans="1:39" x14ac:dyDescent="0.3">
      <c r="A1348" s="249">
        <v>523770</v>
      </c>
      <c r="B1348" s="305" t="s">
        <v>2062</v>
      </c>
      <c r="C1348" s="249">
        <v>1</v>
      </c>
      <c r="D1348" s="249">
        <v>1</v>
      </c>
      <c r="E1348" s="249">
        <v>1</v>
      </c>
      <c r="F1348" s="249">
        <v>1</v>
      </c>
      <c r="G1348" s="249">
        <v>1</v>
      </c>
      <c r="H1348" s="249">
        <v>1</v>
      </c>
      <c r="I1348" s="249">
        <v>1</v>
      </c>
      <c r="J1348" s="249">
        <v>1</v>
      </c>
      <c r="K1348" s="249">
        <v>1</v>
      </c>
      <c r="L1348" s="249">
        <v>1</v>
      </c>
      <c r="M1348" s="249">
        <v>1</v>
      </c>
      <c r="N1348" s="249">
        <v>1</v>
      </c>
      <c r="O1348" s="249">
        <v>1</v>
      </c>
      <c r="P1348" s="249">
        <v>1</v>
      </c>
      <c r="Q1348" s="249">
        <v>1</v>
      </c>
      <c r="R1348" s="249">
        <v>1</v>
      </c>
      <c r="S1348" s="249">
        <v>1</v>
      </c>
      <c r="T1348" s="249">
        <v>1</v>
      </c>
      <c r="U1348" s="249">
        <v>1</v>
      </c>
      <c r="V1348" s="249">
        <v>1</v>
      </c>
      <c r="W1348" s="249">
        <v>1</v>
      </c>
      <c r="X1348" s="249">
        <v>1</v>
      </c>
      <c r="Y1348" s="249">
        <v>1</v>
      </c>
      <c r="Z1348" s="249">
        <v>1</v>
      </c>
      <c r="AA1348" s="249">
        <v>1</v>
      </c>
      <c r="AB1348" s="249">
        <v>1</v>
      </c>
      <c r="AC1348" s="249">
        <v>1</v>
      </c>
      <c r="AD1348" s="249">
        <v>1</v>
      </c>
      <c r="AE1348" s="249">
        <v>1</v>
      </c>
      <c r="AF1348" s="249">
        <v>1</v>
      </c>
      <c r="AG1348" s="249">
        <v>1</v>
      </c>
      <c r="AH1348" s="249">
        <v>1</v>
      </c>
      <c r="AI1348" s="249">
        <v>1</v>
      </c>
      <c r="AJ1348" s="249">
        <v>1</v>
      </c>
      <c r="AK1348" s="249">
        <v>1</v>
      </c>
      <c r="AL1348" s="249">
        <v>1</v>
      </c>
      <c r="AM1348" s="249">
        <v>1</v>
      </c>
    </row>
    <row r="1349" spans="1:39" x14ac:dyDescent="0.3">
      <c r="A1349" s="249">
        <v>523780</v>
      </c>
      <c r="B1349" s="305" t="s">
        <v>2062</v>
      </c>
      <c r="C1349" s="249">
        <v>1</v>
      </c>
      <c r="D1349" s="249">
        <v>1</v>
      </c>
      <c r="E1349" s="249">
        <v>1</v>
      </c>
      <c r="F1349" s="249">
        <v>1</v>
      </c>
      <c r="G1349" s="249">
        <v>1</v>
      </c>
      <c r="H1349" s="249">
        <v>1</v>
      </c>
      <c r="I1349" s="249">
        <v>1</v>
      </c>
      <c r="J1349" s="249">
        <v>1</v>
      </c>
      <c r="K1349" s="249">
        <v>1</v>
      </c>
      <c r="L1349" s="249">
        <v>1</v>
      </c>
      <c r="M1349" s="249">
        <v>1</v>
      </c>
      <c r="N1349" s="249">
        <v>1</v>
      </c>
      <c r="O1349" s="249">
        <v>1</v>
      </c>
      <c r="P1349" s="249">
        <v>1</v>
      </c>
      <c r="Q1349" s="249">
        <v>1</v>
      </c>
      <c r="R1349" s="249">
        <v>1</v>
      </c>
      <c r="S1349" s="249">
        <v>1</v>
      </c>
      <c r="T1349" s="249">
        <v>1</v>
      </c>
      <c r="U1349" s="249">
        <v>1</v>
      </c>
      <c r="V1349" s="249">
        <v>1</v>
      </c>
      <c r="W1349" s="249">
        <v>1</v>
      </c>
      <c r="X1349" s="249">
        <v>1</v>
      </c>
      <c r="Y1349" s="249">
        <v>1</v>
      </c>
      <c r="Z1349" s="249">
        <v>1</v>
      </c>
      <c r="AA1349" s="249">
        <v>1</v>
      </c>
      <c r="AB1349" s="249">
        <v>1</v>
      </c>
      <c r="AC1349" s="249">
        <v>1</v>
      </c>
      <c r="AD1349" s="249">
        <v>1</v>
      </c>
      <c r="AE1349" s="249">
        <v>1</v>
      </c>
      <c r="AF1349" s="249">
        <v>1</v>
      </c>
      <c r="AG1349" s="249">
        <v>1</v>
      </c>
      <c r="AH1349" s="249">
        <v>1</v>
      </c>
      <c r="AI1349" s="249">
        <v>1</v>
      </c>
      <c r="AJ1349" s="249">
        <v>1</v>
      </c>
      <c r="AK1349" s="249">
        <v>1</v>
      </c>
      <c r="AL1349" s="249">
        <v>1</v>
      </c>
      <c r="AM1349" s="249">
        <v>1</v>
      </c>
    </row>
    <row r="1350" spans="1:39" x14ac:dyDescent="0.3">
      <c r="A1350" s="249">
        <v>523788</v>
      </c>
      <c r="B1350" s="305" t="s">
        <v>2062</v>
      </c>
      <c r="C1350" s="249">
        <v>1</v>
      </c>
      <c r="D1350" s="249">
        <v>1</v>
      </c>
      <c r="E1350" s="249">
        <v>1</v>
      </c>
      <c r="F1350" s="249">
        <v>1</v>
      </c>
      <c r="G1350" s="249">
        <v>1</v>
      </c>
      <c r="H1350" s="249">
        <v>1</v>
      </c>
      <c r="I1350" s="249">
        <v>1</v>
      </c>
      <c r="J1350" s="249">
        <v>1</v>
      </c>
      <c r="K1350" s="249">
        <v>1</v>
      </c>
      <c r="L1350" s="249">
        <v>1</v>
      </c>
      <c r="M1350" s="249">
        <v>1</v>
      </c>
      <c r="N1350" s="249">
        <v>1</v>
      </c>
      <c r="O1350" s="249">
        <v>1</v>
      </c>
      <c r="P1350" s="249">
        <v>1</v>
      </c>
      <c r="Q1350" s="249">
        <v>1</v>
      </c>
      <c r="R1350" s="249">
        <v>1</v>
      </c>
      <c r="S1350" s="249">
        <v>1</v>
      </c>
      <c r="T1350" s="249">
        <v>1</v>
      </c>
      <c r="U1350" s="249">
        <v>1</v>
      </c>
      <c r="V1350" s="249">
        <v>1</v>
      </c>
      <c r="W1350" s="249">
        <v>1</v>
      </c>
      <c r="X1350" s="249">
        <v>1</v>
      </c>
      <c r="Y1350" s="249">
        <v>1</v>
      </c>
      <c r="Z1350" s="249">
        <v>1</v>
      </c>
      <c r="AA1350" s="249">
        <v>1</v>
      </c>
      <c r="AB1350" s="249">
        <v>1</v>
      </c>
      <c r="AC1350" s="249">
        <v>1</v>
      </c>
      <c r="AD1350" s="249">
        <v>1</v>
      </c>
      <c r="AE1350" s="249">
        <v>1</v>
      </c>
      <c r="AF1350" s="249">
        <v>1</v>
      </c>
      <c r="AG1350" s="249">
        <v>1</v>
      </c>
      <c r="AH1350" s="249">
        <v>1</v>
      </c>
      <c r="AI1350" s="249">
        <v>1</v>
      </c>
      <c r="AJ1350" s="249">
        <v>1</v>
      </c>
      <c r="AK1350" s="249">
        <v>1</v>
      </c>
      <c r="AL1350" s="249">
        <v>1</v>
      </c>
      <c r="AM1350" s="249">
        <v>1</v>
      </c>
    </row>
    <row r="1351" spans="1:39" x14ac:dyDescent="0.3">
      <c r="A1351" s="249">
        <v>523789</v>
      </c>
      <c r="B1351" s="305" t="s">
        <v>2062</v>
      </c>
      <c r="C1351" s="249">
        <v>1</v>
      </c>
      <c r="D1351" s="249">
        <v>1</v>
      </c>
      <c r="E1351" s="249">
        <v>1</v>
      </c>
      <c r="F1351" s="249">
        <v>1</v>
      </c>
      <c r="G1351" s="249">
        <v>1</v>
      </c>
      <c r="H1351" s="249">
        <v>1</v>
      </c>
      <c r="I1351" s="249">
        <v>1</v>
      </c>
      <c r="J1351" s="249">
        <v>1</v>
      </c>
      <c r="K1351" s="249">
        <v>1</v>
      </c>
      <c r="L1351" s="249">
        <v>1</v>
      </c>
      <c r="M1351" s="249">
        <v>1</v>
      </c>
      <c r="N1351" s="249">
        <v>1</v>
      </c>
      <c r="O1351" s="249">
        <v>1</v>
      </c>
      <c r="P1351" s="249">
        <v>1</v>
      </c>
      <c r="Q1351" s="249">
        <v>1</v>
      </c>
      <c r="R1351" s="249">
        <v>1</v>
      </c>
      <c r="S1351" s="249">
        <v>1</v>
      </c>
      <c r="T1351" s="249">
        <v>1</v>
      </c>
      <c r="U1351" s="249">
        <v>1</v>
      </c>
      <c r="V1351" s="249">
        <v>1</v>
      </c>
      <c r="W1351" s="249">
        <v>1</v>
      </c>
      <c r="X1351" s="249">
        <v>1</v>
      </c>
      <c r="Y1351" s="249">
        <v>1</v>
      </c>
      <c r="Z1351" s="249">
        <v>1</v>
      </c>
      <c r="AA1351" s="249">
        <v>1</v>
      </c>
      <c r="AB1351" s="249">
        <v>1</v>
      </c>
      <c r="AC1351" s="249">
        <v>1</v>
      </c>
      <c r="AD1351" s="249">
        <v>1</v>
      </c>
      <c r="AE1351" s="249">
        <v>1</v>
      </c>
      <c r="AF1351" s="249">
        <v>1</v>
      </c>
      <c r="AG1351" s="249">
        <v>1</v>
      </c>
      <c r="AH1351" s="249">
        <v>1</v>
      </c>
      <c r="AI1351" s="249">
        <v>1</v>
      </c>
      <c r="AJ1351" s="249">
        <v>1</v>
      </c>
      <c r="AK1351" s="249">
        <v>1</v>
      </c>
      <c r="AL1351" s="249">
        <v>1</v>
      </c>
      <c r="AM1351" s="249">
        <v>1</v>
      </c>
    </row>
    <row r="1352" spans="1:39" x14ac:dyDescent="0.3">
      <c r="A1352" s="249">
        <v>523791</v>
      </c>
      <c r="B1352" s="305" t="s">
        <v>2062</v>
      </c>
      <c r="C1352" s="249">
        <v>1</v>
      </c>
      <c r="D1352" s="249">
        <v>1</v>
      </c>
      <c r="E1352" s="249">
        <v>1</v>
      </c>
      <c r="F1352" s="249">
        <v>1</v>
      </c>
      <c r="G1352" s="249">
        <v>1</v>
      </c>
      <c r="H1352" s="249">
        <v>1</v>
      </c>
      <c r="I1352" s="249">
        <v>1</v>
      </c>
      <c r="J1352" s="249">
        <v>1</v>
      </c>
      <c r="K1352" s="249">
        <v>1</v>
      </c>
      <c r="L1352" s="249">
        <v>1</v>
      </c>
      <c r="M1352" s="249">
        <v>1</v>
      </c>
      <c r="N1352" s="249">
        <v>1</v>
      </c>
      <c r="O1352" s="249">
        <v>1</v>
      </c>
      <c r="P1352" s="249">
        <v>1</v>
      </c>
      <c r="Q1352" s="249">
        <v>1</v>
      </c>
      <c r="R1352" s="249">
        <v>1</v>
      </c>
      <c r="S1352" s="249">
        <v>1</v>
      </c>
      <c r="T1352" s="249">
        <v>1</v>
      </c>
      <c r="U1352" s="249">
        <v>1</v>
      </c>
      <c r="V1352" s="249">
        <v>1</v>
      </c>
      <c r="W1352" s="249">
        <v>1</v>
      </c>
      <c r="X1352" s="249">
        <v>1</v>
      </c>
      <c r="Y1352" s="249">
        <v>1</v>
      </c>
      <c r="Z1352" s="249">
        <v>1</v>
      </c>
      <c r="AA1352" s="249">
        <v>1</v>
      </c>
      <c r="AB1352" s="249">
        <v>1</v>
      </c>
      <c r="AC1352" s="249">
        <v>1</v>
      </c>
      <c r="AD1352" s="249">
        <v>1</v>
      </c>
      <c r="AE1352" s="249">
        <v>1</v>
      </c>
      <c r="AF1352" s="249">
        <v>1</v>
      </c>
      <c r="AG1352" s="249">
        <v>1</v>
      </c>
      <c r="AH1352" s="249">
        <v>1</v>
      </c>
      <c r="AI1352" s="249">
        <v>1</v>
      </c>
      <c r="AJ1352" s="249">
        <v>1</v>
      </c>
      <c r="AK1352" s="249">
        <v>1</v>
      </c>
      <c r="AL1352" s="249">
        <v>1</v>
      </c>
      <c r="AM1352" s="249">
        <v>1</v>
      </c>
    </row>
    <row r="1353" spans="1:39" x14ac:dyDescent="0.3">
      <c r="A1353" s="249">
        <v>523828</v>
      </c>
      <c r="B1353" s="305" t="s">
        <v>2062</v>
      </c>
      <c r="C1353" s="249">
        <v>1</v>
      </c>
      <c r="D1353" s="249">
        <v>1</v>
      </c>
      <c r="E1353" s="249">
        <v>1</v>
      </c>
      <c r="F1353" s="249">
        <v>1</v>
      </c>
      <c r="G1353" s="249">
        <v>1</v>
      </c>
      <c r="H1353" s="249">
        <v>1</v>
      </c>
      <c r="I1353" s="249">
        <v>1</v>
      </c>
      <c r="J1353" s="249">
        <v>1</v>
      </c>
      <c r="K1353" s="249">
        <v>1</v>
      </c>
      <c r="L1353" s="249">
        <v>1</v>
      </c>
      <c r="M1353" s="249">
        <v>1</v>
      </c>
      <c r="N1353" s="249">
        <v>1</v>
      </c>
      <c r="O1353" s="249">
        <v>1</v>
      </c>
      <c r="P1353" s="249">
        <v>1</v>
      </c>
      <c r="Q1353" s="249">
        <v>1</v>
      </c>
      <c r="R1353" s="249">
        <v>1</v>
      </c>
      <c r="S1353" s="249">
        <v>1</v>
      </c>
      <c r="T1353" s="249">
        <v>1</v>
      </c>
      <c r="U1353" s="249">
        <v>1</v>
      </c>
      <c r="V1353" s="249">
        <v>1</v>
      </c>
      <c r="W1353" s="249">
        <v>1</v>
      </c>
      <c r="X1353" s="249">
        <v>1</v>
      </c>
      <c r="Y1353" s="249">
        <v>1</v>
      </c>
      <c r="Z1353" s="249">
        <v>1</v>
      </c>
      <c r="AA1353" s="249">
        <v>1</v>
      </c>
      <c r="AB1353" s="249">
        <v>1</v>
      </c>
      <c r="AC1353" s="249">
        <v>1</v>
      </c>
      <c r="AD1353" s="249">
        <v>1</v>
      </c>
      <c r="AE1353" s="249">
        <v>1</v>
      </c>
      <c r="AF1353" s="249">
        <v>1</v>
      </c>
      <c r="AG1353" s="249">
        <v>1</v>
      </c>
      <c r="AH1353" s="249">
        <v>1</v>
      </c>
      <c r="AI1353" s="249">
        <v>1</v>
      </c>
      <c r="AJ1353" s="249">
        <v>1</v>
      </c>
      <c r="AK1353" s="249">
        <v>1</v>
      </c>
      <c r="AL1353" s="249">
        <v>1</v>
      </c>
      <c r="AM1353" s="249">
        <v>1</v>
      </c>
    </row>
    <row r="1354" spans="1:39" x14ac:dyDescent="0.3">
      <c r="A1354" s="249">
        <v>523829</v>
      </c>
      <c r="B1354" s="305" t="s">
        <v>2062</v>
      </c>
      <c r="C1354" s="249">
        <v>1</v>
      </c>
      <c r="D1354" s="249">
        <v>1</v>
      </c>
      <c r="E1354" s="249">
        <v>1</v>
      </c>
      <c r="F1354" s="249">
        <v>1</v>
      </c>
      <c r="G1354" s="249">
        <v>1</v>
      </c>
      <c r="H1354" s="249">
        <v>1</v>
      </c>
      <c r="I1354" s="249">
        <v>1</v>
      </c>
      <c r="J1354" s="249">
        <v>1</v>
      </c>
      <c r="K1354" s="249">
        <v>1</v>
      </c>
      <c r="L1354" s="249">
        <v>1</v>
      </c>
      <c r="M1354" s="249">
        <v>1</v>
      </c>
      <c r="N1354" s="249">
        <v>1</v>
      </c>
      <c r="O1354" s="249">
        <v>1</v>
      </c>
      <c r="P1354" s="249">
        <v>1</v>
      </c>
      <c r="Q1354" s="249">
        <v>1</v>
      </c>
      <c r="R1354" s="249">
        <v>1</v>
      </c>
      <c r="S1354" s="249">
        <v>1</v>
      </c>
      <c r="T1354" s="249">
        <v>1</v>
      </c>
      <c r="U1354" s="249">
        <v>1</v>
      </c>
      <c r="V1354" s="249">
        <v>1</v>
      </c>
      <c r="W1354" s="249">
        <v>1</v>
      </c>
      <c r="X1354" s="249">
        <v>1</v>
      </c>
      <c r="Y1354" s="249">
        <v>1</v>
      </c>
      <c r="Z1354" s="249">
        <v>1</v>
      </c>
      <c r="AA1354" s="249">
        <v>1</v>
      </c>
      <c r="AB1354" s="249">
        <v>1</v>
      </c>
      <c r="AC1354" s="249">
        <v>1</v>
      </c>
      <c r="AD1354" s="249">
        <v>1</v>
      </c>
      <c r="AE1354" s="249">
        <v>1</v>
      </c>
      <c r="AF1354" s="249">
        <v>1</v>
      </c>
      <c r="AG1354" s="249">
        <v>1</v>
      </c>
      <c r="AH1354" s="249">
        <v>1</v>
      </c>
      <c r="AI1354" s="249">
        <v>1</v>
      </c>
      <c r="AJ1354" s="249">
        <v>1</v>
      </c>
      <c r="AK1354" s="249">
        <v>1</v>
      </c>
      <c r="AL1354" s="249">
        <v>1</v>
      </c>
      <c r="AM1354" s="249">
        <v>1</v>
      </c>
    </row>
    <row r="1355" spans="1:39" x14ac:dyDescent="0.3">
      <c r="A1355" s="249">
        <v>523833</v>
      </c>
      <c r="B1355" s="305" t="s">
        <v>2062</v>
      </c>
      <c r="C1355" s="249">
        <v>1</v>
      </c>
      <c r="D1355" s="249">
        <v>1</v>
      </c>
      <c r="E1355" s="249">
        <v>1</v>
      </c>
      <c r="F1355" s="249">
        <v>1</v>
      </c>
      <c r="G1355" s="249">
        <v>1</v>
      </c>
      <c r="H1355" s="249">
        <v>1</v>
      </c>
      <c r="I1355" s="249">
        <v>1</v>
      </c>
      <c r="J1355" s="249">
        <v>1</v>
      </c>
      <c r="K1355" s="249">
        <v>1</v>
      </c>
      <c r="L1355" s="249">
        <v>1</v>
      </c>
      <c r="M1355" s="249">
        <v>1</v>
      </c>
      <c r="N1355" s="249">
        <v>1</v>
      </c>
      <c r="O1355" s="249">
        <v>1</v>
      </c>
      <c r="P1355" s="249">
        <v>1</v>
      </c>
      <c r="Q1355" s="249">
        <v>1</v>
      </c>
      <c r="R1355" s="249">
        <v>1</v>
      </c>
      <c r="S1355" s="249">
        <v>1</v>
      </c>
      <c r="T1355" s="249">
        <v>1</v>
      </c>
      <c r="U1355" s="249">
        <v>1</v>
      </c>
      <c r="V1355" s="249">
        <v>1</v>
      </c>
      <c r="W1355" s="249">
        <v>1</v>
      </c>
      <c r="X1355" s="249">
        <v>1</v>
      </c>
      <c r="Y1355" s="249">
        <v>1</v>
      </c>
      <c r="Z1355" s="249">
        <v>1</v>
      </c>
      <c r="AA1355" s="249">
        <v>1</v>
      </c>
      <c r="AB1355" s="249">
        <v>1</v>
      </c>
      <c r="AC1355" s="249">
        <v>1</v>
      </c>
      <c r="AD1355" s="249">
        <v>1</v>
      </c>
      <c r="AE1355" s="249">
        <v>1</v>
      </c>
      <c r="AF1355" s="249">
        <v>1</v>
      </c>
      <c r="AG1355" s="249">
        <v>1</v>
      </c>
      <c r="AH1355" s="249">
        <v>1</v>
      </c>
      <c r="AI1355" s="249">
        <v>1</v>
      </c>
      <c r="AJ1355" s="249">
        <v>1</v>
      </c>
      <c r="AK1355" s="249">
        <v>1</v>
      </c>
      <c r="AL1355" s="249">
        <v>1</v>
      </c>
      <c r="AM1355" s="249">
        <v>1</v>
      </c>
    </row>
    <row r="1356" spans="1:39" x14ac:dyDescent="0.3">
      <c r="A1356" s="249">
        <v>523842</v>
      </c>
      <c r="B1356" s="305" t="s">
        <v>2062</v>
      </c>
      <c r="C1356" s="249">
        <v>1</v>
      </c>
      <c r="D1356" s="249">
        <v>1</v>
      </c>
      <c r="E1356" s="249">
        <v>1</v>
      </c>
      <c r="F1356" s="249">
        <v>1</v>
      </c>
      <c r="G1356" s="249">
        <v>1</v>
      </c>
      <c r="H1356" s="249">
        <v>1</v>
      </c>
      <c r="I1356" s="249">
        <v>1</v>
      </c>
      <c r="J1356" s="249">
        <v>1</v>
      </c>
      <c r="K1356" s="249">
        <v>1</v>
      </c>
      <c r="L1356" s="249">
        <v>1</v>
      </c>
      <c r="M1356" s="249">
        <v>1</v>
      </c>
      <c r="N1356" s="249">
        <v>1</v>
      </c>
      <c r="O1356" s="249">
        <v>1</v>
      </c>
      <c r="P1356" s="249">
        <v>1</v>
      </c>
      <c r="Q1356" s="249">
        <v>1</v>
      </c>
      <c r="R1356" s="249">
        <v>1</v>
      </c>
      <c r="S1356" s="249">
        <v>1</v>
      </c>
      <c r="T1356" s="249">
        <v>1</v>
      </c>
      <c r="U1356" s="249">
        <v>1</v>
      </c>
      <c r="V1356" s="249">
        <v>1</v>
      </c>
      <c r="W1356" s="249">
        <v>1</v>
      </c>
      <c r="X1356" s="249">
        <v>1</v>
      </c>
      <c r="Y1356" s="249">
        <v>1</v>
      </c>
      <c r="Z1356" s="249">
        <v>1</v>
      </c>
      <c r="AA1356" s="249">
        <v>1</v>
      </c>
      <c r="AB1356" s="249">
        <v>1</v>
      </c>
      <c r="AC1356" s="249">
        <v>1</v>
      </c>
      <c r="AD1356" s="249">
        <v>1</v>
      </c>
      <c r="AE1356" s="249">
        <v>1</v>
      </c>
      <c r="AF1356" s="249">
        <v>1</v>
      </c>
      <c r="AG1356" s="249">
        <v>1</v>
      </c>
      <c r="AH1356" s="249">
        <v>1</v>
      </c>
      <c r="AI1356" s="249">
        <v>1</v>
      </c>
      <c r="AJ1356" s="249">
        <v>1</v>
      </c>
      <c r="AK1356" s="249">
        <v>1</v>
      </c>
      <c r="AL1356" s="249">
        <v>1</v>
      </c>
      <c r="AM1356" s="249">
        <v>1</v>
      </c>
    </row>
    <row r="1357" spans="1:39" x14ac:dyDescent="0.3">
      <c r="A1357" s="249">
        <v>523851</v>
      </c>
      <c r="B1357" s="305" t="s">
        <v>2062</v>
      </c>
      <c r="C1357" s="249">
        <v>1</v>
      </c>
      <c r="D1357" s="249">
        <v>1</v>
      </c>
      <c r="E1357" s="249">
        <v>1</v>
      </c>
      <c r="F1357" s="249">
        <v>1</v>
      </c>
      <c r="G1357" s="249">
        <v>1</v>
      </c>
      <c r="H1357" s="249">
        <v>1</v>
      </c>
      <c r="I1357" s="249">
        <v>1</v>
      </c>
      <c r="J1357" s="249">
        <v>1</v>
      </c>
      <c r="K1357" s="249">
        <v>1</v>
      </c>
      <c r="L1357" s="249">
        <v>1</v>
      </c>
      <c r="M1357" s="249">
        <v>1</v>
      </c>
      <c r="N1357" s="249">
        <v>1</v>
      </c>
      <c r="O1357" s="249">
        <v>1</v>
      </c>
      <c r="P1357" s="249">
        <v>1</v>
      </c>
      <c r="Q1357" s="249">
        <v>1</v>
      </c>
      <c r="R1357" s="249">
        <v>1</v>
      </c>
      <c r="S1357" s="249">
        <v>1</v>
      </c>
      <c r="T1357" s="249">
        <v>1</v>
      </c>
      <c r="U1357" s="249">
        <v>1</v>
      </c>
      <c r="V1357" s="249">
        <v>1</v>
      </c>
      <c r="W1357" s="249">
        <v>1</v>
      </c>
      <c r="X1357" s="249">
        <v>1</v>
      </c>
      <c r="Y1357" s="249">
        <v>1</v>
      </c>
      <c r="Z1357" s="249">
        <v>1</v>
      </c>
      <c r="AA1357" s="249">
        <v>1</v>
      </c>
      <c r="AB1357" s="249">
        <v>1</v>
      </c>
      <c r="AC1357" s="249">
        <v>1</v>
      </c>
      <c r="AD1357" s="249">
        <v>1</v>
      </c>
      <c r="AE1357" s="249">
        <v>1</v>
      </c>
      <c r="AF1357" s="249">
        <v>1</v>
      </c>
      <c r="AG1357" s="249">
        <v>1</v>
      </c>
      <c r="AH1357" s="249">
        <v>1</v>
      </c>
      <c r="AI1357" s="249">
        <v>1</v>
      </c>
      <c r="AJ1357" s="249">
        <v>1</v>
      </c>
      <c r="AK1357" s="249">
        <v>1</v>
      </c>
      <c r="AL1357" s="249">
        <v>1</v>
      </c>
      <c r="AM1357" s="249">
        <v>1</v>
      </c>
    </row>
    <row r="1358" spans="1:39" x14ac:dyDescent="0.3">
      <c r="A1358" s="249">
        <v>523853</v>
      </c>
      <c r="B1358" s="305" t="s">
        <v>2062</v>
      </c>
      <c r="C1358" s="249">
        <v>1</v>
      </c>
      <c r="D1358" s="249">
        <v>1</v>
      </c>
      <c r="E1358" s="249">
        <v>1</v>
      </c>
      <c r="F1358" s="249">
        <v>1</v>
      </c>
      <c r="G1358" s="249">
        <v>1</v>
      </c>
      <c r="H1358" s="249">
        <v>1</v>
      </c>
      <c r="I1358" s="249">
        <v>1</v>
      </c>
      <c r="J1358" s="249">
        <v>1</v>
      </c>
      <c r="K1358" s="249">
        <v>1</v>
      </c>
      <c r="L1358" s="249">
        <v>1</v>
      </c>
      <c r="M1358" s="249">
        <v>1</v>
      </c>
      <c r="N1358" s="249">
        <v>1</v>
      </c>
      <c r="O1358" s="249">
        <v>1</v>
      </c>
      <c r="P1358" s="249">
        <v>1</v>
      </c>
      <c r="Q1358" s="249">
        <v>1</v>
      </c>
      <c r="R1358" s="249">
        <v>1</v>
      </c>
      <c r="S1358" s="249">
        <v>1</v>
      </c>
      <c r="T1358" s="249">
        <v>1</v>
      </c>
      <c r="U1358" s="249">
        <v>1</v>
      </c>
      <c r="V1358" s="249">
        <v>1</v>
      </c>
      <c r="W1358" s="249">
        <v>1</v>
      </c>
      <c r="X1358" s="249">
        <v>1</v>
      </c>
      <c r="Y1358" s="249">
        <v>1</v>
      </c>
      <c r="Z1358" s="249">
        <v>1</v>
      </c>
      <c r="AA1358" s="249">
        <v>1</v>
      </c>
      <c r="AB1358" s="249">
        <v>1</v>
      </c>
      <c r="AC1358" s="249">
        <v>1</v>
      </c>
      <c r="AD1358" s="249">
        <v>1</v>
      </c>
      <c r="AE1358" s="249">
        <v>1</v>
      </c>
      <c r="AF1358" s="249">
        <v>1</v>
      </c>
      <c r="AG1358" s="249">
        <v>1</v>
      </c>
      <c r="AH1358" s="249">
        <v>1</v>
      </c>
      <c r="AI1358" s="249">
        <v>1</v>
      </c>
      <c r="AJ1358" s="249">
        <v>1</v>
      </c>
      <c r="AK1358" s="249">
        <v>1</v>
      </c>
      <c r="AL1358" s="249">
        <v>1</v>
      </c>
      <c r="AM1358" s="249">
        <v>1</v>
      </c>
    </row>
    <row r="1359" spans="1:39" x14ac:dyDescent="0.3">
      <c r="A1359" s="249">
        <v>523860</v>
      </c>
      <c r="B1359" s="305" t="s">
        <v>2062</v>
      </c>
      <c r="C1359" s="249">
        <v>1</v>
      </c>
      <c r="D1359" s="249">
        <v>1</v>
      </c>
      <c r="E1359" s="249">
        <v>1</v>
      </c>
      <c r="F1359" s="249">
        <v>1</v>
      </c>
      <c r="G1359" s="249">
        <v>1</v>
      </c>
      <c r="H1359" s="249">
        <v>1</v>
      </c>
      <c r="I1359" s="249">
        <v>1</v>
      </c>
      <c r="J1359" s="249">
        <v>1</v>
      </c>
      <c r="K1359" s="249">
        <v>1</v>
      </c>
      <c r="L1359" s="249">
        <v>1</v>
      </c>
      <c r="M1359" s="249">
        <v>1</v>
      </c>
      <c r="N1359" s="249">
        <v>1</v>
      </c>
      <c r="O1359" s="249">
        <v>1</v>
      </c>
      <c r="P1359" s="249">
        <v>1</v>
      </c>
      <c r="Q1359" s="249">
        <v>1</v>
      </c>
      <c r="R1359" s="249">
        <v>1</v>
      </c>
      <c r="S1359" s="249">
        <v>1</v>
      </c>
      <c r="T1359" s="249">
        <v>1</v>
      </c>
      <c r="U1359" s="249">
        <v>1</v>
      </c>
      <c r="V1359" s="249">
        <v>1</v>
      </c>
      <c r="W1359" s="249">
        <v>1</v>
      </c>
      <c r="X1359" s="249">
        <v>1</v>
      </c>
      <c r="Y1359" s="249">
        <v>1</v>
      </c>
      <c r="Z1359" s="249">
        <v>1</v>
      </c>
      <c r="AA1359" s="249">
        <v>1</v>
      </c>
      <c r="AB1359" s="249">
        <v>1</v>
      </c>
      <c r="AC1359" s="249">
        <v>1</v>
      </c>
      <c r="AD1359" s="249">
        <v>1</v>
      </c>
      <c r="AE1359" s="249">
        <v>1</v>
      </c>
      <c r="AF1359" s="249">
        <v>1</v>
      </c>
      <c r="AG1359" s="249">
        <v>1</v>
      </c>
      <c r="AH1359" s="249">
        <v>1</v>
      </c>
      <c r="AI1359" s="249">
        <v>1</v>
      </c>
      <c r="AJ1359" s="249">
        <v>1</v>
      </c>
      <c r="AK1359" s="249">
        <v>1</v>
      </c>
      <c r="AL1359" s="249">
        <v>1</v>
      </c>
      <c r="AM1359" s="249">
        <v>1</v>
      </c>
    </row>
    <row r="1360" spans="1:39" x14ac:dyDescent="0.3">
      <c r="A1360" s="249">
        <v>523861</v>
      </c>
      <c r="B1360" s="305" t="s">
        <v>2062</v>
      </c>
      <c r="C1360" s="249">
        <v>1</v>
      </c>
      <c r="D1360" s="249">
        <v>1</v>
      </c>
      <c r="E1360" s="249">
        <v>1</v>
      </c>
      <c r="F1360" s="249">
        <v>1</v>
      </c>
      <c r="G1360" s="249">
        <v>1</v>
      </c>
      <c r="H1360" s="249">
        <v>1</v>
      </c>
      <c r="I1360" s="249">
        <v>1</v>
      </c>
      <c r="J1360" s="249">
        <v>1</v>
      </c>
      <c r="K1360" s="249">
        <v>1</v>
      </c>
      <c r="L1360" s="249">
        <v>1</v>
      </c>
      <c r="M1360" s="249">
        <v>1</v>
      </c>
      <c r="N1360" s="249">
        <v>1</v>
      </c>
      <c r="O1360" s="249">
        <v>1</v>
      </c>
      <c r="P1360" s="249">
        <v>1</v>
      </c>
      <c r="Q1360" s="249">
        <v>1</v>
      </c>
      <c r="R1360" s="249">
        <v>1</v>
      </c>
      <c r="S1360" s="249">
        <v>1</v>
      </c>
      <c r="T1360" s="249">
        <v>1</v>
      </c>
      <c r="U1360" s="249">
        <v>1</v>
      </c>
      <c r="V1360" s="249">
        <v>1</v>
      </c>
      <c r="W1360" s="249">
        <v>1</v>
      </c>
      <c r="X1360" s="249">
        <v>1</v>
      </c>
      <c r="Y1360" s="249">
        <v>1</v>
      </c>
      <c r="Z1360" s="249">
        <v>1</v>
      </c>
      <c r="AA1360" s="249">
        <v>1</v>
      </c>
      <c r="AB1360" s="249">
        <v>1</v>
      </c>
      <c r="AC1360" s="249">
        <v>1</v>
      </c>
      <c r="AD1360" s="249">
        <v>1</v>
      </c>
      <c r="AE1360" s="249">
        <v>1</v>
      </c>
      <c r="AF1360" s="249">
        <v>1</v>
      </c>
      <c r="AG1360" s="249">
        <v>1</v>
      </c>
      <c r="AH1360" s="249">
        <v>1</v>
      </c>
      <c r="AI1360" s="249">
        <v>1</v>
      </c>
      <c r="AJ1360" s="249">
        <v>1</v>
      </c>
      <c r="AK1360" s="249">
        <v>1</v>
      </c>
      <c r="AL1360" s="249">
        <v>1</v>
      </c>
      <c r="AM1360" s="249">
        <v>1</v>
      </c>
    </row>
    <row r="1361" spans="1:39" x14ac:dyDescent="0.3">
      <c r="A1361" s="249">
        <v>523869</v>
      </c>
      <c r="B1361" s="305" t="s">
        <v>2062</v>
      </c>
      <c r="C1361" s="249">
        <v>1</v>
      </c>
      <c r="D1361" s="249">
        <v>1</v>
      </c>
      <c r="E1361" s="249">
        <v>1</v>
      </c>
      <c r="F1361" s="249">
        <v>1</v>
      </c>
      <c r="G1361" s="249">
        <v>1</v>
      </c>
      <c r="H1361" s="249">
        <v>1</v>
      </c>
      <c r="I1361" s="249">
        <v>1</v>
      </c>
      <c r="J1361" s="249">
        <v>1</v>
      </c>
      <c r="K1361" s="249">
        <v>1</v>
      </c>
      <c r="L1361" s="249">
        <v>1</v>
      </c>
      <c r="M1361" s="249">
        <v>1</v>
      </c>
      <c r="N1361" s="249">
        <v>1</v>
      </c>
      <c r="O1361" s="249">
        <v>1</v>
      </c>
      <c r="P1361" s="249">
        <v>1</v>
      </c>
      <c r="Q1361" s="249">
        <v>1</v>
      </c>
      <c r="R1361" s="249">
        <v>1</v>
      </c>
      <c r="S1361" s="249">
        <v>1</v>
      </c>
      <c r="T1361" s="249">
        <v>1</v>
      </c>
      <c r="U1361" s="249">
        <v>1</v>
      </c>
      <c r="V1361" s="249">
        <v>1</v>
      </c>
      <c r="W1361" s="249">
        <v>1</v>
      </c>
      <c r="X1361" s="249">
        <v>1</v>
      </c>
      <c r="Y1361" s="249">
        <v>1</v>
      </c>
      <c r="Z1361" s="249">
        <v>1</v>
      </c>
      <c r="AA1361" s="249">
        <v>1</v>
      </c>
      <c r="AB1361" s="249">
        <v>1</v>
      </c>
      <c r="AC1361" s="249">
        <v>1</v>
      </c>
      <c r="AD1361" s="249">
        <v>1</v>
      </c>
      <c r="AE1361" s="249">
        <v>1</v>
      </c>
      <c r="AF1361" s="249">
        <v>1</v>
      </c>
      <c r="AG1361" s="249">
        <v>1</v>
      </c>
      <c r="AH1361" s="249">
        <v>1</v>
      </c>
      <c r="AI1361" s="249">
        <v>1</v>
      </c>
      <c r="AJ1361" s="249">
        <v>1</v>
      </c>
      <c r="AK1361" s="249">
        <v>1</v>
      </c>
      <c r="AL1361" s="249">
        <v>1</v>
      </c>
      <c r="AM1361" s="249">
        <v>1</v>
      </c>
    </row>
    <row r="1362" spans="1:39" x14ac:dyDescent="0.3">
      <c r="A1362" s="249">
        <v>523873</v>
      </c>
      <c r="B1362" s="305" t="s">
        <v>2062</v>
      </c>
      <c r="C1362" s="249">
        <v>1</v>
      </c>
      <c r="D1362" s="249">
        <v>1</v>
      </c>
      <c r="E1362" s="249">
        <v>1</v>
      </c>
      <c r="F1362" s="249">
        <v>1</v>
      </c>
      <c r="G1362" s="249">
        <v>1</v>
      </c>
      <c r="H1362" s="249">
        <v>1</v>
      </c>
      <c r="I1362" s="249">
        <v>1</v>
      </c>
      <c r="J1362" s="249">
        <v>1</v>
      </c>
      <c r="K1362" s="249">
        <v>1</v>
      </c>
      <c r="L1362" s="249">
        <v>1</v>
      </c>
      <c r="M1362" s="249">
        <v>1</v>
      </c>
      <c r="N1362" s="249">
        <v>1</v>
      </c>
      <c r="O1362" s="249">
        <v>1</v>
      </c>
      <c r="P1362" s="249">
        <v>1</v>
      </c>
      <c r="Q1362" s="249">
        <v>1</v>
      </c>
      <c r="R1362" s="249">
        <v>1</v>
      </c>
      <c r="S1362" s="249">
        <v>1</v>
      </c>
      <c r="T1362" s="249">
        <v>1</v>
      </c>
      <c r="U1362" s="249">
        <v>1</v>
      </c>
      <c r="V1362" s="249">
        <v>1</v>
      </c>
      <c r="W1362" s="249">
        <v>1</v>
      </c>
      <c r="X1362" s="249">
        <v>1</v>
      </c>
      <c r="Y1362" s="249">
        <v>1</v>
      </c>
      <c r="Z1362" s="249">
        <v>1</v>
      </c>
      <c r="AA1362" s="249">
        <v>1</v>
      </c>
      <c r="AB1362" s="249">
        <v>1</v>
      </c>
      <c r="AC1362" s="249">
        <v>1</v>
      </c>
      <c r="AD1362" s="249">
        <v>1</v>
      </c>
      <c r="AE1362" s="249">
        <v>1</v>
      </c>
      <c r="AF1362" s="249">
        <v>1</v>
      </c>
      <c r="AG1362" s="249">
        <v>1</v>
      </c>
      <c r="AH1362" s="249">
        <v>1</v>
      </c>
      <c r="AI1362" s="249">
        <v>1</v>
      </c>
      <c r="AJ1362" s="249">
        <v>1</v>
      </c>
      <c r="AK1362" s="249">
        <v>1</v>
      </c>
      <c r="AL1362" s="249">
        <v>1</v>
      </c>
      <c r="AM1362" s="249">
        <v>1</v>
      </c>
    </row>
    <row r="1363" spans="1:39" x14ac:dyDescent="0.3">
      <c r="A1363" s="249">
        <v>523874</v>
      </c>
      <c r="B1363" s="305" t="s">
        <v>2062</v>
      </c>
      <c r="C1363" s="249">
        <v>1</v>
      </c>
      <c r="D1363" s="249">
        <v>1</v>
      </c>
      <c r="E1363" s="249">
        <v>1</v>
      </c>
      <c r="F1363" s="249">
        <v>1</v>
      </c>
      <c r="G1363" s="249">
        <v>1</v>
      </c>
      <c r="H1363" s="249">
        <v>1</v>
      </c>
      <c r="I1363" s="249">
        <v>1</v>
      </c>
      <c r="J1363" s="249">
        <v>1</v>
      </c>
      <c r="K1363" s="249">
        <v>1</v>
      </c>
      <c r="L1363" s="249">
        <v>1</v>
      </c>
      <c r="M1363" s="249">
        <v>1</v>
      </c>
      <c r="N1363" s="249">
        <v>1</v>
      </c>
      <c r="O1363" s="249">
        <v>1</v>
      </c>
      <c r="P1363" s="249">
        <v>1</v>
      </c>
      <c r="Q1363" s="249">
        <v>1</v>
      </c>
      <c r="R1363" s="249">
        <v>1</v>
      </c>
      <c r="S1363" s="249">
        <v>1</v>
      </c>
      <c r="T1363" s="249">
        <v>1</v>
      </c>
      <c r="U1363" s="249">
        <v>1</v>
      </c>
      <c r="V1363" s="249">
        <v>1</v>
      </c>
      <c r="W1363" s="249">
        <v>1</v>
      </c>
      <c r="X1363" s="249">
        <v>1</v>
      </c>
      <c r="Y1363" s="249">
        <v>1</v>
      </c>
      <c r="Z1363" s="249">
        <v>1</v>
      </c>
      <c r="AA1363" s="249">
        <v>1</v>
      </c>
      <c r="AB1363" s="249">
        <v>1</v>
      </c>
      <c r="AC1363" s="249">
        <v>1</v>
      </c>
      <c r="AD1363" s="249">
        <v>1</v>
      </c>
      <c r="AE1363" s="249">
        <v>1</v>
      </c>
      <c r="AF1363" s="249">
        <v>1</v>
      </c>
      <c r="AG1363" s="249">
        <v>1</v>
      </c>
      <c r="AH1363" s="249">
        <v>1</v>
      </c>
      <c r="AI1363" s="249">
        <v>1</v>
      </c>
      <c r="AJ1363" s="249">
        <v>1</v>
      </c>
      <c r="AK1363" s="249">
        <v>1</v>
      </c>
      <c r="AL1363" s="249">
        <v>1</v>
      </c>
      <c r="AM1363" s="249">
        <v>1</v>
      </c>
    </row>
    <row r="1364" spans="1:39" x14ac:dyDescent="0.3">
      <c r="A1364" s="249">
        <v>523876</v>
      </c>
      <c r="B1364" s="305" t="s">
        <v>2062</v>
      </c>
      <c r="C1364" s="249">
        <v>1</v>
      </c>
      <c r="D1364" s="249">
        <v>1</v>
      </c>
      <c r="E1364" s="249">
        <v>1</v>
      </c>
      <c r="F1364" s="249">
        <v>1</v>
      </c>
      <c r="G1364" s="249">
        <v>1</v>
      </c>
      <c r="H1364" s="249">
        <v>1</v>
      </c>
      <c r="I1364" s="249">
        <v>1</v>
      </c>
      <c r="J1364" s="249">
        <v>1</v>
      </c>
      <c r="K1364" s="249">
        <v>1</v>
      </c>
      <c r="L1364" s="249">
        <v>1</v>
      </c>
      <c r="M1364" s="249">
        <v>1</v>
      </c>
      <c r="N1364" s="249">
        <v>1</v>
      </c>
      <c r="O1364" s="249">
        <v>1</v>
      </c>
      <c r="P1364" s="249">
        <v>1</v>
      </c>
      <c r="Q1364" s="249">
        <v>1</v>
      </c>
      <c r="R1364" s="249">
        <v>1</v>
      </c>
      <c r="S1364" s="249">
        <v>1</v>
      </c>
      <c r="T1364" s="249">
        <v>1</v>
      </c>
      <c r="U1364" s="249">
        <v>1</v>
      </c>
      <c r="V1364" s="249">
        <v>1</v>
      </c>
      <c r="W1364" s="249">
        <v>1</v>
      </c>
      <c r="X1364" s="249">
        <v>1</v>
      </c>
      <c r="Y1364" s="249">
        <v>1</v>
      </c>
      <c r="Z1364" s="249">
        <v>1</v>
      </c>
      <c r="AA1364" s="249">
        <v>1</v>
      </c>
      <c r="AB1364" s="249">
        <v>1</v>
      </c>
      <c r="AC1364" s="249">
        <v>1</v>
      </c>
      <c r="AD1364" s="249">
        <v>1</v>
      </c>
      <c r="AE1364" s="249">
        <v>1</v>
      </c>
      <c r="AF1364" s="249">
        <v>1</v>
      </c>
      <c r="AG1364" s="249">
        <v>1</v>
      </c>
      <c r="AH1364" s="249">
        <v>1</v>
      </c>
      <c r="AI1364" s="249">
        <v>1</v>
      </c>
      <c r="AJ1364" s="249">
        <v>1</v>
      </c>
      <c r="AK1364" s="249">
        <v>1</v>
      </c>
      <c r="AL1364" s="249">
        <v>1</v>
      </c>
      <c r="AM1364" s="249">
        <v>1</v>
      </c>
    </row>
    <row r="1365" spans="1:39" x14ac:dyDescent="0.3">
      <c r="A1365" s="249">
        <v>523883</v>
      </c>
      <c r="B1365" s="305" t="s">
        <v>2062</v>
      </c>
      <c r="C1365" s="249">
        <v>1</v>
      </c>
      <c r="D1365" s="249">
        <v>1</v>
      </c>
      <c r="E1365" s="249">
        <v>1</v>
      </c>
      <c r="F1365" s="249">
        <v>1</v>
      </c>
      <c r="G1365" s="249">
        <v>1</v>
      </c>
      <c r="H1365" s="249">
        <v>1</v>
      </c>
      <c r="I1365" s="249">
        <v>1</v>
      </c>
      <c r="J1365" s="249">
        <v>1</v>
      </c>
      <c r="K1365" s="249">
        <v>1</v>
      </c>
      <c r="L1365" s="249">
        <v>1</v>
      </c>
      <c r="M1365" s="249">
        <v>1</v>
      </c>
      <c r="N1365" s="249">
        <v>1</v>
      </c>
      <c r="O1365" s="249">
        <v>1</v>
      </c>
      <c r="P1365" s="249">
        <v>1</v>
      </c>
      <c r="Q1365" s="249">
        <v>1</v>
      </c>
      <c r="R1365" s="249">
        <v>1</v>
      </c>
      <c r="S1365" s="249">
        <v>1</v>
      </c>
      <c r="T1365" s="249">
        <v>1</v>
      </c>
      <c r="U1365" s="249">
        <v>1</v>
      </c>
      <c r="V1365" s="249">
        <v>1</v>
      </c>
      <c r="W1365" s="249">
        <v>1</v>
      </c>
      <c r="X1365" s="249">
        <v>1</v>
      </c>
      <c r="Y1365" s="249">
        <v>1</v>
      </c>
      <c r="Z1365" s="249">
        <v>1</v>
      </c>
      <c r="AA1365" s="249">
        <v>1</v>
      </c>
      <c r="AB1365" s="249">
        <v>1</v>
      </c>
      <c r="AC1365" s="249">
        <v>1</v>
      </c>
      <c r="AD1365" s="249">
        <v>1</v>
      </c>
      <c r="AE1365" s="249">
        <v>1</v>
      </c>
      <c r="AF1365" s="249">
        <v>1</v>
      </c>
      <c r="AG1365" s="249">
        <v>1</v>
      </c>
      <c r="AH1365" s="249">
        <v>1</v>
      </c>
      <c r="AI1365" s="249">
        <v>1</v>
      </c>
      <c r="AJ1365" s="249">
        <v>1</v>
      </c>
      <c r="AK1365" s="249">
        <v>1</v>
      </c>
      <c r="AL1365" s="249">
        <v>1</v>
      </c>
      <c r="AM1365" s="249">
        <v>1</v>
      </c>
    </row>
    <row r="1366" spans="1:39" x14ac:dyDescent="0.3">
      <c r="A1366" s="249">
        <v>523885</v>
      </c>
      <c r="B1366" s="305" t="s">
        <v>2062</v>
      </c>
      <c r="C1366" s="249">
        <v>1</v>
      </c>
      <c r="D1366" s="249">
        <v>1</v>
      </c>
      <c r="E1366" s="249">
        <v>1</v>
      </c>
      <c r="F1366" s="249">
        <v>1</v>
      </c>
      <c r="G1366" s="249">
        <v>1</v>
      </c>
      <c r="H1366" s="249">
        <v>1</v>
      </c>
      <c r="I1366" s="249">
        <v>1</v>
      </c>
      <c r="J1366" s="249">
        <v>1</v>
      </c>
      <c r="K1366" s="249">
        <v>1</v>
      </c>
      <c r="L1366" s="249">
        <v>1</v>
      </c>
      <c r="M1366" s="249">
        <v>1</v>
      </c>
      <c r="N1366" s="249">
        <v>1</v>
      </c>
      <c r="O1366" s="249">
        <v>1</v>
      </c>
      <c r="P1366" s="249">
        <v>1</v>
      </c>
      <c r="Q1366" s="249">
        <v>1</v>
      </c>
      <c r="R1366" s="249">
        <v>1</v>
      </c>
      <c r="S1366" s="249">
        <v>1</v>
      </c>
      <c r="T1366" s="249">
        <v>1</v>
      </c>
      <c r="U1366" s="249">
        <v>1</v>
      </c>
      <c r="V1366" s="249">
        <v>1</v>
      </c>
      <c r="W1366" s="249">
        <v>1</v>
      </c>
      <c r="X1366" s="249">
        <v>1</v>
      </c>
      <c r="Y1366" s="249">
        <v>1</v>
      </c>
      <c r="Z1366" s="249">
        <v>1</v>
      </c>
      <c r="AA1366" s="249">
        <v>1</v>
      </c>
      <c r="AB1366" s="249">
        <v>1</v>
      </c>
      <c r="AC1366" s="249">
        <v>1</v>
      </c>
      <c r="AD1366" s="249">
        <v>1</v>
      </c>
      <c r="AE1366" s="249">
        <v>1</v>
      </c>
      <c r="AF1366" s="249">
        <v>1</v>
      </c>
      <c r="AG1366" s="249">
        <v>1</v>
      </c>
      <c r="AH1366" s="249">
        <v>1</v>
      </c>
      <c r="AI1366" s="249">
        <v>1</v>
      </c>
      <c r="AJ1366" s="249">
        <v>1</v>
      </c>
      <c r="AK1366" s="249">
        <v>1</v>
      </c>
      <c r="AL1366" s="249">
        <v>1</v>
      </c>
      <c r="AM1366" s="249">
        <v>1</v>
      </c>
    </row>
    <row r="1367" spans="1:39" x14ac:dyDescent="0.3">
      <c r="A1367" s="249">
        <v>523888</v>
      </c>
      <c r="B1367" s="305" t="s">
        <v>2062</v>
      </c>
      <c r="C1367" s="249">
        <v>1</v>
      </c>
      <c r="D1367" s="249">
        <v>1</v>
      </c>
      <c r="E1367" s="249">
        <v>1</v>
      </c>
      <c r="F1367" s="249">
        <v>1</v>
      </c>
      <c r="G1367" s="249">
        <v>1</v>
      </c>
      <c r="H1367" s="249">
        <v>1</v>
      </c>
      <c r="I1367" s="249">
        <v>1</v>
      </c>
      <c r="J1367" s="249">
        <v>1</v>
      </c>
      <c r="K1367" s="249">
        <v>1</v>
      </c>
      <c r="L1367" s="249">
        <v>1</v>
      </c>
      <c r="M1367" s="249">
        <v>1</v>
      </c>
      <c r="N1367" s="249">
        <v>1</v>
      </c>
      <c r="O1367" s="249">
        <v>1</v>
      </c>
      <c r="P1367" s="249">
        <v>1</v>
      </c>
      <c r="Q1367" s="249">
        <v>1</v>
      </c>
      <c r="R1367" s="249">
        <v>1</v>
      </c>
      <c r="S1367" s="249">
        <v>1</v>
      </c>
      <c r="T1367" s="249">
        <v>1</v>
      </c>
      <c r="U1367" s="249">
        <v>1</v>
      </c>
      <c r="V1367" s="249">
        <v>1</v>
      </c>
      <c r="W1367" s="249">
        <v>1</v>
      </c>
      <c r="X1367" s="249">
        <v>1</v>
      </c>
      <c r="Y1367" s="249">
        <v>1</v>
      </c>
      <c r="Z1367" s="249">
        <v>1</v>
      </c>
      <c r="AA1367" s="249">
        <v>1</v>
      </c>
      <c r="AB1367" s="249">
        <v>1</v>
      </c>
      <c r="AC1367" s="249">
        <v>1</v>
      </c>
      <c r="AD1367" s="249">
        <v>1</v>
      </c>
      <c r="AE1367" s="249">
        <v>1</v>
      </c>
      <c r="AF1367" s="249">
        <v>1</v>
      </c>
      <c r="AG1367" s="249">
        <v>1</v>
      </c>
      <c r="AH1367" s="249">
        <v>1</v>
      </c>
      <c r="AI1367" s="249">
        <v>1</v>
      </c>
      <c r="AJ1367" s="249">
        <v>1</v>
      </c>
      <c r="AK1367" s="249">
        <v>1</v>
      </c>
      <c r="AL1367" s="249">
        <v>1</v>
      </c>
      <c r="AM1367" s="249">
        <v>1</v>
      </c>
    </row>
    <row r="1368" spans="1:39" x14ac:dyDescent="0.3">
      <c r="A1368" s="249">
        <v>523894</v>
      </c>
      <c r="B1368" s="305" t="s">
        <v>2062</v>
      </c>
      <c r="C1368" s="249">
        <v>1</v>
      </c>
      <c r="D1368" s="249">
        <v>1</v>
      </c>
      <c r="E1368" s="249">
        <v>1</v>
      </c>
      <c r="F1368" s="249">
        <v>1</v>
      </c>
      <c r="G1368" s="249">
        <v>1</v>
      </c>
      <c r="H1368" s="249">
        <v>1</v>
      </c>
      <c r="I1368" s="249">
        <v>1</v>
      </c>
      <c r="J1368" s="249">
        <v>1</v>
      </c>
      <c r="K1368" s="249">
        <v>1</v>
      </c>
      <c r="L1368" s="249">
        <v>1</v>
      </c>
      <c r="M1368" s="249">
        <v>1</v>
      </c>
      <c r="N1368" s="249">
        <v>1</v>
      </c>
      <c r="O1368" s="249">
        <v>1</v>
      </c>
      <c r="P1368" s="249">
        <v>1</v>
      </c>
      <c r="Q1368" s="249">
        <v>1</v>
      </c>
      <c r="R1368" s="249">
        <v>1</v>
      </c>
      <c r="S1368" s="249">
        <v>1</v>
      </c>
      <c r="T1368" s="249">
        <v>1</v>
      </c>
      <c r="U1368" s="249">
        <v>1</v>
      </c>
      <c r="V1368" s="249">
        <v>1</v>
      </c>
      <c r="W1368" s="249">
        <v>1</v>
      </c>
      <c r="X1368" s="249">
        <v>1</v>
      </c>
      <c r="Y1368" s="249">
        <v>1</v>
      </c>
      <c r="Z1368" s="249">
        <v>1</v>
      </c>
      <c r="AA1368" s="249">
        <v>1</v>
      </c>
      <c r="AB1368" s="249">
        <v>1</v>
      </c>
      <c r="AC1368" s="249">
        <v>1</v>
      </c>
      <c r="AD1368" s="249">
        <v>1</v>
      </c>
      <c r="AE1368" s="249">
        <v>1</v>
      </c>
      <c r="AF1368" s="249">
        <v>1</v>
      </c>
      <c r="AG1368" s="249">
        <v>1</v>
      </c>
      <c r="AH1368" s="249">
        <v>1</v>
      </c>
      <c r="AI1368" s="249">
        <v>1</v>
      </c>
      <c r="AJ1368" s="249">
        <v>1</v>
      </c>
      <c r="AK1368" s="249">
        <v>1</v>
      </c>
      <c r="AL1368" s="249">
        <v>1</v>
      </c>
      <c r="AM1368" s="249">
        <v>1</v>
      </c>
    </row>
    <row r="1369" spans="1:39" x14ac:dyDescent="0.3">
      <c r="A1369" s="249">
        <v>523904</v>
      </c>
      <c r="B1369" s="305" t="s">
        <v>2062</v>
      </c>
      <c r="C1369" s="249">
        <v>1</v>
      </c>
      <c r="D1369" s="249">
        <v>1</v>
      </c>
      <c r="E1369" s="249">
        <v>1</v>
      </c>
      <c r="F1369" s="249">
        <v>1</v>
      </c>
      <c r="G1369" s="249">
        <v>1</v>
      </c>
      <c r="H1369" s="249">
        <v>1</v>
      </c>
      <c r="I1369" s="249">
        <v>1</v>
      </c>
      <c r="J1369" s="249">
        <v>1</v>
      </c>
      <c r="K1369" s="249">
        <v>1</v>
      </c>
      <c r="L1369" s="249">
        <v>1</v>
      </c>
      <c r="M1369" s="249">
        <v>1</v>
      </c>
      <c r="N1369" s="249">
        <v>1</v>
      </c>
      <c r="O1369" s="249">
        <v>1</v>
      </c>
      <c r="P1369" s="249">
        <v>1</v>
      </c>
      <c r="Q1369" s="249">
        <v>1</v>
      </c>
      <c r="R1369" s="249">
        <v>1</v>
      </c>
      <c r="S1369" s="249">
        <v>1</v>
      </c>
      <c r="T1369" s="249">
        <v>1</v>
      </c>
      <c r="U1369" s="249">
        <v>1</v>
      </c>
      <c r="V1369" s="249">
        <v>1</v>
      </c>
      <c r="W1369" s="249">
        <v>1</v>
      </c>
      <c r="X1369" s="249">
        <v>1</v>
      </c>
      <c r="Y1369" s="249">
        <v>1</v>
      </c>
      <c r="Z1369" s="249">
        <v>1</v>
      </c>
      <c r="AA1369" s="249">
        <v>1</v>
      </c>
      <c r="AB1369" s="249">
        <v>1</v>
      </c>
      <c r="AC1369" s="249">
        <v>1</v>
      </c>
      <c r="AD1369" s="249">
        <v>1</v>
      </c>
      <c r="AE1369" s="249">
        <v>1</v>
      </c>
      <c r="AF1369" s="249">
        <v>1</v>
      </c>
      <c r="AG1369" s="249">
        <v>1</v>
      </c>
      <c r="AH1369" s="249">
        <v>1</v>
      </c>
      <c r="AI1369" s="249">
        <v>1</v>
      </c>
      <c r="AJ1369" s="249">
        <v>1</v>
      </c>
      <c r="AK1369" s="249">
        <v>1</v>
      </c>
      <c r="AL1369" s="249">
        <v>1</v>
      </c>
      <c r="AM1369" s="249">
        <v>1</v>
      </c>
    </row>
    <row r="1370" spans="1:39" x14ac:dyDescent="0.3">
      <c r="A1370" s="249">
        <v>523905</v>
      </c>
      <c r="B1370" s="305" t="s">
        <v>2062</v>
      </c>
      <c r="C1370" s="249">
        <v>1</v>
      </c>
      <c r="D1370" s="249">
        <v>1</v>
      </c>
      <c r="E1370" s="249">
        <v>1</v>
      </c>
      <c r="F1370" s="249">
        <v>1</v>
      </c>
      <c r="G1370" s="249">
        <v>1</v>
      </c>
      <c r="H1370" s="249">
        <v>1</v>
      </c>
      <c r="I1370" s="249">
        <v>1</v>
      </c>
      <c r="J1370" s="249">
        <v>1</v>
      </c>
      <c r="K1370" s="249">
        <v>1</v>
      </c>
      <c r="L1370" s="249">
        <v>1</v>
      </c>
      <c r="M1370" s="249">
        <v>1</v>
      </c>
      <c r="N1370" s="249">
        <v>1</v>
      </c>
      <c r="O1370" s="249">
        <v>1</v>
      </c>
      <c r="P1370" s="249">
        <v>1</v>
      </c>
      <c r="Q1370" s="249">
        <v>1</v>
      </c>
      <c r="R1370" s="249">
        <v>1</v>
      </c>
      <c r="S1370" s="249">
        <v>1</v>
      </c>
      <c r="T1370" s="249">
        <v>1</v>
      </c>
      <c r="U1370" s="249">
        <v>1</v>
      </c>
      <c r="V1370" s="249">
        <v>1</v>
      </c>
      <c r="W1370" s="249">
        <v>1</v>
      </c>
      <c r="X1370" s="249">
        <v>1</v>
      </c>
      <c r="Y1370" s="249">
        <v>1</v>
      </c>
      <c r="Z1370" s="249">
        <v>1</v>
      </c>
      <c r="AA1370" s="249">
        <v>1</v>
      </c>
      <c r="AB1370" s="249">
        <v>1</v>
      </c>
      <c r="AC1370" s="249">
        <v>1</v>
      </c>
      <c r="AD1370" s="249">
        <v>1</v>
      </c>
      <c r="AE1370" s="249">
        <v>1</v>
      </c>
      <c r="AF1370" s="249">
        <v>1</v>
      </c>
      <c r="AG1370" s="249">
        <v>1</v>
      </c>
      <c r="AH1370" s="249">
        <v>1</v>
      </c>
      <c r="AI1370" s="249">
        <v>1</v>
      </c>
      <c r="AJ1370" s="249">
        <v>1</v>
      </c>
      <c r="AK1370" s="249">
        <v>1</v>
      </c>
      <c r="AL1370" s="249">
        <v>1</v>
      </c>
      <c r="AM1370" s="249">
        <v>1</v>
      </c>
    </row>
    <row r="1371" spans="1:39" x14ac:dyDescent="0.3">
      <c r="A1371" s="249">
        <v>523915</v>
      </c>
      <c r="B1371" s="305" t="s">
        <v>2062</v>
      </c>
      <c r="C1371" s="249">
        <v>1</v>
      </c>
      <c r="D1371" s="249">
        <v>1</v>
      </c>
      <c r="E1371" s="249">
        <v>1</v>
      </c>
      <c r="F1371" s="249">
        <v>1</v>
      </c>
      <c r="G1371" s="249">
        <v>1</v>
      </c>
      <c r="H1371" s="249">
        <v>1</v>
      </c>
      <c r="I1371" s="249">
        <v>1</v>
      </c>
      <c r="J1371" s="249">
        <v>1</v>
      </c>
      <c r="K1371" s="249">
        <v>1</v>
      </c>
      <c r="L1371" s="249">
        <v>1</v>
      </c>
      <c r="M1371" s="249">
        <v>1</v>
      </c>
      <c r="N1371" s="249">
        <v>1</v>
      </c>
      <c r="O1371" s="249">
        <v>1</v>
      </c>
      <c r="P1371" s="249">
        <v>1</v>
      </c>
      <c r="Q1371" s="249">
        <v>1</v>
      </c>
      <c r="R1371" s="249">
        <v>1</v>
      </c>
      <c r="S1371" s="249">
        <v>1</v>
      </c>
      <c r="T1371" s="249">
        <v>1</v>
      </c>
      <c r="U1371" s="249">
        <v>1</v>
      </c>
      <c r="V1371" s="249">
        <v>1</v>
      </c>
      <c r="W1371" s="249">
        <v>1</v>
      </c>
      <c r="X1371" s="249">
        <v>1</v>
      </c>
      <c r="Y1371" s="249">
        <v>1</v>
      </c>
      <c r="Z1371" s="249">
        <v>1</v>
      </c>
      <c r="AA1371" s="249">
        <v>1</v>
      </c>
      <c r="AB1371" s="249">
        <v>1</v>
      </c>
      <c r="AC1371" s="249">
        <v>1</v>
      </c>
      <c r="AD1371" s="249">
        <v>1</v>
      </c>
      <c r="AE1371" s="249">
        <v>1</v>
      </c>
      <c r="AF1371" s="249">
        <v>1</v>
      </c>
      <c r="AG1371" s="249">
        <v>1</v>
      </c>
      <c r="AH1371" s="249">
        <v>1</v>
      </c>
      <c r="AI1371" s="249">
        <v>1</v>
      </c>
      <c r="AJ1371" s="249">
        <v>1</v>
      </c>
      <c r="AK1371" s="249">
        <v>1</v>
      </c>
      <c r="AL1371" s="249">
        <v>1</v>
      </c>
      <c r="AM1371" s="249">
        <v>1</v>
      </c>
    </row>
    <row r="1372" spans="1:39" x14ac:dyDescent="0.3">
      <c r="A1372" s="249">
        <v>523921</v>
      </c>
      <c r="B1372" s="305" t="s">
        <v>2062</v>
      </c>
      <c r="C1372" s="249">
        <v>1</v>
      </c>
      <c r="D1372" s="249">
        <v>1</v>
      </c>
      <c r="E1372" s="249">
        <v>1</v>
      </c>
      <c r="F1372" s="249">
        <v>1</v>
      </c>
      <c r="G1372" s="249">
        <v>1</v>
      </c>
      <c r="H1372" s="249">
        <v>1</v>
      </c>
      <c r="I1372" s="249">
        <v>1</v>
      </c>
      <c r="J1372" s="249">
        <v>1</v>
      </c>
      <c r="K1372" s="249">
        <v>1</v>
      </c>
      <c r="L1372" s="249">
        <v>1</v>
      </c>
      <c r="M1372" s="249">
        <v>1</v>
      </c>
      <c r="N1372" s="249">
        <v>1</v>
      </c>
      <c r="O1372" s="249">
        <v>1</v>
      </c>
      <c r="P1372" s="249">
        <v>1</v>
      </c>
      <c r="Q1372" s="249">
        <v>1</v>
      </c>
      <c r="R1372" s="249">
        <v>1</v>
      </c>
      <c r="S1372" s="249">
        <v>1</v>
      </c>
      <c r="T1372" s="249">
        <v>1</v>
      </c>
      <c r="U1372" s="249">
        <v>1</v>
      </c>
      <c r="V1372" s="249">
        <v>1</v>
      </c>
      <c r="W1372" s="249">
        <v>1</v>
      </c>
      <c r="X1372" s="249">
        <v>1</v>
      </c>
      <c r="Y1372" s="249">
        <v>1</v>
      </c>
      <c r="Z1372" s="249">
        <v>1</v>
      </c>
      <c r="AA1372" s="249">
        <v>1</v>
      </c>
      <c r="AB1372" s="249">
        <v>1</v>
      </c>
      <c r="AC1372" s="249">
        <v>1</v>
      </c>
      <c r="AD1372" s="249">
        <v>1</v>
      </c>
      <c r="AE1372" s="249">
        <v>1</v>
      </c>
      <c r="AF1372" s="249">
        <v>1</v>
      </c>
      <c r="AG1372" s="249">
        <v>1</v>
      </c>
      <c r="AH1372" s="249">
        <v>1</v>
      </c>
      <c r="AI1372" s="249">
        <v>1</v>
      </c>
      <c r="AJ1372" s="249">
        <v>1</v>
      </c>
      <c r="AK1372" s="249">
        <v>1</v>
      </c>
      <c r="AL1372" s="249">
        <v>1</v>
      </c>
      <c r="AM1372" s="249">
        <v>1</v>
      </c>
    </row>
    <row r="1373" spans="1:39" x14ac:dyDescent="0.3">
      <c r="A1373" s="249">
        <v>523933</v>
      </c>
      <c r="B1373" s="305" t="s">
        <v>2062</v>
      </c>
      <c r="C1373" s="249">
        <v>1</v>
      </c>
      <c r="D1373" s="249">
        <v>1</v>
      </c>
      <c r="E1373" s="249">
        <v>1</v>
      </c>
      <c r="F1373" s="249">
        <v>1</v>
      </c>
      <c r="G1373" s="249">
        <v>1</v>
      </c>
      <c r="H1373" s="249">
        <v>1</v>
      </c>
      <c r="I1373" s="249">
        <v>1</v>
      </c>
      <c r="J1373" s="249">
        <v>1</v>
      </c>
      <c r="K1373" s="249">
        <v>1</v>
      </c>
      <c r="L1373" s="249">
        <v>1</v>
      </c>
      <c r="M1373" s="249">
        <v>1</v>
      </c>
      <c r="N1373" s="249">
        <v>1</v>
      </c>
      <c r="O1373" s="249">
        <v>1</v>
      </c>
      <c r="P1373" s="249">
        <v>1</v>
      </c>
      <c r="Q1373" s="249">
        <v>1</v>
      </c>
      <c r="R1373" s="249">
        <v>1</v>
      </c>
      <c r="S1373" s="249">
        <v>1</v>
      </c>
      <c r="T1373" s="249">
        <v>1</v>
      </c>
      <c r="U1373" s="249">
        <v>1</v>
      </c>
      <c r="V1373" s="249">
        <v>1</v>
      </c>
      <c r="W1373" s="249">
        <v>1</v>
      </c>
      <c r="X1373" s="249">
        <v>1</v>
      </c>
      <c r="Y1373" s="249">
        <v>1</v>
      </c>
      <c r="Z1373" s="249">
        <v>1</v>
      </c>
      <c r="AA1373" s="249">
        <v>1</v>
      </c>
      <c r="AB1373" s="249">
        <v>1</v>
      </c>
      <c r="AC1373" s="249">
        <v>1</v>
      </c>
      <c r="AD1373" s="249">
        <v>1</v>
      </c>
      <c r="AE1373" s="249">
        <v>1</v>
      </c>
      <c r="AF1373" s="249">
        <v>1</v>
      </c>
      <c r="AG1373" s="249">
        <v>1</v>
      </c>
      <c r="AH1373" s="249">
        <v>1</v>
      </c>
      <c r="AI1373" s="249">
        <v>1</v>
      </c>
      <c r="AJ1373" s="249">
        <v>1</v>
      </c>
      <c r="AK1373" s="249">
        <v>1</v>
      </c>
      <c r="AL1373" s="249">
        <v>1</v>
      </c>
      <c r="AM1373" s="249">
        <v>1</v>
      </c>
    </row>
    <row r="1374" spans="1:39" x14ac:dyDescent="0.3">
      <c r="A1374" s="249">
        <v>523936</v>
      </c>
      <c r="B1374" s="305" t="s">
        <v>2062</v>
      </c>
      <c r="C1374" s="249">
        <v>1</v>
      </c>
      <c r="D1374" s="249">
        <v>1</v>
      </c>
      <c r="E1374" s="249">
        <v>1</v>
      </c>
      <c r="F1374" s="249">
        <v>1</v>
      </c>
      <c r="G1374" s="249">
        <v>1</v>
      </c>
      <c r="H1374" s="249">
        <v>1</v>
      </c>
      <c r="I1374" s="249">
        <v>1</v>
      </c>
      <c r="J1374" s="249">
        <v>1</v>
      </c>
      <c r="K1374" s="249">
        <v>1</v>
      </c>
      <c r="L1374" s="249">
        <v>1</v>
      </c>
      <c r="M1374" s="249">
        <v>1</v>
      </c>
      <c r="N1374" s="249">
        <v>1</v>
      </c>
      <c r="O1374" s="249">
        <v>1</v>
      </c>
      <c r="P1374" s="249">
        <v>1</v>
      </c>
      <c r="Q1374" s="249">
        <v>1</v>
      </c>
      <c r="R1374" s="249">
        <v>1</v>
      </c>
      <c r="S1374" s="249">
        <v>1</v>
      </c>
      <c r="T1374" s="249">
        <v>1</v>
      </c>
      <c r="U1374" s="249">
        <v>1</v>
      </c>
      <c r="V1374" s="249">
        <v>1</v>
      </c>
      <c r="W1374" s="249">
        <v>1</v>
      </c>
      <c r="X1374" s="249">
        <v>1</v>
      </c>
      <c r="Y1374" s="249">
        <v>1</v>
      </c>
      <c r="Z1374" s="249">
        <v>1</v>
      </c>
      <c r="AA1374" s="249">
        <v>1</v>
      </c>
      <c r="AB1374" s="249">
        <v>1</v>
      </c>
      <c r="AC1374" s="249">
        <v>1</v>
      </c>
      <c r="AD1374" s="249">
        <v>1</v>
      </c>
      <c r="AE1374" s="249">
        <v>1</v>
      </c>
      <c r="AF1374" s="249">
        <v>1</v>
      </c>
      <c r="AG1374" s="249">
        <v>1</v>
      </c>
      <c r="AH1374" s="249">
        <v>1</v>
      </c>
      <c r="AI1374" s="249">
        <v>1</v>
      </c>
      <c r="AJ1374" s="249">
        <v>1</v>
      </c>
      <c r="AK1374" s="249">
        <v>1</v>
      </c>
      <c r="AL1374" s="249">
        <v>1</v>
      </c>
      <c r="AM1374" s="249">
        <v>1</v>
      </c>
    </row>
    <row r="1375" spans="1:39" x14ac:dyDescent="0.3">
      <c r="A1375" s="249">
        <v>523938</v>
      </c>
      <c r="B1375" s="305" t="s">
        <v>2062</v>
      </c>
      <c r="C1375" s="249">
        <v>1</v>
      </c>
      <c r="D1375" s="249">
        <v>1</v>
      </c>
      <c r="E1375" s="249">
        <v>1</v>
      </c>
      <c r="F1375" s="249">
        <v>1</v>
      </c>
      <c r="G1375" s="249">
        <v>1</v>
      </c>
      <c r="H1375" s="249">
        <v>1</v>
      </c>
      <c r="I1375" s="249">
        <v>1</v>
      </c>
      <c r="J1375" s="249">
        <v>1</v>
      </c>
      <c r="K1375" s="249">
        <v>1</v>
      </c>
      <c r="L1375" s="249">
        <v>1</v>
      </c>
      <c r="M1375" s="249">
        <v>1</v>
      </c>
      <c r="N1375" s="249">
        <v>1</v>
      </c>
      <c r="O1375" s="249">
        <v>1</v>
      </c>
      <c r="P1375" s="249">
        <v>1</v>
      </c>
      <c r="Q1375" s="249">
        <v>1</v>
      </c>
      <c r="R1375" s="249">
        <v>1</v>
      </c>
      <c r="S1375" s="249">
        <v>1</v>
      </c>
      <c r="T1375" s="249">
        <v>1</v>
      </c>
      <c r="U1375" s="249">
        <v>1</v>
      </c>
      <c r="V1375" s="249">
        <v>1</v>
      </c>
      <c r="W1375" s="249">
        <v>1</v>
      </c>
      <c r="X1375" s="249">
        <v>1</v>
      </c>
      <c r="Y1375" s="249">
        <v>1</v>
      </c>
      <c r="Z1375" s="249">
        <v>1</v>
      </c>
      <c r="AA1375" s="249">
        <v>1</v>
      </c>
      <c r="AB1375" s="249">
        <v>1</v>
      </c>
      <c r="AC1375" s="249">
        <v>1</v>
      </c>
      <c r="AD1375" s="249">
        <v>1</v>
      </c>
      <c r="AE1375" s="249">
        <v>1</v>
      </c>
      <c r="AF1375" s="249">
        <v>1</v>
      </c>
      <c r="AG1375" s="249">
        <v>1</v>
      </c>
      <c r="AH1375" s="249">
        <v>1</v>
      </c>
      <c r="AI1375" s="249">
        <v>1</v>
      </c>
      <c r="AJ1375" s="249">
        <v>1</v>
      </c>
      <c r="AK1375" s="249">
        <v>1</v>
      </c>
      <c r="AL1375" s="249">
        <v>1</v>
      </c>
      <c r="AM1375" s="249">
        <v>1</v>
      </c>
    </row>
    <row r="1376" spans="1:39" x14ac:dyDescent="0.3">
      <c r="A1376" s="249">
        <v>523945</v>
      </c>
      <c r="B1376" s="305" t="s">
        <v>2062</v>
      </c>
      <c r="C1376" s="249">
        <v>1</v>
      </c>
      <c r="D1376" s="249">
        <v>1</v>
      </c>
      <c r="E1376" s="249">
        <v>1</v>
      </c>
      <c r="F1376" s="249">
        <v>1</v>
      </c>
      <c r="G1376" s="249">
        <v>1</v>
      </c>
      <c r="H1376" s="249">
        <v>1</v>
      </c>
      <c r="I1376" s="249">
        <v>1</v>
      </c>
      <c r="J1376" s="249">
        <v>1</v>
      </c>
      <c r="K1376" s="249">
        <v>1</v>
      </c>
      <c r="L1376" s="249">
        <v>1</v>
      </c>
      <c r="M1376" s="249">
        <v>1</v>
      </c>
      <c r="N1376" s="249">
        <v>1</v>
      </c>
      <c r="O1376" s="249">
        <v>1</v>
      </c>
      <c r="P1376" s="249">
        <v>1</v>
      </c>
      <c r="Q1376" s="249">
        <v>1</v>
      </c>
      <c r="R1376" s="249">
        <v>1</v>
      </c>
      <c r="S1376" s="249">
        <v>1</v>
      </c>
      <c r="T1376" s="249">
        <v>1</v>
      </c>
      <c r="U1376" s="249">
        <v>1</v>
      </c>
      <c r="V1376" s="249">
        <v>1</v>
      </c>
      <c r="W1376" s="249">
        <v>1</v>
      </c>
      <c r="X1376" s="249">
        <v>1</v>
      </c>
      <c r="Y1376" s="249">
        <v>1</v>
      </c>
      <c r="Z1376" s="249">
        <v>1</v>
      </c>
      <c r="AA1376" s="249">
        <v>1</v>
      </c>
      <c r="AB1376" s="249">
        <v>1</v>
      </c>
      <c r="AC1376" s="249">
        <v>1</v>
      </c>
      <c r="AD1376" s="249">
        <v>1</v>
      </c>
      <c r="AE1376" s="249">
        <v>1</v>
      </c>
      <c r="AF1376" s="249">
        <v>1</v>
      </c>
      <c r="AG1376" s="249">
        <v>1</v>
      </c>
      <c r="AH1376" s="249">
        <v>1</v>
      </c>
      <c r="AI1376" s="249">
        <v>1</v>
      </c>
      <c r="AJ1376" s="249">
        <v>1</v>
      </c>
      <c r="AK1376" s="249">
        <v>1</v>
      </c>
      <c r="AL1376" s="249">
        <v>1</v>
      </c>
      <c r="AM1376" s="249">
        <v>1</v>
      </c>
    </row>
    <row r="1377" spans="1:39" x14ac:dyDescent="0.3">
      <c r="A1377" s="249">
        <v>523975</v>
      </c>
      <c r="B1377" s="305" t="s">
        <v>2062</v>
      </c>
      <c r="C1377" s="249">
        <v>1</v>
      </c>
      <c r="D1377" s="249">
        <v>1</v>
      </c>
      <c r="E1377" s="249">
        <v>1</v>
      </c>
      <c r="F1377" s="249">
        <v>1</v>
      </c>
      <c r="G1377" s="249">
        <v>1</v>
      </c>
      <c r="H1377" s="249">
        <v>1</v>
      </c>
      <c r="I1377" s="249">
        <v>1</v>
      </c>
      <c r="J1377" s="249">
        <v>1</v>
      </c>
      <c r="K1377" s="249">
        <v>1</v>
      </c>
      <c r="L1377" s="249">
        <v>1</v>
      </c>
      <c r="M1377" s="249">
        <v>1</v>
      </c>
      <c r="N1377" s="249">
        <v>1</v>
      </c>
      <c r="O1377" s="249">
        <v>1</v>
      </c>
      <c r="P1377" s="249">
        <v>1</v>
      </c>
      <c r="Q1377" s="249">
        <v>1</v>
      </c>
      <c r="R1377" s="249">
        <v>1</v>
      </c>
      <c r="S1377" s="249">
        <v>1</v>
      </c>
      <c r="T1377" s="249">
        <v>1</v>
      </c>
      <c r="U1377" s="249">
        <v>1</v>
      </c>
      <c r="V1377" s="249">
        <v>1</v>
      </c>
      <c r="W1377" s="249">
        <v>1</v>
      </c>
      <c r="X1377" s="249">
        <v>1</v>
      </c>
      <c r="Y1377" s="249">
        <v>1</v>
      </c>
      <c r="Z1377" s="249">
        <v>1</v>
      </c>
      <c r="AA1377" s="249">
        <v>1</v>
      </c>
      <c r="AB1377" s="249">
        <v>1</v>
      </c>
      <c r="AC1377" s="249">
        <v>1</v>
      </c>
      <c r="AD1377" s="249">
        <v>1</v>
      </c>
      <c r="AE1377" s="249">
        <v>1</v>
      </c>
      <c r="AF1377" s="249">
        <v>1</v>
      </c>
      <c r="AG1377" s="249">
        <v>1</v>
      </c>
      <c r="AH1377" s="249">
        <v>1</v>
      </c>
      <c r="AI1377" s="249">
        <v>1</v>
      </c>
      <c r="AJ1377" s="249">
        <v>1</v>
      </c>
      <c r="AK1377" s="249">
        <v>1</v>
      </c>
      <c r="AL1377" s="249">
        <v>1</v>
      </c>
      <c r="AM1377" s="249">
        <v>1</v>
      </c>
    </row>
    <row r="1378" spans="1:39" x14ac:dyDescent="0.3">
      <c r="A1378" s="249">
        <v>523988</v>
      </c>
      <c r="B1378" s="305" t="s">
        <v>2062</v>
      </c>
      <c r="C1378" s="249">
        <v>1</v>
      </c>
      <c r="D1378" s="249">
        <v>1</v>
      </c>
      <c r="E1378" s="249">
        <v>1</v>
      </c>
      <c r="F1378" s="249">
        <v>1</v>
      </c>
      <c r="G1378" s="249">
        <v>1</v>
      </c>
      <c r="H1378" s="249">
        <v>1</v>
      </c>
      <c r="I1378" s="249">
        <v>1</v>
      </c>
      <c r="J1378" s="249">
        <v>1</v>
      </c>
      <c r="K1378" s="249">
        <v>1</v>
      </c>
      <c r="L1378" s="249">
        <v>1</v>
      </c>
      <c r="M1378" s="249">
        <v>1</v>
      </c>
      <c r="N1378" s="249">
        <v>1</v>
      </c>
      <c r="O1378" s="249">
        <v>1</v>
      </c>
      <c r="P1378" s="249">
        <v>1</v>
      </c>
      <c r="Q1378" s="249">
        <v>1</v>
      </c>
      <c r="R1378" s="249">
        <v>1</v>
      </c>
      <c r="S1378" s="249">
        <v>1</v>
      </c>
      <c r="T1378" s="249">
        <v>1</v>
      </c>
      <c r="U1378" s="249">
        <v>1</v>
      </c>
      <c r="V1378" s="249">
        <v>1</v>
      </c>
      <c r="W1378" s="249">
        <v>1</v>
      </c>
      <c r="X1378" s="249">
        <v>1</v>
      </c>
      <c r="Y1378" s="249">
        <v>1</v>
      </c>
      <c r="Z1378" s="249">
        <v>1</v>
      </c>
      <c r="AA1378" s="249">
        <v>1</v>
      </c>
      <c r="AB1378" s="249">
        <v>1</v>
      </c>
      <c r="AC1378" s="249">
        <v>1</v>
      </c>
      <c r="AD1378" s="249">
        <v>1</v>
      </c>
      <c r="AE1378" s="249">
        <v>1</v>
      </c>
      <c r="AF1378" s="249">
        <v>1</v>
      </c>
      <c r="AG1378" s="249">
        <v>1</v>
      </c>
      <c r="AH1378" s="249">
        <v>1</v>
      </c>
      <c r="AI1378" s="249">
        <v>1</v>
      </c>
      <c r="AJ1378" s="249">
        <v>1</v>
      </c>
      <c r="AK1378" s="249">
        <v>1</v>
      </c>
      <c r="AL1378" s="249">
        <v>1</v>
      </c>
      <c r="AM1378" s="249">
        <v>1</v>
      </c>
    </row>
    <row r="1379" spans="1:39" x14ac:dyDescent="0.3">
      <c r="A1379" s="249">
        <v>523993</v>
      </c>
      <c r="B1379" s="305" t="s">
        <v>2062</v>
      </c>
      <c r="C1379" s="249">
        <v>1</v>
      </c>
      <c r="D1379" s="249">
        <v>1</v>
      </c>
      <c r="E1379" s="249">
        <v>1</v>
      </c>
      <c r="F1379" s="249">
        <v>1</v>
      </c>
      <c r="G1379" s="249">
        <v>1</v>
      </c>
      <c r="H1379" s="249">
        <v>1</v>
      </c>
      <c r="I1379" s="249">
        <v>1</v>
      </c>
      <c r="J1379" s="249">
        <v>1</v>
      </c>
      <c r="K1379" s="249">
        <v>1</v>
      </c>
      <c r="L1379" s="249">
        <v>1</v>
      </c>
      <c r="M1379" s="249">
        <v>1</v>
      </c>
      <c r="N1379" s="249">
        <v>1</v>
      </c>
      <c r="O1379" s="249">
        <v>1</v>
      </c>
      <c r="P1379" s="249">
        <v>1</v>
      </c>
      <c r="Q1379" s="249">
        <v>1</v>
      </c>
      <c r="R1379" s="249">
        <v>1</v>
      </c>
      <c r="S1379" s="249">
        <v>1</v>
      </c>
      <c r="T1379" s="249">
        <v>1</v>
      </c>
      <c r="U1379" s="249">
        <v>1</v>
      </c>
      <c r="V1379" s="249">
        <v>1</v>
      </c>
      <c r="W1379" s="249">
        <v>1</v>
      </c>
      <c r="X1379" s="249">
        <v>1</v>
      </c>
      <c r="Y1379" s="249">
        <v>1</v>
      </c>
      <c r="Z1379" s="249">
        <v>1</v>
      </c>
      <c r="AA1379" s="249">
        <v>1</v>
      </c>
      <c r="AB1379" s="249">
        <v>1</v>
      </c>
      <c r="AC1379" s="249">
        <v>1</v>
      </c>
      <c r="AD1379" s="249">
        <v>1</v>
      </c>
      <c r="AE1379" s="249">
        <v>1</v>
      </c>
      <c r="AF1379" s="249">
        <v>1</v>
      </c>
      <c r="AG1379" s="249">
        <v>1</v>
      </c>
      <c r="AH1379" s="249">
        <v>1</v>
      </c>
      <c r="AI1379" s="249">
        <v>1</v>
      </c>
      <c r="AJ1379" s="249">
        <v>1</v>
      </c>
      <c r="AK1379" s="249">
        <v>1</v>
      </c>
      <c r="AL1379" s="249">
        <v>1</v>
      </c>
      <c r="AM1379" s="249">
        <v>1</v>
      </c>
    </row>
    <row r="1380" spans="1:39" x14ac:dyDescent="0.3">
      <c r="A1380" s="249">
        <v>523996</v>
      </c>
      <c r="B1380" s="305" t="s">
        <v>2062</v>
      </c>
      <c r="C1380" s="249">
        <v>1</v>
      </c>
      <c r="D1380" s="249">
        <v>1</v>
      </c>
      <c r="E1380" s="249">
        <v>1</v>
      </c>
      <c r="F1380" s="249">
        <v>1</v>
      </c>
      <c r="G1380" s="249">
        <v>1</v>
      </c>
      <c r="H1380" s="249">
        <v>1</v>
      </c>
      <c r="I1380" s="249">
        <v>1</v>
      </c>
      <c r="J1380" s="249">
        <v>1</v>
      </c>
      <c r="K1380" s="249">
        <v>1</v>
      </c>
      <c r="L1380" s="249">
        <v>1</v>
      </c>
      <c r="M1380" s="249">
        <v>1</v>
      </c>
      <c r="N1380" s="249">
        <v>1</v>
      </c>
      <c r="O1380" s="249">
        <v>1</v>
      </c>
      <c r="P1380" s="249">
        <v>1</v>
      </c>
      <c r="Q1380" s="249">
        <v>1</v>
      </c>
      <c r="R1380" s="249">
        <v>1</v>
      </c>
      <c r="S1380" s="249">
        <v>1</v>
      </c>
      <c r="T1380" s="249">
        <v>1</v>
      </c>
      <c r="U1380" s="249">
        <v>1</v>
      </c>
      <c r="V1380" s="249">
        <v>1</v>
      </c>
      <c r="W1380" s="249">
        <v>1</v>
      </c>
      <c r="X1380" s="249">
        <v>1</v>
      </c>
      <c r="Y1380" s="249">
        <v>1</v>
      </c>
      <c r="Z1380" s="249">
        <v>1</v>
      </c>
      <c r="AA1380" s="249">
        <v>1</v>
      </c>
      <c r="AB1380" s="249">
        <v>1</v>
      </c>
      <c r="AC1380" s="249">
        <v>1</v>
      </c>
      <c r="AD1380" s="249">
        <v>1</v>
      </c>
      <c r="AE1380" s="249">
        <v>1</v>
      </c>
      <c r="AF1380" s="249">
        <v>1</v>
      </c>
      <c r="AG1380" s="249">
        <v>1</v>
      </c>
      <c r="AH1380" s="249">
        <v>1</v>
      </c>
      <c r="AI1380" s="249">
        <v>1</v>
      </c>
      <c r="AJ1380" s="249">
        <v>1</v>
      </c>
      <c r="AK1380" s="249">
        <v>1</v>
      </c>
      <c r="AL1380" s="249">
        <v>1</v>
      </c>
      <c r="AM1380" s="249">
        <v>1</v>
      </c>
    </row>
    <row r="1381" spans="1:39" x14ac:dyDescent="0.3">
      <c r="A1381" s="249">
        <v>523999</v>
      </c>
      <c r="B1381" s="305" t="s">
        <v>2062</v>
      </c>
      <c r="C1381" s="249">
        <v>1</v>
      </c>
      <c r="D1381" s="249">
        <v>1</v>
      </c>
      <c r="E1381" s="249">
        <v>1</v>
      </c>
      <c r="F1381" s="249">
        <v>1</v>
      </c>
      <c r="G1381" s="249">
        <v>1</v>
      </c>
      <c r="H1381" s="249">
        <v>1</v>
      </c>
      <c r="I1381" s="249">
        <v>1</v>
      </c>
      <c r="J1381" s="249">
        <v>1</v>
      </c>
      <c r="K1381" s="249">
        <v>1</v>
      </c>
      <c r="L1381" s="249">
        <v>1</v>
      </c>
      <c r="M1381" s="249">
        <v>1</v>
      </c>
      <c r="N1381" s="249">
        <v>1</v>
      </c>
      <c r="O1381" s="249">
        <v>1</v>
      </c>
      <c r="P1381" s="249">
        <v>1</v>
      </c>
      <c r="Q1381" s="249">
        <v>1</v>
      </c>
      <c r="R1381" s="249">
        <v>1</v>
      </c>
      <c r="S1381" s="249">
        <v>1</v>
      </c>
      <c r="T1381" s="249">
        <v>1</v>
      </c>
      <c r="U1381" s="249">
        <v>1</v>
      </c>
      <c r="V1381" s="249">
        <v>1</v>
      </c>
      <c r="W1381" s="249">
        <v>1</v>
      </c>
      <c r="X1381" s="249">
        <v>1</v>
      </c>
      <c r="Y1381" s="249">
        <v>1</v>
      </c>
      <c r="Z1381" s="249">
        <v>1</v>
      </c>
      <c r="AA1381" s="249">
        <v>1</v>
      </c>
      <c r="AB1381" s="249">
        <v>1</v>
      </c>
      <c r="AC1381" s="249">
        <v>1</v>
      </c>
      <c r="AD1381" s="249">
        <v>1</v>
      </c>
      <c r="AE1381" s="249">
        <v>1</v>
      </c>
      <c r="AF1381" s="249">
        <v>1</v>
      </c>
      <c r="AG1381" s="249">
        <v>1</v>
      </c>
      <c r="AH1381" s="249">
        <v>1</v>
      </c>
      <c r="AI1381" s="249">
        <v>1</v>
      </c>
      <c r="AJ1381" s="249">
        <v>1</v>
      </c>
      <c r="AK1381" s="249">
        <v>1</v>
      </c>
      <c r="AL1381" s="249">
        <v>1</v>
      </c>
      <c r="AM1381" s="249">
        <v>1</v>
      </c>
    </row>
    <row r="1382" spans="1:39" x14ac:dyDescent="0.3">
      <c r="A1382" s="249">
        <v>524013</v>
      </c>
      <c r="B1382" s="305" t="s">
        <v>2062</v>
      </c>
      <c r="C1382" s="249">
        <v>1</v>
      </c>
      <c r="D1382" s="249">
        <v>1</v>
      </c>
      <c r="E1382" s="249">
        <v>1</v>
      </c>
      <c r="F1382" s="249">
        <v>1</v>
      </c>
      <c r="G1382" s="249">
        <v>1</v>
      </c>
      <c r="H1382" s="249">
        <v>1</v>
      </c>
      <c r="I1382" s="249">
        <v>1</v>
      </c>
      <c r="J1382" s="249">
        <v>1</v>
      </c>
      <c r="K1382" s="249">
        <v>1</v>
      </c>
      <c r="L1382" s="249">
        <v>1</v>
      </c>
      <c r="M1382" s="249">
        <v>1</v>
      </c>
      <c r="N1382" s="249">
        <v>1</v>
      </c>
      <c r="O1382" s="249">
        <v>1</v>
      </c>
      <c r="P1382" s="249">
        <v>1</v>
      </c>
      <c r="Q1382" s="249">
        <v>1</v>
      </c>
      <c r="R1382" s="249">
        <v>1</v>
      </c>
      <c r="S1382" s="249">
        <v>1</v>
      </c>
      <c r="T1382" s="249">
        <v>1</v>
      </c>
      <c r="U1382" s="249">
        <v>1</v>
      </c>
      <c r="V1382" s="249">
        <v>1</v>
      </c>
      <c r="W1382" s="249">
        <v>1</v>
      </c>
      <c r="X1382" s="249">
        <v>1</v>
      </c>
      <c r="Y1382" s="249">
        <v>1</v>
      </c>
      <c r="Z1382" s="249">
        <v>1</v>
      </c>
      <c r="AA1382" s="249">
        <v>1</v>
      </c>
      <c r="AB1382" s="249">
        <v>1</v>
      </c>
      <c r="AC1382" s="249">
        <v>1</v>
      </c>
      <c r="AD1382" s="249">
        <v>1</v>
      </c>
      <c r="AE1382" s="249">
        <v>1</v>
      </c>
      <c r="AF1382" s="249">
        <v>1</v>
      </c>
      <c r="AG1382" s="249">
        <v>1</v>
      </c>
      <c r="AH1382" s="249">
        <v>1</v>
      </c>
      <c r="AI1382" s="249">
        <v>1</v>
      </c>
      <c r="AJ1382" s="249">
        <v>1</v>
      </c>
      <c r="AK1382" s="249">
        <v>1</v>
      </c>
      <c r="AL1382" s="249">
        <v>1</v>
      </c>
      <c r="AM1382" s="249">
        <v>1</v>
      </c>
    </row>
    <row r="1383" spans="1:39" x14ac:dyDescent="0.3">
      <c r="A1383" s="249">
        <v>524027</v>
      </c>
      <c r="B1383" s="305" t="s">
        <v>2062</v>
      </c>
      <c r="C1383" s="249">
        <v>1</v>
      </c>
      <c r="D1383" s="249">
        <v>1</v>
      </c>
      <c r="E1383" s="249">
        <v>1</v>
      </c>
      <c r="F1383" s="249">
        <v>1</v>
      </c>
      <c r="G1383" s="249">
        <v>1</v>
      </c>
      <c r="H1383" s="249">
        <v>1</v>
      </c>
      <c r="I1383" s="249">
        <v>1</v>
      </c>
      <c r="J1383" s="249">
        <v>1</v>
      </c>
      <c r="K1383" s="249">
        <v>1</v>
      </c>
      <c r="L1383" s="249">
        <v>1</v>
      </c>
      <c r="M1383" s="249">
        <v>1</v>
      </c>
      <c r="N1383" s="249">
        <v>1</v>
      </c>
      <c r="O1383" s="249">
        <v>1</v>
      </c>
      <c r="P1383" s="249">
        <v>1</v>
      </c>
      <c r="Q1383" s="249">
        <v>1</v>
      </c>
      <c r="R1383" s="249">
        <v>1</v>
      </c>
      <c r="S1383" s="249">
        <v>1</v>
      </c>
      <c r="T1383" s="249">
        <v>1</v>
      </c>
      <c r="U1383" s="249">
        <v>1</v>
      </c>
      <c r="V1383" s="249">
        <v>1</v>
      </c>
      <c r="W1383" s="249">
        <v>1</v>
      </c>
      <c r="X1383" s="249">
        <v>1</v>
      </c>
      <c r="Y1383" s="249">
        <v>1</v>
      </c>
      <c r="Z1383" s="249">
        <v>1</v>
      </c>
      <c r="AA1383" s="249">
        <v>1</v>
      </c>
      <c r="AB1383" s="249">
        <v>1</v>
      </c>
      <c r="AC1383" s="249">
        <v>1</v>
      </c>
      <c r="AD1383" s="249">
        <v>1</v>
      </c>
      <c r="AE1383" s="249">
        <v>1</v>
      </c>
      <c r="AF1383" s="249">
        <v>1</v>
      </c>
      <c r="AG1383" s="249">
        <v>1</v>
      </c>
      <c r="AH1383" s="249">
        <v>1</v>
      </c>
      <c r="AI1383" s="249">
        <v>1</v>
      </c>
      <c r="AJ1383" s="249">
        <v>1</v>
      </c>
      <c r="AK1383" s="249">
        <v>1</v>
      </c>
      <c r="AL1383" s="249">
        <v>1</v>
      </c>
      <c r="AM1383" s="249">
        <v>1</v>
      </c>
    </row>
    <row r="1384" spans="1:39" x14ac:dyDescent="0.3">
      <c r="A1384" s="249">
        <v>524037</v>
      </c>
      <c r="B1384" s="305" t="s">
        <v>2062</v>
      </c>
      <c r="C1384" s="249">
        <v>1</v>
      </c>
      <c r="D1384" s="249">
        <v>1</v>
      </c>
      <c r="E1384" s="249">
        <v>1</v>
      </c>
      <c r="F1384" s="249">
        <v>1</v>
      </c>
      <c r="G1384" s="249">
        <v>1</v>
      </c>
      <c r="H1384" s="249">
        <v>1</v>
      </c>
      <c r="I1384" s="249">
        <v>1</v>
      </c>
      <c r="J1384" s="249">
        <v>1</v>
      </c>
      <c r="K1384" s="249">
        <v>1</v>
      </c>
      <c r="L1384" s="249">
        <v>1</v>
      </c>
      <c r="M1384" s="249">
        <v>1</v>
      </c>
      <c r="N1384" s="249">
        <v>1</v>
      </c>
      <c r="O1384" s="249">
        <v>1</v>
      </c>
      <c r="P1384" s="249">
        <v>1</v>
      </c>
      <c r="Q1384" s="249">
        <v>1</v>
      </c>
      <c r="R1384" s="249">
        <v>1</v>
      </c>
      <c r="S1384" s="249">
        <v>1</v>
      </c>
      <c r="T1384" s="249">
        <v>1</v>
      </c>
      <c r="U1384" s="249">
        <v>1</v>
      </c>
      <c r="V1384" s="249">
        <v>1</v>
      </c>
      <c r="W1384" s="249">
        <v>1</v>
      </c>
      <c r="X1384" s="249">
        <v>1</v>
      </c>
      <c r="Y1384" s="249">
        <v>1</v>
      </c>
      <c r="Z1384" s="249">
        <v>1</v>
      </c>
      <c r="AA1384" s="249">
        <v>1</v>
      </c>
      <c r="AB1384" s="249">
        <v>1</v>
      </c>
      <c r="AC1384" s="249">
        <v>1</v>
      </c>
      <c r="AD1384" s="249">
        <v>1</v>
      </c>
      <c r="AE1384" s="249">
        <v>1</v>
      </c>
      <c r="AF1384" s="249">
        <v>1</v>
      </c>
      <c r="AG1384" s="249">
        <v>1</v>
      </c>
      <c r="AH1384" s="249">
        <v>1</v>
      </c>
      <c r="AI1384" s="249">
        <v>1</v>
      </c>
      <c r="AJ1384" s="249">
        <v>1</v>
      </c>
      <c r="AK1384" s="249">
        <v>1</v>
      </c>
      <c r="AL1384" s="249">
        <v>1</v>
      </c>
      <c r="AM1384" s="249">
        <v>1</v>
      </c>
    </row>
    <row r="1385" spans="1:39" x14ac:dyDescent="0.3">
      <c r="A1385" s="249">
        <v>524040</v>
      </c>
      <c r="B1385" s="305" t="s">
        <v>2062</v>
      </c>
      <c r="C1385" s="249">
        <v>1</v>
      </c>
      <c r="D1385" s="249">
        <v>1</v>
      </c>
      <c r="E1385" s="249">
        <v>1</v>
      </c>
      <c r="F1385" s="249">
        <v>1</v>
      </c>
      <c r="G1385" s="249">
        <v>1</v>
      </c>
      <c r="H1385" s="249">
        <v>1</v>
      </c>
      <c r="I1385" s="249">
        <v>1</v>
      </c>
      <c r="J1385" s="249">
        <v>1</v>
      </c>
      <c r="K1385" s="249">
        <v>1</v>
      </c>
      <c r="L1385" s="249">
        <v>1</v>
      </c>
      <c r="M1385" s="249">
        <v>1</v>
      </c>
      <c r="N1385" s="249">
        <v>1</v>
      </c>
      <c r="O1385" s="249">
        <v>1</v>
      </c>
      <c r="P1385" s="249">
        <v>1</v>
      </c>
      <c r="Q1385" s="249">
        <v>1</v>
      </c>
      <c r="R1385" s="249">
        <v>1</v>
      </c>
      <c r="S1385" s="249">
        <v>1</v>
      </c>
      <c r="T1385" s="249">
        <v>1</v>
      </c>
      <c r="U1385" s="249">
        <v>1</v>
      </c>
      <c r="V1385" s="249">
        <v>1</v>
      </c>
      <c r="W1385" s="249">
        <v>1</v>
      </c>
      <c r="X1385" s="249">
        <v>1</v>
      </c>
      <c r="Y1385" s="249">
        <v>1</v>
      </c>
      <c r="Z1385" s="249">
        <v>1</v>
      </c>
      <c r="AA1385" s="249">
        <v>1</v>
      </c>
      <c r="AB1385" s="249">
        <v>1</v>
      </c>
      <c r="AC1385" s="249">
        <v>1</v>
      </c>
      <c r="AD1385" s="249">
        <v>1</v>
      </c>
      <c r="AE1385" s="249">
        <v>1</v>
      </c>
      <c r="AF1385" s="249">
        <v>1</v>
      </c>
      <c r="AG1385" s="249">
        <v>1</v>
      </c>
      <c r="AH1385" s="249">
        <v>1</v>
      </c>
      <c r="AI1385" s="249">
        <v>1</v>
      </c>
      <c r="AJ1385" s="249">
        <v>1</v>
      </c>
      <c r="AK1385" s="249">
        <v>1</v>
      </c>
      <c r="AL1385" s="249">
        <v>1</v>
      </c>
      <c r="AM1385" s="249">
        <v>1</v>
      </c>
    </row>
    <row r="1386" spans="1:39" x14ac:dyDescent="0.3">
      <c r="A1386" s="249">
        <v>524069</v>
      </c>
      <c r="B1386" s="305" t="s">
        <v>2062</v>
      </c>
      <c r="C1386" s="249">
        <v>1</v>
      </c>
      <c r="D1386" s="249">
        <v>1</v>
      </c>
      <c r="E1386" s="249">
        <v>1</v>
      </c>
      <c r="F1386" s="249">
        <v>1</v>
      </c>
      <c r="G1386" s="249">
        <v>1</v>
      </c>
      <c r="H1386" s="249">
        <v>1</v>
      </c>
      <c r="I1386" s="249">
        <v>1</v>
      </c>
      <c r="J1386" s="249">
        <v>1</v>
      </c>
      <c r="K1386" s="249">
        <v>1</v>
      </c>
      <c r="L1386" s="249">
        <v>1</v>
      </c>
      <c r="M1386" s="249">
        <v>1</v>
      </c>
      <c r="N1386" s="249">
        <v>1</v>
      </c>
      <c r="O1386" s="249">
        <v>1</v>
      </c>
      <c r="P1386" s="249">
        <v>1</v>
      </c>
      <c r="Q1386" s="249">
        <v>1</v>
      </c>
      <c r="R1386" s="249">
        <v>1</v>
      </c>
      <c r="S1386" s="249">
        <v>1</v>
      </c>
      <c r="T1386" s="249">
        <v>1</v>
      </c>
      <c r="U1386" s="249">
        <v>1</v>
      </c>
      <c r="V1386" s="249">
        <v>1</v>
      </c>
      <c r="W1386" s="249">
        <v>1</v>
      </c>
      <c r="X1386" s="249">
        <v>1</v>
      </c>
      <c r="Y1386" s="249">
        <v>1</v>
      </c>
      <c r="Z1386" s="249">
        <v>1</v>
      </c>
      <c r="AA1386" s="249">
        <v>1</v>
      </c>
      <c r="AB1386" s="249">
        <v>1</v>
      </c>
      <c r="AC1386" s="249">
        <v>1</v>
      </c>
      <c r="AD1386" s="249">
        <v>1</v>
      </c>
      <c r="AE1386" s="249">
        <v>1</v>
      </c>
      <c r="AF1386" s="249">
        <v>1</v>
      </c>
      <c r="AG1386" s="249">
        <v>1</v>
      </c>
      <c r="AH1386" s="249">
        <v>1</v>
      </c>
      <c r="AI1386" s="249">
        <v>1</v>
      </c>
      <c r="AJ1386" s="249">
        <v>1</v>
      </c>
      <c r="AK1386" s="249">
        <v>1</v>
      </c>
      <c r="AL1386" s="249">
        <v>1</v>
      </c>
      <c r="AM1386" s="249">
        <v>1</v>
      </c>
    </row>
    <row r="1387" spans="1:39" x14ac:dyDescent="0.3">
      <c r="A1387" s="249">
        <v>524088</v>
      </c>
      <c r="B1387" s="305" t="s">
        <v>2062</v>
      </c>
      <c r="C1387" s="249">
        <v>1</v>
      </c>
      <c r="D1387" s="249">
        <v>1</v>
      </c>
      <c r="E1387" s="249">
        <v>1</v>
      </c>
      <c r="F1387" s="249">
        <v>1</v>
      </c>
      <c r="G1387" s="249">
        <v>1</v>
      </c>
      <c r="H1387" s="249">
        <v>1</v>
      </c>
      <c r="I1387" s="249">
        <v>1</v>
      </c>
      <c r="J1387" s="249">
        <v>1</v>
      </c>
      <c r="K1387" s="249">
        <v>1</v>
      </c>
      <c r="L1387" s="249">
        <v>1</v>
      </c>
      <c r="M1387" s="249">
        <v>1</v>
      </c>
      <c r="N1387" s="249">
        <v>1</v>
      </c>
      <c r="O1387" s="249">
        <v>1</v>
      </c>
      <c r="P1387" s="249">
        <v>1</v>
      </c>
      <c r="Q1387" s="249">
        <v>1</v>
      </c>
      <c r="R1387" s="249">
        <v>1</v>
      </c>
      <c r="S1387" s="249">
        <v>1</v>
      </c>
      <c r="T1387" s="249">
        <v>1</v>
      </c>
      <c r="U1387" s="249">
        <v>1</v>
      </c>
      <c r="V1387" s="249">
        <v>1</v>
      </c>
      <c r="W1387" s="249">
        <v>1</v>
      </c>
      <c r="X1387" s="249">
        <v>1</v>
      </c>
      <c r="Y1387" s="249">
        <v>1</v>
      </c>
      <c r="Z1387" s="249">
        <v>1</v>
      </c>
      <c r="AA1387" s="249">
        <v>1</v>
      </c>
      <c r="AB1387" s="249">
        <v>1</v>
      </c>
      <c r="AC1387" s="249">
        <v>1</v>
      </c>
      <c r="AD1387" s="249">
        <v>1</v>
      </c>
      <c r="AE1387" s="249">
        <v>1</v>
      </c>
      <c r="AF1387" s="249">
        <v>1</v>
      </c>
      <c r="AG1387" s="249">
        <v>1</v>
      </c>
      <c r="AH1387" s="249">
        <v>1</v>
      </c>
      <c r="AI1387" s="249">
        <v>1</v>
      </c>
      <c r="AJ1387" s="249">
        <v>1</v>
      </c>
      <c r="AK1387" s="249">
        <v>1</v>
      </c>
      <c r="AL1387" s="249">
        <v>1</v>
      </c>
      <c r="AM1387" s="249">
        <v>1</v>
      </c>
    </row>
    <row r="1388" spans="1:39" x14ac:dyDescent="0.3">
      <c r="A1388" s="249">
        <v>524089</v>
      </c>
      <c r="B1388" s="305" t="s">
        <v>2062</v>
      </c>
      <c r="C1388" s="249">
        <v>1</v>
      </c>
      <c r="D1388" s="249">
        <v>1</v>
      </c>
      <c r="E1388" s="249">
        <v>1</v>
      </c>
      <c r="F1388" s="249">
        <v>1</v>
      </c>
      <c r="G1388" s="249">
        <v>1</v>
      </c>
      <c r="H1388" s="249">
        <v>1</v>
      </c>
      <c r="I1388" s="249">
        <v>1</v>
      </c>
      <c r="J1388" s="249">
        <v>1</v>
      </c>
      <c r="K1388" s="249">
        <v>1</v>
      </c>
      <c r="L1388" s="249">
        <v>1</v>
      </c>
      <c r="M1388" s="249">
        <v>1</v>
      </c>
      <c r="N1388" s="249">
        <v>1</v>
      </c>
      <c r="O1388" s="249">
        <v>1</v>
      </c>
      <c r="P1388" s="249">
        <v>1</v>
      </c>
      <c r="Q1388" s="249">
        <v>1</v>
      </c>
      <c r="R1388" s="249">
        <v>1</v>
      </c>
      <c r="S1388" s="249">
        <v>1</v>
      </c>
      <c r="T1388" s="249">
        <v>1</v>
      </c>
      <c r="U1388" s="249">
        <v>1</v>
      </c>
      <c r="V1388" s="249">
        <v>1</v>
      </c>
      <c r="W1388" s="249">
        <v>1</v>
      </c>
      <c r="X1388" s="249">
        <v>1</v>
      </c>
      <c r="Y1388" s="249">
        <v>1</v>
      </c>
      <c r="Z1388" s="249">
        <v>1</v>
      </c>
      <c r="AA1388" s="249">
        <v>1</v>
      </c>
      <c r="AB1388" s="249">
        <v>1</v>
      </c>
      <c r="AC1388" s="249">
        <v>1</v>
      </c>
      <c r="AD1388" s="249">
        <v>1</v>
      </c>
      <c r="AE1388" s="249">
        <v>1</v>
      </c>
      <c r="AF1388" s="249">
        <v>1</v>
      </c>
      <c r="AG1388" s="249">
        <v>1</v>
      </c>
      <c r="AH1388" s="249">
        <v>1</v>
      </c>
      <c r="AI1388" s="249">
        <v>1</v>
      </c>
      <c r="AJ1388" s="249">
        <v>1</v>
      </c>
      <c r="AK1388" s="249">
        <v>1</v>
      </c>
      <c r="AL1388" s="249">
        <v>1</v>
      </c>
      <c r="AM1388" s="249">
        <v>1</v>
      </c>
    </row>
    <row r="1389" spans="1:39" x14ac:dyDescent="0.3">
      <c r="A1389" s="249">
        <v>524099</v>
      </c>
      <c r="B1389" s="305" t="s">
        <v>2062</v>
      </c>
      <c r="C1389" s="249">
        <v>1</v>
      </c>
      <c r="D1389" s="249">
        <v>1</v>
      </c>
      <c r="E1389" s="249">
        <v>1</v>
      </c>
      <c r="F1389" s="249">
        <v>1</v>
      </c>
      <c r="G1389" s="249">
        <v>1</v>
      </c>
      <c r="H1389" s="249">
        <v>1</v>
      </c>
      <c r="I1389" s="249">
        <v>1</v>
      </c>
      <c r="J1389" s="249">
        <v>1</v>
      </c>
      <c r="K1389" s="249">
        <v>1</v>
      </c>
      <c r="L1389" s="249">
        <v>1</v>
      </c>
      <c r="M1389" s="249">
        <v>1</v>
      </c>
      <c r="N1389" s="249">
        <v>1</v>
      </c>
      <c r="O1389" s="249">
        <v>1</v>
      </c>
      <c r="P1389" s="249">
        <v>1</v>
      </c>
      <c r="Q1389" s="249">
        <v>1</v>
      </c>
      <c r="R1389" s="249">
        <v>1</v>
      </c>
      <c r="S1389" s="249">
        <v>1</v>
      </c>
      <c r="T1389" s="249">
        <v>1</v>
      </c>
      <c r="U1389" s="249">
        <v>1</v>
      </c>
      <c r="V1389" s="249">
        <v>1</v>
      </c>
      <c r="W1389" s="249">
        <v>1</v>
      </c>
      <c r="X1389" s="249">
        <v>1</v>
      </c>
      <c r="Y1389" s="249">
        <v>1</v>
      </c>
      <c r="Z1389" s="249">
        <v>1</v>
      </c>
      <c r="AA1389" s="249">
        <v>1</v>
      </c>
      <c r="AB1389" s="249">
        <v>1</v>
      </c>
      <c r="AC1389" s="249">
        <v>1</v>
      </c>
      <c r="AD1389" s="249">
        <v>1</v>
      </c>
      <c r="AE1389" s="249">
        <v>1</v>
      </c>
      <c r="AF1389" s="249">
        <v>1</v>
      </c>
      <c r="AG1389" s="249">
        <v>1</v>
      </c>
      <c r="AH1389" s="249">
        <v>1</v>
      </c>
      <c r="AI1389" s="249">
        <v>1</v>
      </c>
      <c r="AJ1389" s="249">
        <v>1</v>
      </c>
      <c r="AK1389" s="249">
        <v>1</v>
      </c>
      <c r="AL1389" s="249">
        <v>1</v>
      </c>
      <c r="AM1389" s="249">
        <v>1</v>
      </c>
    </row>
    <row r="1390" spans="1:39" x14ac:dyDescent="0.3">
      <c r="A1390" s="249">
        <v>524101</v>
      </c>
      <c r="B1390" s="305" t="s">
        <v>2062</v>
      </c>
      <c r="C1390" s="249">
        <v>1</v>
      </c>
      <c r="D1390" s="249">
        <v>1</v>
      </c>
      <c r="E1390" s="249">
        <v>1</v>
      </c>
      <c r="F1390" s="249">
        <v>1</v>
      </c>
      <c r="G1390" s="249">
        <v>1</v>
      </c>
      <c r="H1390" s="249">
        <v>1</v>
      </c>
      <c r="I1390" s="249">
        <v>1</v>
      </c>
      <c r="J1390" s="249">
        <v>1</v>
      </c>
      <c r="K1390" s="249">
        <v>1</v>
      </c>
      <c r="L1390" s="249">
        <v>1</v>
      </c>
      <c r="M1390" s="249">
        <v>1</v>
      </c>
      <c r="N1390" s="249">
        <v>1</v>
      </c>
      <c r="O1390" s="249">
        <v>1</v>
      </c>
      <c r="P1390" s="249">
        <v>1</v>
      </c>
      <c r="Q1390" s="249">
        <v>1</v>
      </c>
      <c r="R1390" s="249">
        <v>1</v>
      </c>
      <c r="S1390" s="249">
        <v>1</v>
      </c>
      <c r="T1390" s="249">
        <v>1</v>
      </c>
      <c r="U1390" s="249">
        <v>1</v>
      </c>
      <c r="V1390" s="249">
        <v>1</v>
      </c>
      <c r="W1390" s="249">
        <v>1</v>
      </c>
      <c r="X1390" s="249">
        <v>1</v>
      </c>
      <c r="Y1390" s="249">
        <v>1</v>
      </c>
      <c r="Z1390" s="249">
        <v>1</v>
      </c>
      <c r="AA1390" s="249">
        <v>1</v>
      </c>
      <c r="AB1390" s="249">
        <v>1</v>
      </c>
      <c r="AC1390" s="249">
        <v>1</v>
      </c>
      <c r="AD1390" s="249">
        <v>1</v>
      </c>
      <c r="AE1390" s="249">
        <v>1</v>
      </c>
      <c r="AF1390" s="249">
        <v>1</v>
      </c>
      <c r="AG1390" s="249">
        <v>1</v>
      </c>
      <c r="AH1390" s="249">
        <v>1</v>
      </c>
      <c r="AI1390" s="249">
        <v>1</v>
      </c>
      <c r="AJ1390" s="249">
        <v>1</v>
      </c>
      <c r="AK1390" s="249">
        <v>1</v>
      </c>
      <c r="AL1390" s="249">
        <v>1</v>
      </c>
      <c r="AM1390" s="249">
        <v>1</v>
      </c>
    </row>
    <row r="1391" spans="1:39" x14ac:dyDescent="0.3">
      <c r="A1391" s="249">
        <v>524106</v>
      </c>
      <c r="B1391" s="305" t="s">
        <v>2062</v>
      </c>
      <c r="C1391" s="249">
        <v>1</v>
      </c>
      <c r="D1391" s="249">
        <v>1</v>
      </c>
      <c r="E1391" s="249">
        <v>1</v>
      </c>
      <c r="F1391" s="249">
        <v>1</v>
      </c>
      <c r="G1391" s="249">
        <v>1</v>
      </c>
      <c r="H1391" s="249">
        <v>1</v>
      </c>
      <c r="I1391" s="249">
        <v>1</v>
      </c>
      <c r="J1391" s="249">
        <v>1</v>
      </c>
      <c r="K1391" s="249">
        <v>1</v>
      </c>
      <c r="L1391" s="249">
        <v>1</v>
      </c>
      <c r="M1391" s="249">
        <v>1</v>
      </c>
      <c r="N1391" s="249">
        <v>1</v>
      </c>
      <c r="O1391" s="249">
        <v>1</v>
      </c>
      <c r="P1391" s="249">
        <v>1</v>
      </c>
      <c r="Q1391" s="249">
        <v>1</v>
      </c>
      <c r="R1391" s="249">
        <v>1</v>
      </c>
      <c r="S1391" s="249">
        <v>1</v>
      </c>
      <c r="T1391" s="249">
        <v>1</v>
      </c>
      <c r="U1391" s="249">
        <v>1</v>
      </c>
      <c r="V1391" s="249">
        <v>1</v>
      </c>
      <c r="W1391" s="249">
        <v>1</v>
      </c>
      <c r="X1391" s="249">
        <v>1</v>
      </c>
      <c r="Y1391" s="249">
        <v>1</v>
      </c>
      <c r="Z1391" s="249">
        <v>1</v>
      </c>
      <c r="AA1391" s="249">
        <v>1</v>
      </c>
      <c r="AB1391" s="249">
        <v>1</v>
      </c>
      <c r="AC1391" s="249">
        <v>1</v>
      </c>
      <c r="AD1391" s="249">
        <v>1</v>
      </c>
      <c r="AE1391" s="249">
        <v>1</v>
      </c>
      <c r="AF1391" s="249">
        <v>1</v>
      </c>
      <c r="AG1391" s="249">
        <v>1</v>
      </c>
      <c r="AH1391" s="249">
        <v>1</v>
      </c>
      <c r="AI1391" s="249">
        <v>1</v>
      </c>
      <c r="AJ1391" s="249">
        <v>1</v>
      </c>
      <c r="AK1391" s="249">
        <v>1</v>
      </c>
      <c r="AL1391" s="249">
        <v>1</v>
      </c>
      <c r="AM1391" s="249">
        <v>1</v>
      </c>
    </row>
    <row r="1392" spans="1:39" x14ac:dyDescent="0.3">
      <c r="A1392" s="249">
        <v>524111</v>
      </c>
      <c r="B1392" s="305" t="s">
        <v>2062</v>
      </c>
      <c r="C1392" s="249">
        <v>1</v>
      </c>
      <c r="D1392" s="249">
        <v>1</v>
      </c>
      <c r="E1392" s="249">
        <v>1</v>
      </c>
      <c r="F1392" s="249">
        <v>1</v>
      </c>
      <c r="G1392" s="249">
        <v>1</v>
      </c>
      <c r="H1392" s="249">
        <v>1</v>
      </c>
      <c r="I1392" s="249">
        <v>1</v>
      </c>
      <c r="J1392" s="249">
        <v>1</v>
      </c>
      <c r="K1392" s="249">
        <v>1</v>
      </c>
      <c r="L1392" s="249">
        <v>1</v>
      </c>
      <c r="M1392" s="249">
        <v>1</v>
      </c>
      <c r="N1392" s="249">
        <v>1</v>
      </c>
      <c r="O1392" s="249">
        <v>1</v>
      </c>
      <c r="P1392" s="249">
        <v>1</v>
      </c>
      <c r="Q1392" s="249">
        <v>1</v>
      </c>
      <c r="R1392" s="249">
        <v>1</v>
      </c>
      <c r="S1392" s="249">
        <v>1</v>
      </c>
      <c r="T1392" s="249">
        <v>1</v>
      </c>
      <c r="U1392" s="249">
        <v>1</v>
      </c>
      <c r="V1392" s="249">
        <v>1</v>
      </c>
      <c r="W1392" s="249">
        <v>1</v>
      </c>
      <c r="X1392" s="249">
        <v>1</v>
      </c>
      <c r="Y1392" s="249">
        <v>1</v>
      </c>
      <c r="Z1392" s="249">
        <v>1</v>
      </c>
      <c r="AA1392" s="249">
        <v>1</v>
      </c>
      <c r="AB1392" s="249">
        <v>1</v>
      </c>
      <c r="AC1392" s="249">
        <v>1</v>
      </c>
      <c r="AD1392" s="249">
        <v>1</v>
      </c>
      <c r="AE1392" s="249">
        <v>1</v>
      </c>
      <c r="AF1392" s="249">
        <v>1</v>
      </c>
      <c r="AG1392" s="249">
        <v>1</v>
      </c>
      <c r="AH1392" s="249">
        <v>1</v>
      </c>
      <c r="AI1392" s="249">
        <v>1</v>
      </c>
      <c r="AJ1392" s="249">
        <v>1</v>
      </c>
      <c r="AK1392" s="249">
        <v>1</v>
      </c>
      <c r="AL1392" s="249">
        <v>1</v>
      </c>
      <c r="AM1392" s="249">
        <v>1</v>
      </c>
    </row>
    <row r="1393" spans="1:39" x14ac:dyDescent="0.3">
      <c r="A1393" s="249">
        <v>524130</v>
      </c>
      <c r="B1393" s="305" t="s">
        <v>2062</v>
      </c>
      <c r="C1393" s="249">
        <v>1</v>
      </c>
      <c r="D1393" s="249">
        <v>1</v>
      </c>
      <c r="E1393" s="249">
        <v>1</v>
      </c>
      <c r="F1393" s="249">
        <v>1</v>
      </c>
      <c r="G1393" s="249">
        <v>1</v>
      </c>
      <c r="H1393" s="249">
        <v>1</v>
      </c>
      <c r="I1393" s="249">
        <v>1</v>
      </c>
      <c r="J1393" s="249">
        <v>1</v>
      </c>
      <c r="K1393" s="249">
        <v>1</v>
      </c>
      <c r="L1393" s="249">
        <v>1</v>
      </c>
      <c r="M1393" s="249">
        <v>1</v>
      </c>
      <c r="N1393" s="249">
        <v>1</v>
      </c>
      <c r="O1393" s="249">
        <v>1</v>
      </c>
      <c r="P1393" s="249">
        <v>1</v>
      </c>
      <c r="Q1393" s="249">
        <v>1</v>
      </c>
      <c r="R1393" s="249">
        <v>1</v>
      </c>
      <c r="S1393" s="249">
        <v>1</v>
      </c>
      <c r="T1393" s="249">
        <v>1</v>
      </c>
      <c r="U1393" s="249">
        <v>1</v>
      </c>
      <c r="V1393" s="249">
        <v>1</v>
      </c>
      <c r="W1393" s="249">
        <v>1</v>
      </c>
      <c r="X1393" s="249">
        <v>1</v>
      </c>
      <c r="Y1393" s="249">
        <v>1</v>
      </c>
      <c r="Z1393" s="249">
        <v>1</v>
      </c>
      <c r="AA1393" s="249">
        <v>1</v>
      </c>
      <c r="AB1393" s="249">
        <v>1</v>
      </c>
      <c r="AC1393" s="249">
        <v>1</v>
      </c>
      <c r="AD1393" s="249">
        <v>1</v>
      </c>
      <c r="AE1393" s="249">
        <v>1</v>
      </c>
      <c r="AF1393" s="249">
        <v>1</v>
      </c>
      <c r="AG1393" s="249">
        <v>1</v>
      </c>
      <c r="AH1393" s="249">
        <v>1</v>
      </c>
      <c r="AI1393" s="249">
        <v>1</v>
      </c>
      <c r="AJ1393" s="249">
        <v>1</v>
      </c>
      <c r="AK1393" s="249">
        <v>1</v>
      </c>
      <c r="AL1393" s="249">
        <v>1</v>
      </c>
      <c r="AM1393" s="249">
        <v>1</v>
      </c>
    </row>
    <row r="1394" spans="1:39" x14ac:dyDescent="0.3">
      <c r="A1394" s="249">
        <v>524133</v>
      </c>
      <c r="B1394" s="305" t="s">
        <v>2062</v>
      </c>
      <c r="C1394" s="249">
        <v>1</v>
      </c>
      <c r="D1394" s="249">
        <v>1</v>
      </c>
      <c r="E1394" s="249">
        <v>1</v>
      </c>
      <c r="F1394" s="249">
        <v>1</v>
      </c>
      <c r="G1394" s="249">
        <v>1</v>
      </c>
      <c r="H1394" s="249">
        <v>1</v>
      </c>
      <c r="I1394" s="249">
        <v>1</v>
      </c>
      <c r="J1394" s="249">
        <v>1</v>
      </c>
      <c r="K1394" s="249">
        <v>1</v>
      </c>
      <c r="L1394" s="249">
        <v>1</v>
      </c>
      <c r="M1394" s="249">
        <v>1</v>
      </c>
      <c r="N1394" s="249">
        <v>1</v>
      </c>
      <c r="O1394" s="249">
        <v>1</v>
      </c>
      <c r="P1394" s="249">
        <v>1</v>
      </c>
      <c r="Q1394" s="249">
        <v>1</v>
      </c>
      <c r="R1394" s="249">
        <v>1</v>
      </c>
      <c r="S1394" s="249">
        <v>1</v>
      </c>
      <c r="T1394" s="249">
        <v>1</v>
      </c>
      <c r="U1394" s="249">
        <v>1</v>
      </c>
      <c r="V1394" s="249">
        <v>1</v>
      </c>
      <c r="W1394" s="249">
        <v>1</v>
      </c>
      <c r="X1394" s="249">
        <v>1</v>
      </c>
      <c r="Y1394" s="249">
        <v>1</v>
      </c>
      <c r="Z1394" s="249">
        <v>1</v>
      </c>
      <c r="AA1394" s="249">
        <v>1</v>
      </c>
      <c r="AB1394" s="249">
        <v>1</v>
      </c>
      <c r="AC1394" s="249">
        <v>1</v>
      </c>
      <c r="AD1394" s="249">
        <v>1</v>
      </c>
      <c r="AE1394" s="249">
        <v>1</v>
      </c>
      <c r="AF1394" s="249">
        <v>1</v>
      </c>
      <c r="AG1394" s="249">
        <v>1</v>
      </c>
      <c r="AH1394" s="249">
        <v>1</v>
      </c>
      <c r="AI1394" s="249">
        <v>1</v>
      </c>
      <c r="AJ1394" s="249">
        <v>1</v>
      </c>
      <c r="AK1394" s="249">
        <v>1</v>
      </c>
      <c r="AL1394" s="249">
        <v>1</v>
      </c>
      <c r="AM1394" s="249">
        <v>1</v>
      </c>
    </row>
    <row r="1395" spans="1:39" x14ac:dyDescent="0.3">
      <c r="A1395" s="249">
        <v>524149</v>
      </c>
      <c r="B1395" s="305" t="s">
        <v>2062</v>
      </c>
      <c r="C1395" s="249">
        <v>1</v>
      </c>
      <c r="D1395" s="249">
        <v>1</v>
      </c>
      <c r="E1395" s="249">
        <v>1</v>
      </c>
      <c r="F1395" s="249">
        <v>1</v>
      </c>
      <c r="G1395" s="249">
        <v>1</v>
      </c>
      <c r="H1395" s="249">
        <v>1</v>
      </c>
      <c r="I1395" s="249">
        <v>1</v>
      </c>
      <c r="J1395" s="249">
        <v>1</v>
      </c>
      <c r="K1395" s="249">
        <v>1</v>
      </c>
      <c r="L1395" s="249">
        <v>1</v>
      </c>
      <c r="M1395" s="249">
        <v>1</v>
      </c>
      <c r="N1395" s="249">
        <v>1</v>
      </c>
      <c r="O1395" s="249">
        <v>1</v>
      </c>
      <c r="P1395" s="249">
        <v>1</v>
      </c>
      <c r="Q1395" s="249">
        <v>1</v>
      </c>
      <c r="R1395" s="249">
        <v>1</v>
      </c>
      <c r="S1395" s="249">
        <v>1</v>
      </c>
      <c r="T1395" s="249">
        <v>1</v>
      </c>
      <c r="U1395" s="249">
        <v>1</v>
      </c>
      <c r="V1395" s="249">
        <v>1</v>
      </c>
      <c r="W1395" s="249">
        <v>1</v>
      </c>
      <c r="X1395" s="249">
        <v>1</v>
      </c>
      <c r="Y1395" s="249">
        <v>1</v>
      </c>
      <c r="Z1395" s="249">
        <v>1</v>
      </c>
      <c r="AA1395" s="249">
        <v>1</v>
      </c>
      <c r="AB1395" s="249">
        <v>1</v>
      </c>
      <c r="AC1395" s="249">
        <v>1</v>
      </c>
      <c r="AD1395" s="249">
        <v>1</v>
      </c>
      <c r="AE1395" s="249">
        <v>1</v>
      </c>
      <c r="AF1395" s="249">
        <v>1</v>
      </c>
      <c r="AG1395" s="249">
        <v>1</v>
      </c>
      <c r="AH1395" s="249">
        <v>1</v>
      </c>
      <c r="AI1395" s="249">
        <v>1</v>
      </c>
      <c r="AJ1395" s="249">
        <v>1</v>
      </c>
      <c r="AK1395" s="249">
        <v>1</v>
      </c>
      <c r="AL1395" s="249">
        <v>1</v>
      </c>
      <c r="AM1395" s="249">
        <v>1</v>
      </c>
    </row>
    <row r="1396" spans="1:39" x14ac:dyDescent="0.3">
      <c r="A1396" s="249">
        <v>524150</v>
      </c>
      <c r="B1396" s="305" t="s">
        <v>2062</v>
      </c>
      <c r="C1396" s="249">
        <v>1</v>
      </c>
      <c r="D1396" s="249">
        <v>1</v>
      </c>
      <c r="E1396" s="249">
        <v>1</v>
      </c>
      <c r="F1396" s="249">
        <v>1</v>
      </c>
      <c r="G1396" s="249">
        <v>1</v>
      </c>
      <c r="H1396" s="249">
        <v>1</v>
      </c>
      <c r="I1396" s="249">
        <v>1</v>
      </c>
      <c r="J1396" s="249">
        <v>1</v>
      </c>
      <c r="K1396" s="249">
        <v>1</v>
      </c>
      <c r="L1396" s="249">
        <v>1</v>
      </c>
      <c r="M1396" s="249">
        <v>1</v>
      </c>
      <c r="N1396" s="249">
        <v>1</v>
      </c>
      <c r="O1396" s="249">
        <v>1</v>
      </c>
      <c r="P1396" s="249">
        <v>1</v>
      </c>
      <c r="Q1396" s="249">
        <v>1</v>
      </c>
      <c r="R1396" s="249">
        <v>1</v>
      </c>
      <c r="S1396" s="249">
        <v>1</v>
      </c>
      <c r="T1396" s="249">
        <v>1</v>
      </c>
      <c r="U1396" s="249">
        <v>1</v>
      </c>
      <c r="V1396" s="249">
        <v>1</v>
      </c>
      <c r="W1396" s="249">
        <v>1</v>
      </c>
      <c r="X1396" s="249">
        <v>1</v>
      </c>
      <c r="Y1396" s="249">
        <v>1</v>
      </c>
      <c r="Z1396" s="249">
        <v>1</v>
      </c>
      <c r="AA1396" s="249">
        <v>1</v>
      </c>
      <c r="AB1396" s="249">
        <v>1</v>
      </c>
      <c r="AC1396" s="249">
        <v>1</v>
      </c>
      <c r="AD1396" s="249">
        <v>1</v>
      </c>
      <c r="AE1396" s="249">
        <v>1</v>
      </c>
      <c r="AF1396" s="249">
        <v>1</v>
      </c>
      <c r="AG1396" s="249">
        <v>1</v>
      </c>
      <c r="AH1396" s="249">
        <v>1</v>
      </c>
      <c r="AI1396" s="249">
        <v>1</v>
      </c>
      <c r="AJ1396" s="249">
        <v>1</v>
      </c>
      <c r="AK1396" s="249">
        <v>1</v>
      </c>
      <c r="AL1396" s="249">
        <v>1</v>
      </c>
      <c r="AM1396" s="249">
        <v>1</v>
      </c>
    </row>
    <row r="1397" spans="1:39" x14ac:dyDescent="0.3">
      <c r="A1397" s="249">
        <v>525964</v>
      </c>
      <c r="B1397" s="305" t="s">
        <v>2062</v>
      </c>
      <c r="C1397" s="249">
        <v>1</v>
      </c>
      <c r="D1397" s="249">
        <v>1</v>
      </c>
      <c r="E1397" s="249">
        <v>1</v>
      </c>
      <c r="F1397" s="249">
        <v>1</v>
      </c>
      <c r="G1397" s="249">
        <v>1</v>
      </c>
      <c r="H1397" s="249">
        <v>1</v>
      </c>
      <c r="I1397" s="249">
        <v>1</v>
      </c>
      <c r="J1397" s="249">
        <v>1</v>
      </c>
      <c r="K1397" s="249">
        <v>1</v>
      </c>
      <c r="L1397" s="249">
        <v>1</v>
      </c>
      <c r="M1397" s="249">
        <v>1</v>
      </c>
      <c r="N1397" s="249">
        <v>1</v>
      </c>
      <c r="O1397" s="249">
        <v>1</v>
      </c>
      <c r="P1397" s="249">
        <v>1</v>
      </c>
      <c r="Q1397" s="249">
        <v>1</v>
      </c>
      <c r="R1397" s="249">
        <v>1</v>
      </c>
      <c r="S1397" s="249">
        <v>1</v>
      </c>
      <c r="T1397" s="249">
        <v>1</v>
      </c>
      <c r="U1397" s="249">
        <v>1</v>
      </c>
      <c r="V1397" s="249">
        <v>1</v>
      </c>
      <c r="W1397" s="249">
        <v>1</v>
      </c>
      <c r="X1397" s="249">
        <v>1</v>
      </c>
      <c r="Y1397" s="249">
        <v>1</v>
      </c>
      <c r="Z1397" s="249">
        <v>1</v>
      </c>
      <c r="AA1397" s="249">
        <v>1</v>
      </c>
      <c r="AB1397" s="249">
        <v>1</v>
      </c>
      <c r="AC1397" s="249">
        <v>1</v>
      </c>
      <c r="AD1397" s="249">
        <v>1</v>
      </c>
      <c r="AE1397" s="249">
        <v>1</v>
      </c>
      <c r="AF1397" s="249">
        <v>1</v>
      </c>
      <c r="AG1397" s="249">
        <v>1</v>
      </c>
      <c r="AH1397" s="249">
        <v>1</v>
      </c>
      <c r="AI1397" s="249">
        <v>1</v>
      </c>
      <c r="AJ1397" s="249">
        <v>1</v>
      </c>
      <c r="AK1397" s="249">
        <v>1</v>
      </c>
      <c r="AL1397" s="249">
        <v>1</v>
      </c>
      <c r="AM1397" s="249">
        <v>1</v>
      </c>
    </row>
    <row r="1398" spans="1:39" x14ac:dyDescent="0.3">
      <c r="A1398" s="249">
        <v>526327</v>
      </c>
      <c r="B1398" s="305" t="s">
        <v>2062</v>
      </c>
      <c r="C1398" s="249">
        <v>1</v>
      </c>
      <c r="D1398" s="249">
        <v>1</v>
      </c>
      <c r="E1398" s="249">
        <v>1</v>
      </c>
      <c r="F1398" s="249">
        <v>1</v>
      </c>
      <c r="G1398" s="249">
        <v>1</v>
      </c>
      <c r="H1398" s="249">
        <v>1</v>
      </c>
      <c r="I1398" s="249">
        <v>1</v>
      </c>
      <c r="J1398" s="249">
        <v>1</v>
      </c>
      <c r="K1398" s="249">
        <v>1</v>
      </c>
      <c r="L1398" s="249">
        <v>1</v>
      </c>
      <c r="M1398" s="249">
        <v>1</v>
      </c>
      <c r="N1398" s="249">
        <v>1</v>
      </c>
      <c r="O1398" s="249">
        <v>1</v>
      </c>
      <c r="P1398" s="249">
        <v>1</v>
      </c>
      <c r="Q1398" s="249">
        <v>1</v>
      </c>
      <c r="R1398" s="249">
        <v>1</v>
      </c>
      <c r="S1398" s="249">
        <v>1</v>
      </c>
      <c r="T1398" s="249">
        <v>1</v>
      </c>
      <c r="U1398" s="249">
        <v>1</v>
      </c>
      <c r="V1398" s="249">
        <v>1</v>
      </c>
      <c r="W1398" s="249">
        <v>1</v>
      </c>
      <c r="X1398" s="249">
        <v>1</v>
      </c>
      <c r="Y1398" s="249">
        <v>1</v>
      </c>
      <c r="Z1398" s="249">
        <v>1</v>
      </c>
      <c r="AA1398" s="249">
        <v>1</v>
      </c>
      <c r="AB1398" s="249">
        <v>1</v>
      </c>
      <c r="AC1398" s="249">
        <v>1</v>
      </c>
      <c r="AD1398" s="249">
        <v>1</v>
      </c>
      <c r="AE1398" s="249">
        <v>1</v>
      </c>
      <c r="AF1398" s="249">
        <v>1</v>
      </c>
      <c r="AG1398" s="249">
        <v>1</v>
      </c>
      <c r="AH1398" s="249">
        <v>1</v>
      </c>
      <c r="AI1398" s="249">
        <v>1</v>
      </c>
      <c r="AJ1398" s="249">
        <v>1</v>
      </c>
      <c r="AK1398" s="249">
        <v>1</v>
      </c>
      <c r="AL1398" s="249">
        <v>1</v>
      </c>
      <c r="AM1398" s="249">
        <v>1</v>
      </c>
    </row>
    <row r="1399" spans="1:39" x14ac:dyDescent="0.3">
      <c r="A1399" s="249">
        <v>526331</v>
      </c>
      <c r="B1399" s="305" t="s">
        <v>2062</v>
      </c>
      <c r="C1399" s="249">
        <v>1</v>
      </c>
      <c r="D1399" s="249">
        <v>1</v>
      </c>
      <c r="E1399" s="249">
        <v>1</v>
      </c>
      <c r="F1399" s="249">
        <v>1</v>
      </c>
      <c r="G1399" s="249">
        <v>1</v>
      </c>
      <c r="H1399" s="249">
        <v>1</v>
      </c>
      <c r="I1399" s="249">
        <v>1</v>
      </c>
      <c r="J1399" s="249">
        <v>1</v>
      </c>
      <c r="K1399" s="249">
        <v>1</v>
      </c>
      <c r="L1399" s="249">
        <v>1</v>
      </c>
      <c r="M1399" s="249">
        <v>1</v>
      </c>
      <c r="N1399" s="249">
        <v>1</v>
      </c>
      <c r="O1399" s="249">
        <v>1</v>
      </c>
      <c r="P1399" s="249">
        <v>1</v>
      </c>
      <c r="Q1399" s="249">
        <v>1</v>
      </c>
      <c r="R1399" s="249">
        <v>1</v>
      </c>
      <c r="S1399" s="249">
        <v>1</v>
      </c>
      <c r="T1399" s="249">
        <v>1</v>
      </c>
      <c r="U1399" s="249">
        <v>1</v>
      </c>
      <c r="V1399" s="249">
        <v>1</v>
      </c>
      <c r="W1399" s="249">
        <v>1</v>
      </c>
      <c r="X1399" s="249">
        <v>1</v>
      </c>
      <c r="Y1399" s="249">
        <v>1</v>
      </c>
      <c r="Z1399" s="249">
        <v>1</v>
      </c>
      <c r="AA1399" s="249">
        <v>1</v>
      </c>
      <c r="AB1399" s="249">
        <v>1</v>
      </c>
      <c r="AC1399" s="249">
        <v>1</v>
      </c>
      <c r="AD1399" s="249">
        <v>1</v>
      </c>
      <c r="AE1399" s="249">
        <v>1</v>
      </c>
      <c r="AF1399" s="249">
        <v>1</v>
      </c>
      <c r="AG1399" s="249">
        <v>1</v>
      </c>
      <c r="AH1399" s="249">
        <v>1</v>
      </c>
      <c r="AI1399" s="249">
        <v>1</v>
      </c>
      <c r="AJ1399" s="249">
        <v>1</v>
      </c>
      <c r="AK1399" s="249">
        <v>1</v>
      </c>
      <c r="AL1399" s="249">
        <v>1</v>
      </c>
      <c r="AM1399" s="249">
        <v>1</v>
      </c>
    </row>
    <row r="1400" spans="1:39" ht="13.8" customHeight="1" x14ac:dyDescent="0.3">
      <c r="A1400" s="249">
        <v>512105</v>
      </c>
      <c r="B1400" s="305" t="s">
        <v>2062</v>
      </c>
      <c r="C1400" s="249">
        <v>1</v>
      </c>
      <c r="D1400" s="249">
        <v>1</v>
      </c>
      <c r="E1400" s="249">
        <v>1</v>
      </c>
      <c r="F1400" s="249">
        <v>1</v>
      </c>
      <c r="G1400" s="249">
        <v>1</v>
      </c>
      <c r="H1400" s="249">
        <v>1</v>
      </c>
      <c r="I1400" s="249">
        <v>1</v>
      </c>
      <c r="J1400" s="249">
        <v>1</v>
      </c>
      <c r="K1400" s="249">
        <v>1</v>
      </c>
      <c r="L1400" s="249">
        <v>1</v>
      </c>
      <c r="M1400" s="249">
        <v>1</v>
      </c>
      <c r="N1400" s="249">
        <v>1</v>
      </c>
      <c r="O1400" s="249">
        <v>1</v>
      </c>
      <c r="P1400" s="249">
        <v>1</v>
      </c>
      <c r="Q1400" s="249">
        <v>1</v>
      </c>
      <c r="R1400" s="249">
        <v>1</v>
      </c>
      <c r="S1400" s="249">
        <v>1</v>
      </c>
      <c r="T1400" s="249">
        <v>1</v>
      </c>
      <c r="U1400" s="249">
        <v>1</v>
      </c>
      <c r="V1400" s="249">
        <v>1</v>
      </c>
      <c r="W1400" s="249">
        <v>1</v>
      </c>
      <c r="X1400" s="249">
        <v>1</v>
      </c>
      <c r="Y1400" s="249">
        <v>1</v>
      </c>
      <c r="Z1400" s="249">
        <v>1</v>
      </c>
      <c r="AA1400" s="249">
        <v>1</v>
      </c>
      <c r="AB1400" s="249">
        <v>1</v>
      </c>
      <c r="AC1400" s="249">
        <v>1</v>
      </c>
      <c r="AD1400" s="249">
        <v>1</v>
      </c>
      <c r="AE1400" s="249">
        <v>1</v>
      </c>
      <c r="AF1400" s="249">
        <v>1</v>
      </c>
      <c r="AG1400" s="249">
        <v>1</v>
      </c>
      <c r="AH1400" s="249">
        <v>1</v>
      </c>
      <c r="AI1400" s="249">
        <v>1</v>
      </c>
      <c r="AJ1400" s="249">
        <v>1</v>
      </c>
      <c r="AK1400" s="249">
        <v>1</v>
      </c>
      <c r="AL1400" s="249">
        <v>1</v>
      </c>
      <c r="AM1400" s="249">
        <v>1</v>
      </c>
    </row>
    <row r="1401" spans="1:39" x14ac:dyDescent="0.3">
      <c r="B1401" s="305"/>
    </row>
    <row r="1402" spans="1:39" x14ac:dyDescent="0.3">
      <c r="B1402" s="305"/>
    </row>
    <row r="1403" spans="1:39" x14ac:dyDescent="0.3">
      <c r="B1403" s="305"/>
    </row>
    <row r="1404" spans="1:39" x14ac:dyDescent="0.3">
      <c r="B1404" s="305"/>
    </row>
    <row r="1405" spans="1:39" x14ac:dyDescent="0.3">
      <c r="B1405" s="305"/>
    </row>
    <row r="1406" spans="1:39" x14ac:dyDescent="0.3">
      <c r="B1406" s="305"/>
    </row>
    <row r="1407" spans="1:39" x14ac:dyDescent="0.3">
      <c r="B1407" s="305"/>
    </row>
    <row r="1408" spans="1:39" x14ac:dyDescent="0.3">
      <c r="B1408" s="305"/>
    </row>
    <row r="1409" spans="2:2" x14ac:dyDescent="0.3">
      <c r="B1409" s="305"/>
    </row>
    <row r="1410" spans="2:2" x14ac:dyDescent="0.3">
      <c r="B1410" s="305"/>
    </row>
    <row r="1411" spans="2:2" x14ac:dyDescent="0.3">
      <c r="B1411" s="305"/>
    </row>
    <row r="1412" spans="2:2" x14ac:dyDescent="0.3">
      <c r="B1412" s="305"/>
    </row>
    <row r="1413" spans="2:2" x14ac:dyDescent="0.3">
      <c r="B1413" s="305"/>
    </row>
    <row r="1414" spans="2:2" x14ac:dyDescent="0.3">
      <c r="B1414" s="305"/>
    </row>
    <row r="1415" spans="2:2" x14ac:dyDescent="0.3">
      <c r="B1415" s="305"/>
    </row>
    <row r="1416" spans="2:2" x14ac:dyDescent="0.3">
      <c r="B1416" s="305"/>
    </row>
    <row r="1417" spans="2:2" x14ac:dyDescent="0.3">
      <c r="B1417" s="305"/>
    </row>
    <row r="1418" spans="2:2" x14ac:dyDescent="0.3">
      <c r="B1418" s="305"/>
    </row>
    <row r="1419" spans="2:2" x14ac:dyDescent="0.3">
      <c r="B1419" s="305"/>
    </row>
    <row r="1420" spans="2:2" x14ac:dyDescent="0.3">
      <c r="B1420" s="305"/>
    </row>
    <row r="1421" spans="2:2" x14ac:dyDescent="0.3">
      <c r="B1421" s="305"/>
    </row>
    <row r="1422" spans="2:2" x14ac:dyDescent="0.3">
      <c r="B1422" s="305"/>
    </row>
    <row r="1423" spans="2:2" x14ac:dyDescent="0.3">
      <c r="B1423" s="305"/>
    </row>
    <row r="1424" spans="2:2" x14ac:dyDescent="0.3">
      <c r="B1424" s="305"/>
    </row>
    <row r="1425" spans="2:2" x14ac:dyDescent="0.3">
      <c r="B1425" s="305"/>
    </row>
    <row r="1426" spans="2:2" x14ac:dyDescent="0.3">
      <c r="B1426" s="305"/>
    </row>
    <row r="1427" spans="2:2" x14ac:dyDescent="0.3">
      <c r="B1427" s="305"/>
    </row>
    <row r="1428" spans="2:2" x14ac:dyDescent="0.3">
      <c r="B1428" s="305"/>
    </row>
    <row r="1429" spans="2:2" x14ac:dyDescent="0.3">
      <c r="B1429" s="305"/>
    </row>
    <row r="1430" spans="2:2" x14ac:dyDescent="0.3">
      <c r="B1430" s="305"/>
    </row>
    <row r="1431" spans="2:2" x14ac:dyDescent="0.3">
      <c r="B1431" s="305"/>
    </row>
    <row r="1432" spans="2:2" x14ac:dyDescent="0.3">
      <c r="B1432" s="305"/>
    </row>
    <row r="1433" spans="2:2" x14ac:dyDescent="0.3">
      <c r="B1433" s="305"/>
    </row>
    <row r="1434" spans="2:2" x14ac:dyDescent="0.3">
      <c r="B1434" s="305"/>
    </row>
    <row r="1435" spans="2:2" x14ac:dyDescent="0.3">
      <c r="B1435" s="305"/>
    </row>
    <row r="1436" spans="2:2" x14ac:dyDescent="0.3">
      <c r="B1436" s="305"/>
    </row>
    <row r="1437" spans="2:2" x14ac:dyDescent="0.3">
      <c r="B1437" s="305"/>
    </row>
    <row r="1438" spans="2:2" x14ac:dyDescent="0.3">
      <c r="B1438" s="305"/>
    </row>
    <row r="1439" spans="2:2" x14ac:dyDescent="0.3">
      <c r="B1439" s="305"/>
    </row>
    <row r="1440" spans="2:2" x14ac:dyDescent="0.3">
      <c r="B1440" s="305"/>
    </row>
    <row r="1441" spans="2:2" x14ac:dyDescent="0.3">
      <c r="B1441" s="305"/>
    </row>
    <row r="1442" spans="2:2" x14ac:dyDescent="0.3">
      <c r="B1442" s="305"/>
    </row>
    <row r="1443" spans="2:2" x14ac:dyDescent="0.3">
      <c r="B1443" s="305"/>
    </row>
    <row r="1444" spans="2:2" x14ac:dyDescent="0.3">
      <c r="B1444" s="305"/>
    </row>
    <row r="1445" spans="2:2" x14ac:dyDescent="0.3">
      <c r="B1445" s="305"/>
    </row>
    <row r="1446" spans="2:2" x14ac:dyDescent="0.3">
      <c r="B1446" s="305"/>
    </row>
    <row r="1447" spans="2:2" x14ac:dyDescent="0.3">
      <c r="B1447" s="305"/>
    </row>
    <row r="1448" spans="2:2" x14ac:dyDescent="0.3">
      <c r="B1448" s="305"/>
    </row>
    <row r="1449" spans="2:2" x14ac:dyDescent="0.3">
      <c r="B1449" s="305"/>
    </row>
    <row r="1450" spans="2:2" x14ac:dyDescent="0.3">
      <c r="B1450" s="305"/>
    </row>
    <row r="1451" spans="2:2" x14ac:dyDescent="0.3">
      <c r="B1451" s="305"/>
    </row>
    <row r="1452" spans="2:2" x14ac:dyDescent="0.3">
      <c r="B1452" s="305"/>
    </row>
    <row r="1453" spans="2:2" x14ac:dyDescent="0.3">
      <c r="B1453" s="305"/>
    </row>
    <row r="1454" spans="2:2" x14ac:dyDescent="0.3">
      <c r="B1454" s="305"/>
    </row>
    <row r="1455" spans="2:2" x14ac:dyDescent="0.3">
      <c r="B1455" s="305"/>
    </row>
    <row r="1456" spans="2:2" x14ac:dyDescent="0.3">
      <c r="B1456" s="305"/>
    </row>
    <row r="1457" spans="2:2" x14ac:dyDescent="0.3">
      <c r="B1457" s="305"/>
    </row>
    <row r="1458" spans="2:2" x14ac:dyDescent="0.3">
      <c r="B1458" s="305"/>
    </row>
    <row r="1459" spans="2:2" x14ac:dyDescent="0.3">
      <c r="B1459" s="305"/>
    </row>
    <row r="1460" spans="2:2" x14ac:dyDescent="0.3">
      <c r="B1460" s="305"/>
    </row>
    <row r="1461" spans="2:2" x14ac:dyDescent="0.3">
      <c r="B1461" s="305"/>
    </row>
    <row r="1462" spans="2:2" x14ac:dyDescent="0.3">
      <c r="B1462" s="305"/>
    </row>
    <row r="1463" spans="2:2" x14ac:dyDescent="0.3">
      <c r="B1463" s="305"/>
    </row>
    <row r="1464" spans="2:2" x14ac:dyDescent="0.3">
      <c r="B1464" s="305"/>
    </row>
    <row r="1465" spans="2:2" x14ac:dyDescent="0.3">
      <c r="B1465" s="305"/>
    </row>
    <row r="1466" spans="2:2" x14ac:dyDescent="0.3">
      <c r="B1466" s="305"/>
    </row>
    <row r="1467" spans="2:2" x14ac:dyDescent="0.3">
      <c r="B1467" s="305"/>
    </row>
    <row r="1468" spans="2:2" x14ac:dyDescent="0.3">
      <c r="B1468" s="305"/>
    </row>
    <row r="1469" spans="2:2" x14ac:dyDescent="0.3">
      <c r="B1469" s="305"/>
    </row>
    <row r="1470" spans="2:2" x14ac:dyDescent="0.3">
      <c r="B1470" s="305"/>
    </row>
    <row r="1471" spans="2:2" x14ac:dyDescent="0.3">
      <c r="B1471" s="305"/>
    </row>
    <row r="1472" spans="2:2" x14ac:dyDescent="0.3">
      <c r="B1472" s="305"/>
    </row>
    <row r="1473" spans="2:2" x14ac:dyDescent="0.3">
      <c r="B1473" s="305"/>
    </row>
    <row r="1474" spans="2:2" x14ac:dyDescent="0.3">
      <c r="B1474" s="305"/>
    </row>
    <row r="1475" spans="2:2" x14ac:dyDescent="0.3">
      <c r="B1475" s="305"/>
    </row>
    <row r="1476" spans="2:2" x14ac:dyDescent="0.3">
      <c r="B1476" s="305"/>
    </row>
    <row r="1477" spans="2:2" x14ac:dyDescent="0.3">
      <c r="B1477" s="305"/>
    </row>
    <row r="1478" spans="2:2" x14ac:dyDescent="0.3">
      <c r="B1478" s="305"/>
    </row>
    <row r="1479" spans="2:2" x14ac:dyDescent="0.3">
      <c r="B1479" s="305"/>
    </row>
    <row r="1480" spans="2:2" x14ac:dyDescent="0.3">
      <c r="B1480" s="305"/>
    </row>
    <row r="1481" spans="2:2" x14ac:dyDescent="0.3">
      <c r="B1481" s="305"/>
    </row>
    <row r="1482" spans="2:2" x14ac:dyDescent="0.3">
      <c r="B1482" s="305"/>
    </row>
    <row r="1483" spans="2:2" x14ac:dyDescent="0.3">
      <c r="B1483" s="305"/>
    </row>
    <row r="1484" spans="2:2" x14ac:dyDescent="0.3">
      <c r="B1484" s="305"/>
    </row>
    <row r="1485" spans="2:2" x14ac:dyDescent="0.3">
      <c r="B1485" s="305"/>
    </row>
    <row r="1486" spans="2:2" x14ac:dyDescent="0.3">
      <c r="B1486" s="305"/>
    </row>
    <row r="1487" spans="2:2" x14ac:dyDescent="0.3">
      <c r="B1487" s="305"/>
    </row>
    <row r="1488" spans="2:2" x14ac:dyDescent="0.3">
      <c r="B1488" s="305"/>
    </row>
    <row r="1489" spans="2:2" x14ac:dyDescent="0.3">
      <c r="B1489" s="305"/>
    </row>
    <row r="1490" spans="2:2" x14ac:dyDescent="0.3">
      <c r="B1490" s="305"/>
    </row>
    <row r="1491" spans="2:2" x14ac:dyDescent="0.3">
      <c r="B1491" s="305"/>
    </row>
    <row r="1492" spans="2:2" x14ac:dyDescent="0.3">
      <c r="B1492" s="305"/>
    </row>
    <row r="1493" spans="2:2" x14ac:dyDescent="0.3">
      <c r="B1493" s="305"/>
    </row>
    <row r="1494" spans="2:2" x14ac:dyDescent="0.3">
      <c r="B1494" s="305"/>
    </row>
    <row r="1495" spans="2:2" x14ac:dyDescent="0.3">
      <c r="B1495" s="305"/>
    </row>
    <row r="1496" spans="2:2" x14ac:dyDescent="0.3">
      <c r="B1496" s="305"/>
    </row>
    <row r="1497" spans="2:2" x14ac:dyDescent="0.3">
      <c r="B1497" s="305"/>
    </row>
    <row r="1498" spans="2:2" x14ac:dyDescent="0.3">
      <c r="B1498" s="305"/>
    </row>
    <row r="1499" spans="2:2" x14ac:dyDescent="0.3">
      <c r="B1499" s="305"/>
    </row>
    <row r="1500" spans="2:2" x14ac:dyDescent="0.3">
      <c r="B1500" s="305"/>
    </row>
    <row r="1501" spans="2:2" x14ac:dyDescent="0.3">
      <c r="B1501" s="305"/>
    </row>
    <row r="1502" spans="2:2" x14ac:dyDescent="0.3">
      <c r="B1502" s="305"/>
    </row>
    <row r="1503" spans="2:2" x14ac:dyDescent="0.3">
      <c r="B1503" s="305"/>
    </row>
    <row r="1504" spans="2:2" x14ac:dyDescent="0.3">
      <c r="B1504" s="305"/>
    </row>
    <row r="1505" spans="2:2" x14ac:dyDescent="0.3">
      <c r="B1505" s="305"/>
    </row>
    <row r="1506" spans="2:2" x14ac:dyDescent="0.3">
      <c r="B1506" s="305"/>
    </row>
    <row r="1507" spans="2:2" x14ac:dyDescent="0.3">
      <c r="B1507" s="305"/>
    </row>
    <row r="1508" spans="2:2" x14ac:dyDescent="0.3">
      <c r="B1508" s="305"/>
    </row>
    <row r="1509" spans="2:2" x14ac:dyDescent="0.3">
      <c r="B1509" s="305"/>
    </row>
    <row r="1510" spans="2:2" x14ac:dyDescent="0.3">
      <c r="B1510" s="305"/>
    </row>
    <row r="1511" spans="2:2" x14ac:dyDescent="0.3">
      <c r="B1511" s="305"/>
    </row>
    <row r="1512" spans="2:2" x14ac:dyDescent="0.3">
      <c r="B1512" s="305"/>
    </row>
    <row r="1513" spans="2:2" x14ac:dyDescent="0.3">
      <c r="B1513" s="305"/>
    </row>
    <row r="1514" spans="2:2" x14ac:dyDescent="0.3">
      <c r="B1514" s="305"/>
    </row>
    <row r="1515" spans="2:2" x14ac:dyDescent="0.3">
      <c r="B1515" s="305"/>
    </row>
    <row r="1516" spans="2:2" x14ac:dyDescent="0.3">
      <c r="B1516" s="305"/>
    </row>
    <row r="1517" spans="2:2" x14ac:dyDescent="0.3">
      <c r="B1517" s="305"/>
    </row>
    <row r="1518" spans="2:2" x14ac:dyDescent="0.3">
      <c r="B1518" s="305"/>
    </row>
    <row r="1519" spans="2:2" x14ac:dyDescent="0.3">
      <c r="B1519" s="305"/>
    </row>
    <row r="1520" spans="2:2" x14ac:dyDescent="0.3">
      <c r="B1520" s="305"/>
    </row>
    <row r="1521" spans="2:2" x14ac:dyDescent="0.3">
      <c r="B1521" s="305"/>
    </row>
    <row r="1522" spans="2:2" x14ac:dyDescent="0.3">
      <c r="B1522" s="305"/>
    </row>
    <row r="1523" spans="2:2" x14ac:dyDescent="0.3">
      <c r="B1523" s="305"/>
    </row>
    <row r="1524" spans="2:2" x14ac:dyDescent="0.3">
      <c r="B1524" s="305"/>
    </row>
    <row r="1525" spans="2:2" x14ac:dyDescent="0.3">
      <c r="B1525" s="305"/>
    </row>
    <row r="1526" spans="2:2" x14ac:dyDescent="0.3">
      <c r="B1526" s="305"/>
    </row>
    <row r="1527" spans="2:2" x14ac:dyDescent="0.3">
      <c r="B1527" s="305"/>
    </row>
    <row r="1528" spans="2:2" x14ac:dyDescent="0.3">
      <c r="B1528" s="305"/>
    </row>
    <row r="1529" spans="2:2" x14ac:dyDescent="0.3">
      <c r="B1529" s="305"/>
    </row>
    <row r="1530" spans="2:2" x14ac:dyDescent="0.3">
      <c r="B1530" s="305"/>
    </row>
    <row r="1531" spans="2:2" x14ac:dyDescent="0.3">
      <c r="B1531" s="305"/>
    </row>
    <row r="1532" spans="2:2" x14ac:dyDescent="0.3">
      <c r="B1532" s="305"/>
    </row>
    <row r="1533" spans="2:2" x14ac:dyDescent="0.3">
      <c r="B1533" s="305"/>
    </row>
    <row r="1534" spans="2:2" x14ac:dyDescent="0.3">
      <c r="B1534" s="305"/>
    </row>
    <row r="1535" spans="2:2" x14ac:dyDescent="0.3">
      <c r="B1535" s="305"/>
    </row>
    <row r="1536" spans="2:2" x14ac:dyDescent="0.3">
      <c r="B1536" s="305"/>
    </row>
    <row r="1537" spans="2:2" x14ac:dyDescent="0.3">
      <c r="B1537" s="305"/>
    </row>
    <row r="1538" spans="2:2" x14ac:dyDescent="0.3">
      <c r="B1538" s="305"/>
    </row>
    <row r="1539" spans="2:2" x14ac:dyDescent="0.3">
      <c r="B1539" s="305"/>
    </row>
    <row r="1540" spans="2:2" x14ac:dyDescent="0.3">
      <c r="B1540" s="305"/>
    </row>
    <row r="1541" spans="2:2" x14ac:dyDescent="0.3">
      <c r="B1541" s="305"/>
    </row>
    <row r="1542" spans="2:2" x14ac:dyDescent="0.3">
      <c r="B1542" s="305"/>
    </row>
    <row r="1543" spans="2:2" x14ac:dyDescent="0.3">
      <c r="B1543" s="305"/>
    </row>
    <row r="1544" spans="2:2" x14ac:dyDescent="0.3">
      <c r="B1544" s="305"/>
    </row>
    <row r="1545" spans="2:2" x14ac:dyDescent="0.3">
      <c r="B1545" s="305"/>
    </row>
    <row r="1546" spans="2:2" x14ac:dyDescent="0.3">
      <c r="B1546" s="305"/>
    </row>
    <row r="1547" spans="2:2" x14ac:dyDescent="0.3">
      <c r="B1547" s="305"/>
    </row>
    <row r="1548" spans="2:2" x14ac:dyDescent="0.3">
      <c r="B1548" s="305"/>
    </row>
    <row r="1549" spans="2:2" x14ac:dyDescent="0.3">
      <c r="B1549" s="305"/>
    </row>
    <row r="1550" spans="2:2" x14ac:dyDescent="0.3">
      <c r="B1550" s="305"/>
    </row>
    <row r="1551" spans="2:2" x14ac:dyDescent="0.3">
      <c r="B1551" s="305"/>
    </row>
    <row r="1552" spans="2:2" x14ac:dyDescent="0.3">
      <c r="B1552" s="305"/>
    </row>
    <row r="1553" spans="2:2" x14ac:dyDescent="0.3">
      <c r="B1553" s="305"/>
    </row>
    <row r="1554" spans="2:2" x14ac:dyDescent="0.3">
      <c r="B1554" s="305"/>
    </row>
    <row r="1555" spans="2:2" x14ac:dyDescent="0.3">
      <c r="B1555" s="305"/>
    </row>
    <row r="1556" spans="2:2" x14ac:dyDescent="0.3">
      <c r="B1556" s="305"/>
    </row>
    <row r="1557" spans="2:2" x14ac:dyDescent="0.3">
      <c r="B1557" s="305"/>
    </row>
    <row r="1558" spans="2:2" x14ac:dyDescent="0.3">
      <c r="B1558" s="305"/>
    </row>
    <row r="1559" spans="2:2" x14ac:dyDescent="0.3">
      <c r="B1559" s="305"/>
    </row>
    <row r="1560" spans="2:2" x14ac:dyDescent="0.3">
      <c r="B1560" s="305"/>
    </row>
    <row r="1561" spans="2:2" x14ac:dyDescent="0.3">
      <c r="B1561" s="305"/>
    </row>
    <row r="1562" spans="2:2" x14ac:dyDescent="0.3">
      <c r="B1562" s="305"/>
    </row>
    <row r="1563" spans="2:2" x14ac:dyDescent="0.3">
      <c r="B1563" s="305"/>
    </row>
    <row r="1564" spans="2:2" x14ac:dyDescent="0.3">
      <c r="B1564" s="305"/>
    </row>
    <row r="1565" spans="2:2" x14ac:dyDescent="0.3">
      <c r="B1565" s="305"/>
    </row>
    <row r="1566" spans="2:2" x14ac:dyDescent="0.3">
      <c r="B1566" s="305"/>
    </row>
    <row r="1567" spans="2:2" x14ac:dyDescent="0.3">
      <c r="B1567" s="305"/>
    </row>
    <row r="1568" spans="2:2" x14ac:dyDescent="0.3">
      <c r="B1568" s="305"/>
    </row>
    <row r="1569" spans="2:2" x14ac:dyDescent="0.3">
      <c r="B1569" s="305"/>
    </row>
    <row r="1570" spans="2:2" x14ac:dyDescent="0.3">
      <c r="B1570" s="305"/>
    </row>
    <row r="1571" spans="2:2" x14ac:dyDescent="0.3">
      <c r="B1571" s="305"/>
    </row>
    <row r="1572" spans="2:2" x14ac:dyDescent="0.3">
      <c r="B1572" s="305"/>
    </row>
    <row r="1573" spans="2:2" x14ac:dyDescent="0.3">
      <c r="B1573" s="305"/>
    </row>
    <row r="1574" spans="2:2" x14ac:dyDescent="0.3">
      <c r="B1574" s="305"/>
    </row>
    <row r="1575" spans="2:2" x14ac:dyDescent="0.3">
      <c r="B1575" s="305"/>
    </row>
    <row r="1576" spans="2:2" x14ac:dyDescent="0.3">
      <c r="B1576" s="305"/>
    </row>
    <row r="1577" spans="2:2" x14ac:dyDescent="0.3">
      <c r="B1577" s="305"/>
    </row>
    <row r="1578" spans="2:2" x14ac:dyDescent="0.3">
      <c r="B1578" s="305"/>
    </row>
    <row r="1579" spans="2:2" x14ac:dyDescent="0.3">
      <c r="B1579" s="305"/>
    </row>
    <row r="1580" spans="2:2" x14ac:dyDescent="0.3">
      <c r="B1580" s="305"/>
    </row>
    <row r="1581" spans="2:2" x14ac:dyDescent="0.3">
      <c r="B1581" s="305"/>
    </row>
    <row r="1582" spans="2:2" x14ac:dyDescent="0.3">
      <c r="B1582" s="305"/>
    </row>
    <row r="1583" spans="2:2" x14ac:dyDescent="0.3">
      <c r="B1583" s="305"/>
    </row>
    <row r="1584" spans="2:2" x14ac:dyDescent="0.3">
      <c r="B1584" s="305"/>
    </row>
    <row r="1585" spans="2:2" x14ac:dyDescent="0.3">
      <c r="B1585" s="305"/>
    </row>
    <row r="1586" spans="2:2" x14ac:dyDescent="0.3">
      <c r="B1586" s="305"/>
    </row>
    <row r="1587" spans="2:2" x14ac:dyDescent="0.3">
      <c r="B1587" s="305"/>
    </row>
    <row r="1588" spans="2:2" x14ac:dyDescent="0.3">
      <c r="B1588" s="305"/>
    </row>
    <row r="1589" spans="2:2" x14ac:dyDescent="0.3">
      <c r="B1589" s="305"/>
    </row>
    <row r="1590" spans="2:2" x14ac:dyDescent="0.3">
      <c r="B1590" s="305"/>
    </row>
    <row r="1591" spans="2:2" x14ac:dyDescent="0.3">
      <c r="B1591" s="305"/>
    </row>
    <row r="1592" spans="2:2" x14ac:dyDescent="0.3">
      <c r="B1592" s="305"/>
    </row>
    <row r="1593" spans="2:2" x14ac:dyDescent="0.3">
      <c r="B1593" s="305"/>
    </row>
    <row r="1594" spans="2:2" x14ac:dyDescent="0.3">
      <c r="B1594" s="305"/>
    </row>
    <row r="1595" spans="2:2" x14ac:dyDescent="0.3">
      <c r="B1595" s="305"/>
    </row>
    <row r="1596" spans="2:2" x14ac:dyDescent="0.3">
      <c r="B1596" s="305"/>
    </row>
    <row r="1597" spans="2:2" x14ac:dyDescent="0.3">
      <c r="B1597" s="305"/>
    </row>
    <row r="1598" spans="2:2" x14ac:dyDescent="0.3">
      <c r="B1598" s="305"/>
    </row>
    <row r="1599" spans="2:2" x14ac:dyDescent="0.3">
      <c r="B1599" s="305"/>
    </row>
    <row r="1600" spans="2:2" x14ac:dyDescent="0.3">
      <c r="B1600" s="305"/>
    </row>
    <row r="1601" spans="2:2" x14ac:dyDescent="0.3">
      <c r="B1601" s="305"/>
    </row>
    <row r="1602" spans="2:2" x14ac:dyDescent="0.3">
      <c r="B1602" s="305"/>
    </row>
    <row r="1603" spans="2:2" x14ac:dyDescent="0.3">
      <c r="B1603" s="305"/>
    </row>
    <row r="1604" spans="2:2" x14ac:dyDescent="0.3">
      <c r="B1604" s="305"/>
    </row>
    <row r="1605" spans="2:2" x14ac:dyDescent="0.3">
      <c r="B1605" s="305"/>
    </row>
    <row r="1606" spans="2:2" x14ac:dyDescent="0.3">
      <c r="B1606" s="305"/>
    </row>
    <row r="1607" spans="2:2" x14ac:dyDescent="0.3">
      <c r="B1607" s="305"/>
    </row>
    <row r="1608" spans="2:2" x14ac:dyDescent="0.3">
      <c r="B1608" s="305"/>
    </row>
    <row r="1609" spans="2:2" x14ac:dyDescent="0.3">
      <c r="B1609" s="305"/>
    </row>
    <row r="1610" spans="2:2" x14ac:dyDescent="0.3">
      <c r="B1610" s="305"/>
    </row>
    <row r="1611" spans="2:2" x14ac:dyDescent="0.3">
      <c r="B1611" s="305"/>
    </row>
    <row r="1612" spans="2:2" x14ac:dyDescent="0.3">
      <c r="B1612" s="305"/>
    </row>
    <row r="1613" spans="2:2" x14ac:dyDescent="0.3">
      <c r="B1613" s="305"/>
    </row>
    <row r="1614" spans="2:2" x14ac:dyDescent="0.3">
      <c r="B1614" s="305"/>
    </row>
    <row r="1615" spans="2:2" x14ac:dyDescent="0.3">
      <c r="B1615" s="305"/>
    </row>
    <row r="1616" spans="2:2" x14ac:dyDescent="0.3">
      <c r="B1616" s="305"/>
    </row>
    <row r="1617" spans="2:2" x14ac:dyDescent="0.3">
      <c r="B1617" s="305"/>
    </row>
    <row r="1618" spans="2:2" x14ac:dyDescent="0.3">
      <c r="B1618" s="305"/>
    </row>
    <row r="1619" spans="2:2" x14ac:dyDescent="0.3">
      <c r="B1619" s="305"/>
    </row>
    <row r="1620" spans="2:2" x14ac:dyDescent="0.3">
      <c r="B1620" s="305"/>
    </row>
    <row r="1621" spans="2:2" x14ac:dyDescent="0.3">
      <c r="B1621" s="305"/>
    </row>
    <row r="1622" spans="2:2" x14ac:dyDescent="0.3">
      <c r="B1622" s="305"/>
    </row>
    <row r="1623" spans="2:2" x14ac:dyDescent="0.3">
      <c r="B1623" s="305"/>
    </row>
    <row r="1624" spans="2:2" x14ac:dyDescent="0.3">
      <c r="B1624" s="305"/>
    </row>
    <row r="1625" spans="2:2" x14ac:dyDescent="0.3">
      <c r="B1625" s="305"/>
    </row>
    <row r="1626" spans="2:2" x14ac:dyDescent="0.3">
      <c r="B1626" s="305"/>
    </row>
    <row r="1627" spans="2:2" x14ac:dyDescent="0.3">
      <c r="B1627" s="305"/>
    </row>
    <row r="1628" spans="2:2" x14ac:dyDescent="0.3">
      <c r="B1628" s="305"/>
    </row>
    <row r="1629" spans="2:2" x14ac:dyDescent="0.3">
      <c r="B1629" s="305"/>
    </row>
    <row r="1630" spans="2:2" x14ac:dyDescent="0.3">
      <c r="B1630" s="305"/>
    </row>
    <row r="1631" spans="2:2" x14ac:dyDescent="0.3">
      <c r="B1631" s="305"/>
    </row>
    <row r="1632" spans="2:2" x14ac:dyDescent="0.3">
      <c r="B1632" s="305"/>
    </row>
    <row r="1633" spans="2:2" x14ac:dyDescent="0.3">
      <c r="B1633" s="305"/>
    </row>
    <row r="1634" spans="2:2" x14ac:dyDescent="0.3">
      <c r="B1634" s="305"/>
    </row>
    <row r="1635" spans="2:2" x14ac:dyDescent="0.3">
      <c r="B1635" s="305"/>
    </row>
    <row r="1636" spans="2:2" x14ac:dyDescent="0.3">
      <c r="B1636" s="305"/>
    </row>
    <row r="1637" spans="2:2" x14ac:dyDescent="0.3">
      <c r="B1637" s="305"/>
    </row>
    <row r="1638" spans="2:2" x14ac:dyDescent="0.3">
      <c r="B1638" s="305"/>
    </row>
    <row r="1639" spans="2:2" x14ac:dyDescent="0.3">
      <c r="B1639" s="305"/>
    </row>
    <row r="1640" spans="2:2" x14ac:dyDescent="0.3">
      <c r="B1640" s="305"/>
    </row>
    <row r="1641" spans="2:2" x14ac:dyDescent="0.3">
      <c r="B1641" s="305"/>
    </row>
    <row r="1642" spans="2:2" x14ac:dyDescent="0.3">
      <c r="B1642" s="305"/>
    </row>
    <row r="1643" spans="2:2" x14ac:dyDescent="0.3">
      <c r="B1643" s="305"/>
    </row>
    <row r="1644" spans="2:2" x14ac:dyDescent="0.3">
      <c r="B1644" s="305"/>
    </row>
    <row r="1645" spans="2:2" x14ac:dyDescent="0.3">
      <c r="B1645" s="305"/>
    </row>
    <row r="1646" spans="2:2" x14ac:dyDescent="0.3">
      <c r="B1646" s="305"/>
    </row>
    <row r="1647" spans="2:2" x14ac:dyDescent="0.3">
      <c r="B1647" s="305"/>
    </row>
    <row r="1648" spans="2:2" x14ac:dyDescent="0.3">
      <c r="B1648" s="305"/>
    </row>
    <row r="1649" spans="2:2" x14ac:dyDescent="0.3">
      <c r="B1649" s="305"/>
    </row>
    <row r="1650" spans="2:2" x14ac:dyDescent="0.3">
      <c r="B1650" s="305"/>
    </row>
    <row r="1651" spans="2:2" x14ac:dyDescent="0.3">
      <c r="B1651" s="305"/>
    </row>
    <row r="1652" spans="2:2" x14ac:dyDescent="0.3">
      <c r="B1652" s="305"/>
    </row>
    <row r="1653" spans="2:2" x14ac:dyDescent="0.3">
      <c r="B1653" s="305"/>
    </row>
    <row r="1654" spans="2:2" x14ac:dyDescent="0.3">
      <c r="B1654" s="305"/>
    </row>
    <row r="1655" spans="2:2" x14ac:dyDescent="0.3">
      <c r="B1655" s="305"/>
    </row>
    <row r="1656" spans="2:2" x14ac:dyDescent="0.3">
      <c r="B1656" s="305"/>
    </row>
    <row r="1657" spans="2:2" x14ac:dyDescent="0.3">
      <c r="B1657" s="305"/>
    </row>
    <row r="1658" spans="2:2" x14ac:dyDescent="0.3">
      <c r="B1658" s="305"/>
    </row>
    <row r="1659" spans="2:2" x14ac:dyDescent="0.3">
      <c r="B1659" s="305"/>
    </row>
    <row r="1660" spans="2:2" x14ac:dyDescent="0.3">
      <c r="B1660" s="305"/>
    </row>
    <row r="1661" spans="2:2" x14ac:dyDescent="0.3">
      <c r="B1661" s="305"/>
    </row>
    <row r="1662" spans="2:2" x14ac:dyDescent="0.3">
      <c r="B1662" s="305"/>
    </row>
    <row r="1663" spans="2:2" x14ac:dyDescent="0.3">
      <c r="B1663" s="305"/>
    </row>
    <row r="1664" spans="2:2" x14ac:dyDescent="0.3">
      <c r="B1664" s="305"/>
    </row>
    <row r="1665" spans="2:2" x14ac:dyDescent="0.3">
      <c r="B1665" s="305"/>
    </row>
    <row r="1666" spans="2:2" x14ac:dyDescent="0.3">
      <c r="B1666" s="305"/>
    </row>
    <row r="1667" spans="2:2" x14ac:dyDescent="0.3">
      <c r="B1667" s="305"/>
    </row>
    <row r="1668" spans="2:2" x14ac:dyDescent="0.3">
      <c r="B1668" s="305"/>
    </row>
    <row r="1669" spans="2:2" x14ac:dyDescent="0.3">
      <c r="B1669" s="305"/>
    </row>
    <row r="1670" spans="2:2" x14ac:dyDescent="0.3">
      <c r="B1670" s="305"/>
    </row>
    <row r="1671" spans="2:2" x14ac:dyDescent="0.3">
      <c r="B1671" s="305"/>
    </row>
    <row r="1672" spans="2:2" x14ac:dyDescent="0.3">
      <c r="B1672" s="305"/>
    </row>
    <row r="1673" spans="2:2" x14ac:dyDescent="0.3">
      <c r="B1673" s="305"/>
    </row>
    <row r="1674" spans="2:2" x14ac:dyDescent="0.3">
      <c r="B1674" s="305"/>
    </row>
    <row r="1675" spans="2:2" x14ac:dyDescent="0.3">
      <c r="B1675" s="305"/>
    </row>
    <row r="1676" spans="2:2" x14ac:dyDescent="0.3">
      <c r="B1676" s="305"/>
    </row>
    <row r="1677" spans="2:2" x14ac:dyDescent="0.3">
      <c r="B1677" s="305"/>
    </row>
    <row r="1678" spans="2:2" x14ac:dyDescent="0.3">
      <c r="B1678" s="305"/>
    </row>
    <row r="1679" spans="2:2" x14ac:dyDescent="0.3">
      <c r="B1679" s="305"/>
    </row>
    <row r="1680" spans="2:2" x14ac:dyDescent="0.3">
      <c r="B1680" s="305"/>
    </row>
    <row r="1681" spans="2:2" x14ac:dyDescent="0.3">
      <c r="B1681" s="305"/>
    </row>
    <row r="1682" spans="2:2" x14ac:dyDescent="0.3">
      <c r="B1682" s="305"/>
    </row>
    <row r="1683" spans="2:2" x14ac:dyDescent="0.3">
      <c r="B1683" s="305"/>
    </row>
    <row r="1684" spans="2:2" x14ac:dyDescent="0.3">
      <c r="B1684" s="305"/>
    </row>
    <row r="1685" spans="2:2" x14ac:dyDescent="0.3">
      <c r="B1685" s="305"/>
    </row>
    <row r="1686" spans="2:2" x14ac:dyDescent="0.3">
      <c r="B1686" s="305"/>
    </row>
    <row r="1687" spans="2:2" x14ac:dyDescent="0.3">
      <c r="B1687" s="305"/>
    </row>
    <row r="1688" spans="2:2" x14ac:dyDescent="0.3">
      <c r="B1688" s="305"/>
    </row>
    <row r="1689" spans="2:2" x14ac:dyDescent="0.3">
      <c r="B1689" s="305"/>
    </row>
    <row r="1690" spans="2:2" x14ac:dyDescent="0.3">
      <c r="B1690" s="305"/>
    </row>
    <row r="1691" spans="2:2" x14ac:dyDescent="0.3">
      <c r="B1691" s="305"/>
    </row>
    <row r="1692" spans="2:2" x14ac:dyDescent="0.3">
      <c r="B1692" s="305"/>
    </row>
    <row r="1693" spans="2:2" x14ac:dyDescent="0.3">
      <c r="B1693" s="305"/>
    </row>
    <row r="1694" spans="2:2" x14ac:dyDescent="0.3">
      <c r="B1694" s="305"/>
    </row>
    <row r="1695" spans="2:2" x14ac:dyDescent="0.3">
      <c r="B1695" s="305"/>
    </row>
    <row r="1696" spans="2:2" x14ac:dyDescent="0.3">
      <c r="B1696" s="305"/>
    </row>
    <row r="1697" spans="2:2" x14ac:dyDescent="0.3">
      <c r="B1697" s="305"/>
    </row>
    <row r="1698" spans="2:2" x14ac:dyDescent="0.3">
      <c r="B1698" s="305"/>
    </row>
    <row r="1699" spans="2:2" x14ac:dyDescent="0.3">
      <c r="B1699" s="305"/>
    </row>
    <row r="1700" spans="2:2" x14ac:dyDescent="0.3">
      <c r="B1700" s="305"/>
    </row>
    <row r="1701" spans="2:2" x14ac:dyDescent="0.3">
      <c r="B1701" s="305"/>
    </row>
    <row r="1702" spans="2:2" x14ac:dyDescent="0.3">
      <c r="B1702" s="305"/>
    </row>
    <row r="1703" spans="2:2" x14ac:dyDescent="0.3">
      <c r="B1703" s="305"/>
    </row>
    <row r="1704" spans="2:2" x14ac:dyDescent="0.3">
      <c r="B1704" s="305"/>
    </row>
    <row r="1705" spans="2:2" x14ac:dyDescent="0.3">
      <c r="B1705" s="305"/>
    </row>
    <row r="1706" spans="2:2" x14ac:dyDescent="0.3">
      <c r="B1706" s="305"/>
    </row>
    <row r="1707" spans="2:2" x14ac:dyDescent="0.3">
      <c r="B1707" s="305"/>
    </row>
    <row r="1708" spans="2:2" x14ac:dyDescent="0.3">
      <c r="B1708" s="305"/>
    </row>
    <row r="1709" spans="2:2" x14ac:dyDescent="0.3">
      <c r="B1709" s="305"/>
    </row>
    <row r="1710" spans="2:2" x14ac:dyDescent="0.3">
      <c r="B1710" s="305"/>
    </row>
    <row r="1711" spans="2:2" x14ac:dyDescent="0.3">
      <c r="B1711" s="305"/>
    </row>
    <row r="1712" spans="2:2" x14ac:dyDescent="0.3">
      <c r="B1712" s="305"/>
    </row>
    <row r="1713" spans="2:2" x14ac:dyDescent="0.3">
      <c r="B1713" s="305"/>
    </row>
    <row r="1714" spans="2:2" x14ac:dyDescent="0.3">
      <c r="B1714" s="305"/>
    </row>
    <row r="1715" spans="2:2" x14ac:dyDescent="0.3">
      <c r="B1715" s="305"/>
    </row>
    <row r="1716" spans="2:2" x14ac:dyDescent="0.3">
      <c r="B1716" s="305"/>
    </row>
    <row r="1717" spans="2:2" x14ac:dyDescent="0.3">
      <c r="B1717" s="305"/>
    </row>
    <row r="1718" spans="2:2" x14ac:dyDescent="0.3">
      <c r="B1718" s="305"/>
    </row>
    <row r="1719" spans="2:2" x14ac:dyDescent="0.3">
      <c r="B1719" s="305"/>
    </row>
    <row r="1720" spans="2:2" x14ac:dyDescent="0.3">
      <c r="B1720" s="305"/>
    </row>
    <row r="1721" spans="2:2" x14ac:dyDescent="0.3">
      <c r="B1721" s="305"/>
    </row>
    <row r="1722" spans="2:2" x14ac:dyDescent="0.3">
      <c r="B1722" s="305"/>
    </row>
    <row r="1723" spans="2:2" x14ac:dyDescent="0.3">
      <c r="B1723" s="305"/>
    </row>
    <row r="1724" spans="2:2" x14ac:dyDescent="0.3">
      <c r="B1724" s="305"/>
    </row>
    <row r="1725" spans="2:2" x14ac:dyDescent="0.3">
      <c r="B1725" s="305"/>
    </row>
    <row r="1726" spans="2:2" x14ac:dyDescent="0.3">
      <c r="B1726" s="305"/>
    </row>
    <row r="1727" spans="2:2" x14ac:dyDescent="0.3">
      <c r="B1727" s="305"/>
    </row>
    <row r="1728" spans="2:2" x14ac:dyDescent="0.3">
      <c r="B1728" s="305"/>
    </row>
    <row r="1729" spans="2:2" x14ac:dyDescent="0.3">
      <c r="B1729" s="305"/>
    </row>
    <row r="1730" spans="2:2" x14ac:dyDescent="0.3">
      <c r="B1730" s="305"/>
    </row>
    <row r="1731" spans="2:2" x14ac:dyDescent="0.3">
      <c r="B1731" s="305"/>
    </row>
    <row r="1732" spans="2:2" x14ac:dyDescent="0.3">
      <c r="B1732" s="305"/>
    </row>
    <row r="1733" spans="2:2" x14ac:dyDescent="0.3">
      <c r="B1733" s="305"/>
    </row>
    <row r="1734" spans="2:2" x14ac:dyDescent="0.3">
      <c r="B1734" s="305"/>
    </row>
    <row r="1735" spans="2:2" x14ac:dyDescent="0.3">
      <c r="B1735" s="305"/>
    </row>
    <row r="1736" spans="2:2" x14ac:dyDescent="0.3">
      <c r="B1736" s="305"/>
    </row>
    <row r="1737" spans="2:2" x14ac:dyDescent="0.3">
      <c r="B1737" s="305"/>
    </row>
    <row r="1738" spans="2:2" x14ac:dyDescent="0.3">
      <c r="B1738" s="305"/>
    </row>
    <row r="1739" spans="2:2" x14ac:dyDescent="0.3">
      <c r="B1739" s="305"/>
    </row>
    <row r="1740" spans="2:2" x14ac:dyDescent="0.3">
      <c r="B1740" s="305"/>
    </row>
    <row r="1741" spans="2:2" x14ac:dyDescent="0.3">
      <c r="B1741" s="305"/>
    </row>
    <row r="1742" spans="2:2" x14ac:dyDescent="0.3">
      <c r="B1742" s="305"/>
    </row>
    <row r="1743" spans="2:2" x14ac:dyDescent="0.3">
      <c r="B1743" s="305"/>
    </row>
    <row r="1744" spans="2:2" x14ac:dyDescent="0.3">
      <c r="B1744" s="305"/>
    </row>
    <row r="1745" spans="2:2" x14ac:dyDescent="0.3">
      <c r="B1745" s="305"/>
    </row>
    <row r="1746" spans="2:2" x14ac:dyDescent="0.3">
      <c r="B1746" s="305"/>
    </row>
    <row r="1747" spans="2:2" x14ac:dyDescent="0.3">
      <c r="B1747" s="305"/>
    </row>
    <row r="1748" spans="2:2" x14ac:dyDescent="0.3">
      <c r="B1748" s="305"/>
    </row>
    <row r="1749" spans="2:2" x14ac:dyDescent="0.3">
      <c r="B1749" s="305"/>
    </row>
    <row r="1750" spans="2:2" x14ac:dyDescent="0.3">
      <c r="B1750" s="305"/>
    </row>
    <row r="1751" spans="2:2" x14ac:dyDescent="0.3">
      <c r="B1751" s="305"/>
    </row>
    <row r="1752" spans="2:2" x14ac:dyDescent="0.3">
      <c r="B1752" s="305"/>
    </row>
    <row r="1753" spans="2:2" x14ac:dyDescent="0.3">
      <c r="B1753" s="305"/>
    </row>
    <row r="1754" spans="2:2" x14ac:dyDescent="0.3">
      <c r="B1754" s="305"/>
    </row>
    <row r="1755" spans="2:2" x14ac:dyDescent="0.3">
      <c r="B1755" s="305"/>
    </row>
    <row r="1756" spans="2:2" x14ac:dyDescent="0.3">
      <c r="B1756" s="305"/>
    </row>
    <row r="1757" spans="2:2" x14ac:dyDescent="0.3">
      <c r="B1757" s="305"/>
    </row>
    <row r="1758" spans="2:2" x14ac:dyDescent="0.3">
      <c r="B1758" s="305"/>
    </row>
    <row r="1759" spans="2:2" x14ac:dyDescent="0.3">
      <c r="B1759" s="305"/>
    </row>
    <row r="1760" spans="2:2" x14ac:dyDescent="0.3">
      <c r="B1760" s="305"/>
    </row>
    <row r="1761" spans="2:2" x14ac:dyDescent="0.3">
      <c r="B1761" s="305"/>
    </row>
    <row r="1762" spans="2:2" x14ac:dyDescent="0.3">
      <c r="B1762" s="305"/>
    </row>
    <row r="1763" spans="2:2" x14ac:dyDescent="0.3">
      <c r="B1763" s="305"/>
    </row>
    <row r="1764" spans="2:2" x14ac:dyDescent="0.3">
      <c r="B1764" s="305"/>
    </row>
    <row r="1765" spans="2:2" x14ac:dyDescent="0.3">
      <c r="B1765" s="305"/>
    </row>
    <row r="1766" spans="2:2" x14ac:dyDescent="0.3">
      <c r="B1766" s="305"/>
    </row>
    <row r="1767" spans="2:2" x14ac:dyDescent="0.3">
      <c r="B1767" s="305"/>
    </row>
    <row r="1768" spans="2:2" x14ac:dyDescent="0.3">
      <c r="B1768" s="305"/>
    </row>
    <row r="1769" spans="2:2" x14ac:dyDescent="0.3">
      <c r="B1769" s="305"/>
    </row>
    <row r="1770" spans="2:2" x14ac:dyDescent="0.3">
      <c r="B1770" s="305"/>
    </row>
    <row r="1771" spans="2:2" x14ac:dyDescent="0.3">
      <c r="B1771" s="305"/>
    </row>
    <row r="1772" spans="2:2" x14ac:dyDescent="0.3">
      <c r="B1772" s="305"/>
    </row>
    <row r="1773" spans="2:2" x14ac:dyDescent="0.3">
      <c r="B1773" s="305"/>
    </row>
    <row r="1774" spans="2:2" x14ac:dyDescent="0.3">
      <c r="B1774" s="305"/>
    </row>
    <row r="1775" spans="2:2" x14ac:dyDescent="0.3">
      <c r="B1775" s="305"/>
    </row>
    <row r="1776" spans="2:2" x14ac:dyDescent="0.3">
      <c r="B1776" s="305"/>
    </row>
    <row r="1777" spans="2:2" x14ac:dyDescent="0.3">
      <c r="B1777" s="305"/>
    </row>
    <row r="1778" spans="2:2" x14ac:dyDescent="0.3">
      <c r="B1778" s="305"/>
    </row>
    <row r="1779" spans="2:2" x14ac:dyDescent="0.3">
      <c r="B1779" s="305"/>
    </row>
    <row r="1780" spans="2:2" x14ac:dyDescent="0.3">
      <c r="B1780" s="305"/>
    </row>
    <row r="1781" spans="2:2" x14ac:dyDescent="0.3">
      <c r="B1781" s="305"/>
    </row>
    <row r="1782" spans="2:2" x14ac:dyDescent="0.3">
      <c r="B1782" s="305"/>
    </row>
    <row r="1783" spans="2:2" x14ac:dyDescent="0.3">
      <c r="B1783" s="305"/>
    </row>
    <row r="1784" spans="2:2" x14ac:dyDescent="0.3">
      <c r="B1784" s="305"/>
    </row>
    <row r="1785" spans="2:2" x14ac:dyDescent="0.3">
      <c r="B1785" s="305"/>
    </row>
    <row r="1786" spans="2:2" x14ac:dyDescent="0.3">
      <c r="B1786" s="305"/>
    </row>
    <row r="1787" spans="2:2" x14ac:dyDescent="0.3">
      <c r="B1787" s="305"/>
    </row>
    <row r="1788" spans="2:2" x14ac:dyDescent="0.3">
      <c r="B1788" s="305"/>
    </row>
    <row r="1789" spans="2:2" x14ac:dyDescent="0.3">
      <c r="B1789" s="305"/>
    </row>
    <row r="1790" spans="2:2" x14ac:dyDescent="0.3">
      <c r="B1790" s="305"/>
    </row>
    <row r="1791" spans="2:2" x14ac:dyDescent="0.3">
      <c r="B1791" s="305"/>
    </row>
    <row r="1792" spans="2:2" x14ac:dyDescent="0.3">
      <c r="B1792" s="305"/>
    </row>
    <row r="1793" spans="2:2" x14ac:dyDescent="0.3">
      <c r="B1793" s="305"/>
    </row>
    <row r="1794" spans="2:2" x14ac:dyDescent="0.3">
      <c r="B1794" s="305"/>
    </row>
    <row r="1795" spans="2:2" x14ac:dyDescent="0.3">
      <c r="B1795" s="305"/>
    </row>
    <row r="1796" spans="2:2" x14ac:dyDescent="0.3">
      <c r="B1796" s="305"/>
    </row>
    <row r="1797" spans="2:2" x14ac:dyDescent="0.3">
      <c r="B1797" s="305"/>
    </row>
    <row r="1798" spans="2:2" x14ac:dyDescent="0.3">
      <c r="B1798" s="305"/>
    </row>
    <row r="1799" spans="2:2" x14ac:dyDescent="0.3">
      <c r="B1799" s="305"/>
    </row>
    <row r="1800" spans="2:2" x14ac:dyDescent="0.3">
      <c r="B1800" s="305"/>
    </row>
    <row r="1801" spans="2:2" x14ac:dyDescent="0.3">
      <c r="B1801" s="305"/>
    </row>
    <row r="1802" spans="2:2" x14ac:dyDescent="0.3">
      <c r="B1802" s="305"/>
    </row>
    <row r="1803" spans="2:2" x14ac:dyDescent="0.3">
      <c r="B1803" s="305"/>
    </row>
    <row r="1804" spans="2:2" x14ac:dyDescent="0.3">
      <c r="B1804" s="305"/>
    </row>
    <row r="1805" spans="2:2" x14ac:dyDescent="0.3">
      <c r="B1805" s="305"/>
    </row>
    <row r="1806" spans="2:2" x14ac:dyDescent="0.3">
      <c r="B1806" s="305"/>
    </row>
    <row r="1807" spans="2:2" x14ac:dyDescent="0.3">
      <c r="B1807" s="305"/>
    </row>
    <row r="1808" spans="2:2" x14ac:dyDescent="0.3">
      <c r="B1808" s="305"/>
    </row>
    <row r="1809" spans="2:2" x14ac:dyDescent="0.3">
      <c r="B1809" s="305"/>
    </row>
    <row r="1810" spans="2:2" x14ac:dyDescent="0.3">
      <c r="B1810" s="305"/>
    </row>
    <row r="1811" spans="2:2" x14ac:dyDescent="0.3">
      <c r="B1811" s="305"/>
    </row>
    <row r="1812" spans="2:2" x14ac:dyDescent="0.3">
      <c r="B1812" s="305"/>
    </row>
    <row r="1813" spans="2:2" x14ac:dyDescent="0.3">
      <c r="B1813" s="305"/>
    </row>
    <row r="1814" spans="2:2" x14ac:dyDescent="0.3">
      <c r="B1814" s="305"/>
    </row>
    <row r="1815" spans="2:2" x14ac:dyDescent="0.3">
      <c r="B1815" s="305"/>
    </row>
    <row r="1816" spans="2:2" x14ac:dyDescent="0.3">
      <c r="B1816" s="305"/>
    </row>
    <row r="1817" spans="2:2" x14ac:dyDescent="0.3">
      <c r="B1817" s="305"/>
    </row>
    <row r="1818" spans="2:2" x14ac:dyDescent="0.3">
      <c r="B1818" s="305"/>
    </row>
    <row r="1819" spans="2:2" x14ac:dyDescent="0.3">
      <c r="B1819" s="305"/>
    </row>
    <row r="1820" spans="2:2" x14ac:dyDescent="0.3">
      <c r="B1820" s="305"/>
    </row>
    <row r="1821" spans="2:2" x14ac:dyDescent="0.3">
      <c r="B1821" s="305"/>
    </row>
    <row r="1822" spans="2:2" x14ac:dyDescent="0.3">
      <c r="B1822" s="305"/>
    </row>
    <row r="1823" spans="2:2" x14ac:dyDescent="0.3">
      <c r="B1823" s="305"/>
    </row>
    <row r="1824" spans="2:2" x14ac:dyDescent="0.3">
      <c r="B1824" s="305"/>
    </row>
    <row r="1825" spans="2:2" x14ac:dyDescent="0.3">
      <c r="B1825" s="305"/>
    </row>
    <row r="1826" spans="2:2" x14ac:dyDescent="0.3">
      <c r="B1826" s="305"/>
    </row>
    <row r="1827" spans="2:2" x14ac:dyDescent="0.3">
      <c r="B1827" s="305"/>
    </row>
    <row r="1828" spans="2:2" x14ac:dyDescent="0.3">
      <c r="B1828" s="305"/>
    </row>
    <row r="1829" spans="2:2" x14ac:dyDescent="0.3">
      <c r="B1829" s="305"/>
    </row>
    <row r="1830" spans="2:2" x14ac:dyDescent="0.3">
      <c r="B1830" s="305"/>
    </row>
    <row r="1831" spans="2:2" x14ac:dyDescent="0.3">
      <c r="B1831" s="305"/>
    </row>
    <row r="1832" spans="2:2" x14ac:dyDescent="0.3">
      <c r="B1832" s="305"/>
    </row>
    <row r="1833" spans="2:2" x14ac:dyDescent="0.3">
      <c r="B1833" s="305"/>
    </row>
    <row r="1834" spans="2:2" x14ac:dyDescent="0.3">
      <c r="B1834" s="305"/>
    </row>
    <row r="1835" spans="2:2" x14ac:dyDescent="0.3">
      <c r="B1835" s="305"/>
    </row>
    <row r="1836" spans="2:2" x14ac:dyDescent="0.3">
      <c r="B1836" s="305"/>
    </row>
    <row r="1837" spans="2:2" x14ac:dyDescent="0.3">
      <c r="B1837" s="305"/>
    </row>
    <row r="1838" spans="2:2" x14ac:dyDescent="0.3">
      <c r="B1838" s="305"/>
    </row>
    <row r="1839" spans="2:2" x14ac:dyDescent="0.3">
      <c r="B1839" s="305"/>
    </row>
    <row r="1840" spans="2:2" x14ac:dyDescent="0.3">
      <c r="B1840" s="305"/>
    </row>
    <row r="1841" spans="2:2" x14ac:dyDescent="0.3">
      <c r="B1841" s="305"/>
    </row>
    <row r="1842" spans="2:2" x14ac:dyDescent="0.3">
      <c r="B1842" s="305"/>
    </row>
    <row r="1843" spans="2:2" x14ac:dyDescent="0.3">
      <c r="B1843" s="305"/>
    </row>
    <row r="1844" spans="2:2" x14ac:dyDescent="0.3">
      <c r="B1844" s="305"/>
    </row>
    <row r="1845" spans="2:2" x14ac:dyDescent="0.3">
      <c r="B1845" s="305"/>
    </row>
    <row r="1846" spans="2:2" x14ac:dyDescent="0.3">
      <c r="B1846" s="305"/>
    </row>
    <row r="1847" spans="2:2" x14ac:dyDescent="0.3">
      <c r="B1847" s="305"/>
    </row>
    <row r="1848" spans="2:2" x14ac:dyDescent="0.3">
      <c r="B1848" s="305"/>
    </row>
    <row r="1849" spans="2:2" x14ac:dyDescent="0.3">
      <c r="B1849" s="305"/>
    </row>
    <row r="1850" spans="2:2" x14ac:dyDescent="0.3">
      <c r="B1850" s="305"/>
    </row>
    <row r="1851" spans="2:2" x14ac:dyDescent="0.3">
      <c r="B1851" s="305"/>
    </row>
    <row r="1852" spans="2:2" x14ac:dyDescent="0.3">
      <c r="B1852" s="305"/>
    </row>
    <row r="1853" spans="2:2" x14ac:dyDescent="0.3">
      <c r="B1853" s="305"/>
    </row>
    <row r="1854" spans="2:2" x14ac:dyDescent="0.3">
      <c r="B1854" s="305"/>
    </row>
    <row r="1855" spans="2:2" x14ac:dyDescent="0.3">
      <c r="B1855" s="305"/>
    </row>
    <row r="1856" spans="2:2" x14ac:dyDescent="0.3">
      <c r="B1856" s="305"/>
    </row>
    <row r="1857" spans="2:2" x14ac:dyDescent="0.3">
      <c r="B1857" s="305"/>
    </row>
    <row r="1858" spans="2:2" x14ac:dyDescent="0.3">
      <c r="B1858" s="305"/>
    </row>
    <row r="1859" spans="2:2" x14ac:dyDescent="0.3">
      <c r="B1859" s="305"/>
    </row>
    <row r="1860" spans="2:2" x14ac:dyDescent="0.3">
      <c r="B1860" s="305"/>
    </row>
    <row r="1861" spans="2:2" x14ac:dyDescent="0.3">
      <c r="B1861" s="305"/>
    </row>
    <row r="1862" spans="2:2" x14ac:dyDescent="0.3">
      <c r="B1862" s="305"/>
    </row>
    <row r="1863" spans="2:2" x14ac:dyDescent="0.3">
      <c r="B1863" s="305"/>
    </row>
    <row r="1864" spans="2:2" x14ac:dyDescent="0.3">
      <c r="B1864" s="305"/>
    </row>
    <row r="1865" spans="2:2" x14ac:dyDescent="0.3">
      <c r="B1865" s="305"/>
    </row>
    <row r="1866" spans="2:2" x14ac:dyDescent="0.3">
      <c r="B1866" s="305"/>
    </row>
    <row r="1867" spans="2:2" x14ac:dyDescent="0.3">
      <c r="B1867" s="305"/>
    </row>
    <row r="1868" spans="2:2" x14ac:dyDescent="0.3">
      <c r="B1868" s="305"/>
    </row>
    <row r="1869" spans="2:2" x14ac:dyDescent="0.3">
      <c r="B1869" s="305"/>
    </row>
    <row r="1870" spans="2:2" x14ac:dyDescent="0.3">
      <c r="B1870" s="305"/>
    </row>
    <row r="1871" spans="2:2" x14ac:dyDescent="0.3">
      <c r="B1871" s="305"/>
    </row>
    <row r="1872" spans="2:2" x14ac:dyDescent="0.3">
      <c r="B1872" s="305"/>
    </row>
    <row r="1873" spans="2:2" x14ac:dyDescent="0.3">
      <c r="B1873" s="305"/>
    </row>
    <row r="1874" spans="2:2" x14ac:dyDescent="0.3">
      <c r="B1874" s="305"/>
    </row>
    <row r="1875" spans="2:2" x14ac:dyDescent="0.3">
      <c r="B1875" s="305"/>
    </row>
    <row r="1876" spans="2:2" x14ac:dyDescent="0.3">
      <c r="B1876" s="305"/>
    </row>
    <row r="1877" spans="2:2" x14ac:dyDescent="0.3">
      <c r="B1877" s="305"/>
    </row>
    <row r="1878" spans="2:2" x14ac:dyDescent="0.3">
      <c r="B1878" s="305"/>
    </row>
    <row r="1879" spans="2:2" x14ac:dyDescent="0.3">
      <c r="B1879" s="305"/>
    </row>
    <row r="1880" spans="2:2" x14ac:dyDescent="0.3">
      <c r="B1880" s="305"/>
    </row>
    <row r="1881" spans="2:2" x14ac:dyDescent="0.3">
      <c r="B1881" s="305"/>
    </row>
    <row r="1882" spans="2:2" x14ac:dyDescent="0.3">
      <c r="B1882" s="305"/>
    </row>
    <row r="1883" spans="2:2" x14ac:dyDescent="0.3">
      <c r="B1883" s="305"/>
    </row>
    <row r="1884" spans="2:2" x14ac:dyDescent="0.3">
      <c r="B1884" s="305"/>
    </row>
    <row r="1885" spans="2:2" x14ac:dyDescent="0.3">
      <c r="B1885" s="305"/>
    </row>
    <row r="1886" spans="2:2" x14ac:dyDescent="0.3">
      <c r="B1886" s="305"/>
    </row>
    <row r="1887" spans="2:2" x14ac:dyDescent="0.3">
      <c r="B1887" s="305"/>
    </row>
    <row r="1888" spans="2:2" x14ac:dyDescent="0.3">
      <c r="B1888" s="305"/>
    </row>
    <row r="1889" spans="2:2" x14ac:dyDescent="0.3">
      <c r="B1889" s="305"/>
    </row>
    <row r="1890" spans="2:2" x14ac:dyDescent="0.3">
      <c r="B1890" s="305"/>
    </row>
    <row r="1891" spans="2:2" x14ac:dyDescent="0.3">
      <c r="B1891" s="305"/>
    </row>
    <row r="1892" spans="2:2" x14ac:dyDescent="0.3">
      <c r="B1892" s="305"/>
    </row>
    <row r="1893" spans="2:2" x14ac:dyDescent="0.3">
      <c r="B1893" s="305"/>
    </row>
    <row r="1894" spans="2:2" x14ac:dyDescent="0.3">
      <c r="B1894" s="305"/>
    </row>
    <row r="1895" spans="2:2" x14ac:dyDescent="0.3">
      <c r="B1895" s="305"/>
    </row>
    <row r="1896" spans="2:2" x14ac:dyDescent="0.3">
      <c r="B1896" s="305"/>
    </row>
    <row r="1897" spans="2:2" x14ac:dyDescent="0.3">
      <c r="B1897" s="305"/>
    </row>
    <row r="1898" spans="2:2" x14ac:dyDescent="0.3">
      <c r="B1898" s="305"/>
    </row>
    <row r="1899" spans="2:2" x14ac:dyDescent="0.3">
      <c r="B1899" s="305"/>
    </row>
    <row r="1900" spans="2:2" x14ac:dyDescent="0.3">
      <c r="B1900" s="305"/>
    </row>
    <row r="1901" spans="2:2" x14ac:dyDescent="0.3">
      <c r="B1901" s="305"/>
    </row>
    <row r="1902" spans="2:2" x14ac:dyDescent="0.3">
      <c r="B1902" s="305"/>
    </row>
    <row r="1903" spans="2:2" x14ac:dyDescent="0.3">
      <c r="B1903" s="305"/>
    </row>
    <row r="1904" spans="2:2" x14ac:dyDescent="0.3">
      <c r="B1904" s="305"/>
    </row>
    <row r="1905" spans="2:2" x14ac:dyDescent="0.3">
      <c r="B1905" s="305"/>
    </row>
    <row r="1906" spans="2:2" x14ac:dyDescent="0.3">
      <c r="B1906" s="305"/>
    </row>
    <row r="1907" spans="2:2" x14ac:dyDescent="0.3">
      <c r="B1907" s="305"/>
    </row>
    <row r="1908" spans="2:2" x14ac:dyDescent="0.3">
      <c r="B1908" s="305"/>
    </row>
    <row r="1909" spans="2:2" x14ac:dyDescent="0.3">
      <c r="B1909" s="305"/>
    </row>
    <row r="1910" spans="2:2" x14ac:dyDescent="0.3">
      <c r="B1910" s="305"/>
    </row>
    <row r="1911" spans="2:2" x14ac:dyDescent="0.3">
      <c r="B1911" s="305"/>
    </row>
    <row r="1912" spans="2:2" x14ac:dyDescent="0.3">
      <c r="B1912" s="305"/>
    </row>
    <row r="1913" spans="2:2" x14ac:dyDescent="0.3">
      <c r="B1913" s="305"/>
    </row>
    <row r="1914" spans="2:2" x14ac:dyDescent="0.3">
      <c r="B1914" s="305"/>
    </row>
    <row r="1915" spans="2:2" x14ac:dyDescent="0.3">
      <c r="B1915" s="305"/>
    </row>
    <row r="1916" spans="2:2" x14ac:dyDescent="0.3">
      <c r="B1916" s="305"/>
    </row>
    <row r="1917" spans="2:2" x14ac:dyDescent="0.3">
      <c r="B1917" s="305"/>
    </row>
    <row r="1918" spans="2:2" x14ac:dyDescent="0.3">
      <c r="B1918" s="305"/>
    </row>
    <row r="1919" spans="2:2" x14ac:dyDescent="0.3">
      <c r="B1919" s="305"/>
    </row>
    <row r="1920" spans="2:2" x14ac:dyDescent="0.3">
      <c r="B1920" s="305"/>
    </row>
    <row r="1921" spans="2:2" x14ac:dyDescent="0.3">
      <c r="B1921" s="305"/>
    </row>
    <row r="1922" spans="2:2" x14ac:dyDescent="0.3">
      <c r="B1922" s="305"/>
    </row>
    <row r="1923" spans="2:2" x14ac:dyDescent="0.3">
      <c r="B1923" s="305"/>
    </row>
    <row r="1924" spans="2:2" x14ac:dyDescent="0.3">
      <c r="B1924" s="305"/>
    </row>
    <row r="1925" spans="2:2" x14ac:dyDescent="0.3">
      <c r="B1925" s="305"/>
    </row>
    <row r="1926" spans="2:2" x14ac:dyDescent="0.3">
      <c r="B1926" s="305"/>
    </row>
    <row r="1927" spans="2:2" x14ac:dyDescent="0.3">
      <c r="B1927" s="305"/>
    </row>
    <row r="1928" spans="2:2" x14ac:dyDescent="0.3">
      <c r="B1928" s="305"/>
    </row>
    <row r="1929" spans="2:2" x14ac:dyDescent="0.3">
      <c r="B1929" s="305"/>
    </row>
    <row r="1930" spans="2:2" x14ac:dyDescent="0.3">
      <c r="B1930" s="305"/>
    </row>
    <row r="1931" spans="2:2" x14ac:dyDescent="0.3">
      <c r="B1931" s="305"/>
    </row>
    <row r="1932" spans="2:2" x14ac:dyDescent="0.3">
      <c r="B1932" s="305"/>
    </row>
    <row r="1933" spans="2:2" x14ac:dyDescent="0.3">
      <c r="B1933" s="305"/>
    </row>
    <row r="1934" spans="2:2" x14ac:dyDescent="0.3">
      <c r="B1934" s="305"/>
    </row>
    <row r="1935" spans="2:2" x14ac:dyDescent="0.3">
      <c r="B1935" s="305"/>
    </row>
    <row r="1936" spans="2:2" x14ac:dyDescent="0.3">
      <c r="B1936" s="305"/>
    </row>
    <row r="1937" spans="2:2" x14ac:dyDescent="0.3">
      <c r="B1937" s="305"/>
    </row>
    <row r="1938" spans="2:2" x14ac:dyDescent="0.3">
      <c r="B1938" s="305"/>
    </row>
    <row r="1939" spans="2:2" x14ac:dyDescent="0.3">
      <c r="B1939" s="305"/>
    </row>
    <row r="1940" spans="2:2" x14ac:dyDescent="0.3">
      <c r="B1940" s="305"/>
    </row>
    <row r="1941" spans="2:2" x14ac:dyDescent="0.3">
      <c r="B1941" s="305"/>
    </row>
    <row r="1942" spans="2:2" x14ac:dyDescent="0.3">
      <c r="B1942" s="305"/>
    </row>
    <row r="1943" spans="2:2" x14ac:dyDescent="0.3">
      <c r="B1943" s="305"/>
    </row>
    <row r="1944" spans="2:2" x14ac:dyDescent="0.3">
      <c r="B1944" s="305"/>
    </row>
    <row r="1945" spans="2:2" x14ac:dyDescent="0.3">
      <c r="B1945" s="305"/>
    </row>
    <row r="1946" spans="2:2" x14ac:dyDescent="0.3">
      <c r="B1946" s="305"/>
    </row>
    <row r="1947" spans="2:2" x14ac:dyDescent="0.3">
      <c r="B1947" s="305"/>
    </row>
    <row r="1948" spans="2:2" x14ac:dyDescent="0.3">
      <c r="B1948" s="305"/>
    </row>
    <row r="1949" spans="2:2" x14ac:dyDescent="0.3">
      <c r="B1949" s="305"/>
    </row>
    <row r="1950" spans="2:2" x14ac:dyDescent="0.3">
      <c r="B1950" s="305"/>
    </row>
    <row r="1951" spans="2:2" x14ac:dyDescent="0.3">
      <c r="B1951" s="305"/>
    </row>
    <row r="1952" spans="2:2" x14ac:dyDescent="0.3">
      <c r="B1952" s="305"/>
    </row>
    <row r="1953" spans="2:2" x14ac:dyDescent="0.3">
      <c r="B1953" s="305"/>
    </row>
    <row r="1954" spans="2:2" x14ac:dyDescent="0.3">
      <c r="B1954" s="305"/>
    </row>
    <row r="1955" spans="2:2" x14ac:dyDescent="0.3">
      <c r="B1955" s="305"/>
    </row>
    <row r="1956" spans="2:2" x14ac:dyDescent="0.3">
      <c r="B1956" s="305"/>
    </row>
    <row r="1957" spans="2:2" x14ac:dyDescent="0.3">
      <c r="B1957" s="305"/>
    </row>
    <row r="1958" spans="2:2" x14ac:dyDescent="0.3">
      <c r="B1958" s="305"/>
    </row>
    <row r="1959" spans="2:2" x14ac:dyDescent="0.3">
      <c r="B1959" s="305"/>
    </row>
    <row r="1960" spans="2:2" x14ac:dyDescent="0.3">
      <c r="B1960" s="305"/>
    </row>
    <row r="1961" spans="2:2" x14ac:dyDescent="0.3">
      <c r="B1961" s="305"/>
    </row>
    <row r="1962" spans="2:2" x14ac:dyDescent="0.3">
      <c r="B1962" s="305"/>
    </row>
    <row r="1963" spans="2:2" x14ac:dyDescent="0.3">
      <c r="B1963" s="305"/>
    </row>
    <row r="1964" spans="2:2" x14ac:dyDescent="0.3">
      <c r="B1964" s="305"/>
    </row>
    <row r="1965" spans="2:2" x14ac:dyDescent="0.3">
      <c r="B1965" s="305"/>
    </row>
    <row r="1966" spans="2:2" x14ac:dyDescent="0.3">
      <c r="B1966" s="305"/>
    </row>
    <row r="1967" spans="2:2" x14ac:dyDescent="0.3">
      <c r="B1967" s="305"/>
    </row>
    <row r="1968" spans="2:2" x14ac:dyDescent="0.3">
      <c r="B1968" s="305"/>
    </row>
    <row r="1969" spans="2:2" x14ac:dyDescent="0.3">
      <c r="B1969" s="305"/>
    </row>
    <row r="1970" spans="2:2" x14ac:dyDescent="0.3">
      <c r="B1970" s="305"/>
    </row>
    <row r="1971" spans="2:2" x14ac:dyDescent="0.3">
      <c r="B1971" s="305"/>
    </row>
    <row r="1972" spans="2:2" x14ac:dyDescent="0.3">
      <c r="B1972" s="305"/>
    </row>
    <row r="1973" spans="2:2" x14ac:dyDescent="0.3">
      <c r="B1973" s="305"/>
    </row>
    <row r="1974" spans="2:2" x14ac:dyDescent="0.3">
      <c r="B1974" s="305"/>
    </row>
    <row r="1975" spans="2:2" x14ac:dyDescent="0.3">
      <c r="B1975" s="305"/>
    </row>
    <row r="1976" spans="2:2" x14ac:dyDescent="0.3">
      <c r="B1976" s="305"/>
    </row>
    <row r="1977" spans="2:2" x14ac:dyDescent="0.3">
      <c r="B1977" s="305"/>
    </row>
    <row r="1978" spans="2:2" x14ac:dyDescent="0.3">
      <c r="B1978" s="305"/>
    </row>
    <row r="1979" spans="2:2" x14ac:dyDescent="0.3">
      <c r="B1979" s="305"/>
    </row>
    <row r="1980" spans="2:2" x14ac:dyDescent="0.3">
      <c r="B1980" s="305"/>
    </row>
    <row r="1981" spans="2:2" x14ac:dyDescent="0.3">
      <c r="B1981" s="305"/>
    </row>
    <row r="1982" spans="2:2" x14ac:dyDescent="0.3">
      <c r="B1982" s="305"/>
    </row>
    <row r="1983" spans="2:2" x14ac:dyDescent="0.3">
      <c r="B1983" s="305"/>
    </row>
    <row r="1984" spans="2:2" x14ac:dyDescent="0.3">
      <c r="B1984" s="305"/>
    </row>
    <row r="1985" spans="2:2" x14ac:dyDescent="0.3">
      <c r="B1985" s="305"/>
    </row>
    <row r="1986" spans="2:2" x14ac:dyDescent="0.3">
      <c r="B1986" s="305"/>
    </row>
    <row r="1987" spans="2:2" x14ac:dyDescent="0.3">
      <c r="B1987" s="305"/>
    </row>
    <row r="1988" spans="2:2" x14ac:dyDescent="0.3">
      <c r="B1988" s="305"/>
    </row>
    <row r="1989" spans="2:2" x14ac:dyDescent="0.3">
      <c r="B1989" s="305"/>
    </row>
    <row r="1990" spans="2:2" x14ac:dyDescent="0.3">
      <c r="B1990" s="305"/>
    </row>
    <row r="1991" spans="2:2" x14ac:dyDescent="0.3">
      <c r="B1991" s="305"/>
    </row>
    <row r="1992" spans="2:2" x14ac:dyDescent="0.3">
      <c r="B1992" s="305"/>
    </row>
    <row r="1993" spans="2:2" x14ac:dyDescent="0.3">
      <c r="B1993" s="305"/>
    </row>
    <row r="1994" spans="2:2" x14ac:dyDescent="0.3">
      <c r="B1994" s="305"/>
    </row>
    <row r="1995" spans="2:2" x14ac:dyDescent="0.3">
      <c r="B1995" s="305"/>
    </row>
    <row r="1996" spans="2:2" x14ac:dyDescent="0.3">
      <c r="B1996" s="305"/>
    </row>
    <row r="1997" spans="2:2" x14ac:dyDescent="0.3">
      <c r="B1997" s="305"/>
    </row>
    <row r="1998" spans="2:2" x14ac:dyDescent="0.3">
      <c r="B1998" s="305"/>
    </row>
    <row r="1999" spans="2:2" x14ac:dyDescent="0.3">
      <c r="B1999" s="305"/>
    </row>
    <row r="2000" spans="2:2" x14ac:dyDescent="0.3">
      <c r="B2000" s="305"/>
    </row>
    <row r="2001" spans="2:2" x14ac:dyDescent="0.3">
      <c r="B2001" s="305"/>
    </row>
    <row r="2002" spans="2:2" x14ac:dyDescent="0.3">
      <c r="B2002" s="305"/>
    </row>
    <row r="2003" spans="2:2" x14ac:dyDescent="0.3">
      <c r="B2003" s="305"/>
    </row>
    <row r="2004" spans="2:2" x14ac:dyDescent="0.3">
      <c r="B2004" s="305"/>
    </row>
    <row r="2005" spans="2:2" x14ac:dyDescent="0.3">
      <c r="B2005" s="305"/>
    </row>
    <row r="2006" spans="2:2" x14ac:dyDescent="0.3">
      <c r="B2006" s="305"/>
    </row>
    <row r="2007" spans="2:2" x14ac:dyDescent="0.3">
      <c r="B2007" s="305"/>
    </row>
    <row r="2008" spans="2:2" x14ac:dyDescent="0.3">
      <c r="B2008" s="305"/>
    </row>
    <row r="2009" spans="2:2" x14ac:dyDescent="0.3">
      <c r="B2009" s="305"/>
    </row>
    <row r="2010" spans="2:2" x14ac:dyDescent="0.3">
      <c r="B2010" s="305"/>
    </row>
    <row r="2011" spans="2:2" x14ac:dyDescent="0.3">
      <c r="B2011" s="305"/>
    </row>
    <row r="2012" spans="2:2" x14ac:dyDescent="0.3">
      <c r="B2012" s="305"/>
    </row>
    <row r="2013" spans="2:2" x14ac:dyDescent="0.3">
      <c r="B2013" s="305"/>
    </row>
    <row r="2014" spans="2:2" x14ac:dyDescent="0.3">
      <c r="B2014" s="305"/>
    </row>
    <row r="2015" spans="2:2" x14ac:dyDescent="0.3">
      <c r="B2015" s="305"/>
    </row>
    <row r="2016" spans="2:2" x14ac:dyDescent="0.3">
      <c r="B2016" s="305"/>
    </row>
    <row r="2017" spans="2:2" x14ac:dyDescent="0.3">
      <c r="B2017" s="305"/>
    </row>
    <row r="2018" spans="2:2" x14ac:dyDescent="0.3">
      <c r="B2018" s="305"/>
    </row>
    <row r="2019" spans="2:2" x14ac:dyDescent="0.3">
      <c r="B2019" s="305"/>
    </row>
    <row r="2020" spans="2:2" x14ac:dyDescent="0.3">
      <c r="B2020" s="305"/>
    </row>
    <row r="2021" spans="2:2" x14ac:dyDescent="0.3">
      <c r="B2021" s="305"/>
    </row>
    <row r="2022" spans="2:2" x14ac:dyDescent="0.3">
      <c r="B2022" s="305"/>
    </row>
    <row r="2023" spans="2:2" x14ac:dyDescent="0.3">
      <c r="B2023" s="305"/>
    </row>
    <row r="2024" spans="2:2" x14ac:dyDescent="0.3">
      <c r="B2024" s="305"/>
    </row>
    <row r="2025" spans="2:2" x14ac:dyDescent="0.3">
      <c r="B2025" s="305"/>
    </row>
    <row r="2026" spans="2:2" x14ac:dyDescent="0.3">
      <c r="B2026" s="305"/>
    </row>
    <row r="2027" spans="2:2" x14ac:dyDescent="0.3">
      <c r="B2027" s="305"/>
    </row>
    <row r="2028" spans="2:2" x14ac:dyDescent="0.3">
      <c r="B2028" s="305"/>
    </row>
    <row r="2029" spans="2:2" x14ac:dyDescent="0.3">
      <c r="B2029" s="305"/>
    </row>
    <row r="2030" spans="2:2" x14ac:dyDescent="0.3">
      <c r="B2030" s="305"/>
    </row>
    <row r="2031" spans="2:2" x14ac:dyDescent="0.3">
      <c r="B2031" s="305"/>
    </row>
    <row r="2032" spans="2:2" x14ac:dyDescent="0.3">
      <c r="B2032" s="305"/>
    </row>
    <row r="2033" spans="2:2" x14ac:dyDescent="0.3">
      <c r="B2033" s="305"/>
    </row>
    <row r="2034" spans="2:2" x14ac:dyDescent="0.3">
      <c r="B2034" s="305"/>
    </row>
    <row r="2035" spans="2:2" x14ac:dyDescent="0.3">
      <c r="B2035" s="305"/>
    </row>
    <row r="2036" spans="2:2" x14ac:dyDescent="0.3">
      <c r="B2036" s="305"/>
    </row>
    <row r="2037" spans="2:2" x14ac:dyDescent="0.3">
      <c r="B2037" s="305"/>
    </row>
    <row r="2038" spans="2:2" x14ac:dyDescent="0.3">
      <c r="B2038" s="305"/>
    </row>
    <row r="2039" spans="2:2" x14ac:dyDescent="0.3">
      <c r="B2039" s="305"/>
    </row>
    <row r="2040" spans="2:2" x14ac:dyDescent="0.3">
      <c r="B2040" s="305"/>
    </row>
    <row r="2041" spans="2:2" x14ac:dyDescent="0.3">
      <c r="B2041" s="305"/>
    </row>
    <row r="2042" spans="2:2" x14ac:dyDescent="0.3">
      <c r="B2042" s="305"/>
    </row>
    <row r="2043" spans="2:2" x14ac:dyDescent="0.3">
      <c r="B2043" s="305"/>
    </row>
    <row r="2044" spans="2:2" x14ac:dyDescent="0.3">
      <c r="B2044" s="305"/>
    </row>
    <row r="2045" spans="2:2" x14ac:dyDescent="0.3">
      <c r="B2045" s="305"/>
    </row>
    <row r="2046" spans="2:2" x14ac:dyDescent="0.3">
      <c r="B2046" s="305"/>
    </row>
    <row r="2047" spans="2:2" x14ac:dyDescent="0.3">
      <c r="B2047" s="305"/>
    </row>
    <row r="2048" spans="2:2" x14ac:dyDescent="0.3">
      <c r="B2048" s="305"/>
    </row>
    <row r="2049" spans="2:2" x14ac:dyDescent="0.3">
      <c r="B2049" s="305"/>
    </row>
    <row r="2050" spans="2:2" x14ac:dyDescent="0.3">
      <c r="B2050" s="305"/>
    </row>
    <row r="2051" spans="2:2" x14ac:dyDescent="0.3">
      <c r="B2051" s="305"/>
    </row>
    <row r="2052" spans="2:2" x14ac:dyDescent="0.3">
      <c r="B2052" s="305"/>
    </row>
    <row r="2053" spans="2:2" x14ac:dyDescent="0.3">
      <c r="B2053" s="305"/>
    </row>
    <row r="2054" spans="2:2" x14ac:dyDescent="0.3">
      <c r="B2054" s="305"/>
    </row>
    <row r="2055" spans="2:2" x14ac:dyDescent="0.3">
      <c r="B2055" s="305"/>
    </row>
    <row r="2056" spans="2:2" x14ac:dyDescent="0.3">
      <c r="B2056" s="305"/>
    </row>
    <row r="2057" spans="2:2" x14ac:dyDescent="0.3">
      <c r="B2057" s="305"/>
    </row>
    <row r="2058" spans="2:2" x14ac:dyDescent="0.3">
      <c r="B2058" s="305"/>
    </row>
    <row r="2059" spans="2:2" x14ac:dyDescent="0.3">
      <c r="B2059" s="305"/>
    </row>
    <row r="2060" spans="2:2" x14ac:dyDescent="0.3">
      <c r="B2060" s="305"/>
    </row>
    <row r="2061" spans="2:2" x14ac:dyDescent="0.3">
      <c r="B2061" s="305"/>
    </row>
    <row r="2062" spans="2:2" x14ac:dyDescent="0.3">
      <c r="B2062" s="305"/>
    </row>
    <row r="2063" spans="2:2" x14ac:dyDescent="0.3">
      <c r="B2063" s="305"/>
    </row>
    <row r="2064" spans="2:2" x14ac:dyDescent="0.3">
      <c r="B2064" s="305"/>
    </row>
    <row r="2065" spans="2:2" x14ac:dyDescent="0.3">
      <c r="B2065" s="305"/>
    </row>
    <row r="2066" spans="2:2" x14ac:dyDescent="0.3">
      <c r="B2066" s="305"/>
    </row>
    <row r="2067" spans="2:2" x14ac:dyDescent="0.3">
      <c r="B2067" s="305"/>
    </row>
    <row r="2068" spans="2:2" x14ac:dyDescent="0.3">
      <c r="B2068" s="305"/>
    </row>
    <row r="2069" spans="2:2" x14ac:dyDescent="0.3">
      <c r="B2069" s="305"/>
    </row>
    <row r="2070" spans="2:2" x14ac:dyDescent="0.3">
      <c r="B2070" s="305"/>
    </row>
    <row r="2071" spans="2:2" x14ac:dyDescent="0.3">
      <c r="B2071" s="305"/>
    </row>
    <row r="2072" spans="2:2" x14ac:dyDescent="0.3">
      <c r="B2072" s="305"/>
    </row>
    <row r="2073" spans="2:2" x14ac:dyDescent="0.3">
      <c r="B2073" s="305"/>
    </row>
    <row r="2074" spans="2:2" x14ac:dyDescent="0.3">
      <c r="B2074" s="305"/>
    </row>
    <row r="2075" spans="2:2" x14ac:dyDescent="0.3">
      <c r="B2075" s="305"/>
    </row>
    <row r="2076" spans="2:2" x14ac:dyDescent="0.3">
      <c r="B2076" s="305"/>
    </row>
    <row r="2077" spans="2:2" x14ac:dyDescent="0.3">
      <c r="B2077" s="305"/>
    </row>
    <row r="2078" spans="2:2" x14ac:dyDescent="0.3">
      <c r="B2078" s="305"/>
    </row>
    <row r="2079" spans="2:2" x14ac:dyDescent="0.3">
      <c r="B2079" s="305"/>
    </row>
    <row r="2080" spans="2:2" x14ac:dyDescent="0.3">
      <c r="B2080" s="305"/>
    </row>
    <row r="2081" spans="2:2" x14ac:dyDescent="0.3">
      <c r="B2081" s="305"/>
    </row>
    <row r="2082" spans="2:2" x14ac:dyDescent="0.3">
      <c r="B2082" s="305"/>
    </row>
    <row r="2083" spans="2:2" x14ac:dyDescent="0.3">
      <c r="B2083" s="305"/>
    </row>
    <row r="2084" spans="2:2" x14ac:dyDescent="0.3">
      <c r="B2084" s="305"/>
    </row>
    <row r="2085" spans="2:2" x14ac:dyDescent="0.3">
      <c r="B2085" s="305"/>
    </row>
    <row r="2086" spans="2:2" x14ac:dyDescent="0.3">
      <c r="B2086" s="305"/>
    </row>
    <row r="2087" spans="2:2" x14ac:dyDescent="0.3">
      <c r="B2087" s="305"/>
    </row>
    <row r="2088" spans="2:2" x14ac:dyDescent="0.3">
      <c r="B2088" s="305"/>
    </row>
    <row r="2089" spans="2:2" x14ac:dyDescent="0.3">
      <c r="B2089" s="305"/>
    </row>
    <row r="2090" spans="2:2" x14ac:dyDescent="0.3">
      <c r="B2090" s="305"/>
    </row>
    <row r="2091" spans="2:2" x14ac:dyDescent="0.3">
      <c r="B2091" s="305"/>
    </row>
    <row r="2092" spans="2:2" x14ac:dyDescent="0.3">
      <c r="B2092" s="305"/>
    </row>
    <row r="2093" spans="2:2" x14ac:dyDescent="0.3">
      <c r="B2093" s="305"/>
    </row>
    <row r="2094" spans="2:2" x14ac:dyDescent="0.3">
      <c r="B2094" s="305"/>
    </row>
    <row r="2095" spans="2:2" x14ac:dyDescent="0.3">
      <c r="B2095" s="305"/>
    </row>
    <row r="2096" spans="2:2" x14ac:dyDescent="0.3">
      <c r="B2096" s="305"/>
    </row>
    <row r="2097" spans="2:2" x14ac:dyDescent="0.3">
      <c r="B2097" s="305"/>
    </row>
    <row r="2098" spans="2:2" x14ac:dyDescent="0.3">
      <c r="B2098" s="305"/>
    </row>
    <row r="2099" spans="2:2" x14ac:dyDescent="0.3">
      <c r="B2099" s="305"/>
    </row>
    <row r="2100" spans="2:2" x14ac:dyDescent="0.3">
      <c r="B2100" s="305"/>
    </row>
    <row r="2101" spans="2:2" x14ac:dyDescent="0.3">
      <c r="B2101" s="305"/>
    </row>
    <row r="2102" spans="2:2" x14ac:dyDescent="0.3">
      <c r="B2102" s="305"/>
    </row>
    <row r="2103" spans="2:2" x14ac:dyDescent="0.3">
      <c r="B2103" s="305"/>
    </row>
    <row r="2104" spans="2:2" x14ac:dyDescent="0.3">
      <c r="B2104" s="305"/>
    </row>
    <row r="2105" spans="2:2" x14ac:dyDescent="0.3">
      <c r="B2105" s="305"/>
    </row>
    <row r="2106" spans="2:2" x14ac:dyDescent="0.3">
      <c r="B2106" s="305"/>
    </row>
    <row r="2107" spans="2:2" x14ac:dyDescent="0.3">
      <c r="B2107" s="305"/>
    </row>
    <row r="2108" spans="2:2" x14ac:dyDescent="0.3">
      <c r="B2108" s="305"/>
    </row>
    <row r="2109" spans="2:2" x14ac:dyDescent="0.3">
      <c r="B2109" s="305"/>
    </row>
    <row r="2110" spans="2:2" x14ac:dyDescent="0.3">
      <c r="B2110" s="305"/>
    </row>
    <row r="2111" spans="2:2" x14ac:dyDescent="0.3">
      <c r="B2111" s="305"/>
    </row>
    <row r="2112" spans="2:2" x14ac:dyDescent="0.3">
      <c r="B2112" s="305"/>
    </row>
    <row r="2113" spans="2:2" x14ac:dyDescent="0.3">
      <c r="B2113" s="305"/>
    </row>
    <row r="2114" spans="2:2" x14ac:dyDescent="0.3">
      <c r="B2114" s="305"/>
    </row>
    <row r="2115" spans="2:2" x14ac:dyDescent="0.3">
      <c r="B2115" s="305"/>
    </row>
    <row r="2116" spans="2:2" x14ac:dyDescent="0.3">
      <c r="B2116" s="305"/>
    </row>
    <row r="2117" spans="2:2" x14ac:dyDescent="0.3">
      <c r="B2117" s="305"/>
    </row>
    <row r="2118" spans="2:2" x14ac:dyDescent="0.3">
      <c r="B2118" s="305"/>
    </row>
    <row r="2119" spans="2:2" x14ac:dyDescent="0.3">
      <c r="B2119" s="305"/>
    </row>
    <row r="2120" spans="2:2" x14ac:dyDescent="0.3">
      <c r="B2120" s="305"/>
    </row>
    <row r="2121" spans="2:2" x14ac:dyDescent="0.3">
      <c r="B2121" s="305"/>
    </row>
    <row r="2122" spans="2:2" x14ac:dyDescent="0.3">
      <c r="B2122" s="305"/>
    </row>
    <row r="2123" spans="2:2" x14ac:dyDescent="0.3">
      <c r="B2123" s="305"/>
    </row>
    <row r="2124" spans="2:2" x14ac:dyDescent="0.3">
      <c r="B2124" s="305"/>
    </row>
    <row r="2125" spans="2:2" x14ac:dyDescent="0.3">
      <c r="B2125" s="305"/>
    </row>
    <row r="2126" spans="2:2" x14ac:dyDescent="0.3">
      <c r="B2126" s="305"/>
    </row>
    <row r="2127" spans="2:2" x14ac:dyDescent="0.3">
      <c r="B2127" s="305"/>
    </row>
    <row r="2128" spans="2:2" x14ac:dyDescent="0.3">
      <c r="B2128" s="305"/>
    </row>
    <row r="2129" spans="2:2" x14ac:dyDescent="0.3">
      <c r="B2129" s="305"/>
    </row>
    <row r="2130" spans="2:2" x14ac:dyDescent="0.3">
      <c r="B2130" s="305"/>
    </row>
    <row r="2131" spans="2:2" x14ac:dyDescent="0.3">
      <c r="B2131" s="305"/>
    </row>
    <row r="2132" spans="2:2" x14ac:dyDescent="0.3">
      <c r="B2132" s="305"/>
    </row>
    <row r="2133" spans="2:2" x14ac:dyDescent="0.3">
      <c r="B2133" s="305"/>
    </row>
    <row r="2134" spans="2:2" x14ac:dyDescent="0.3">
      <c r="B2134" s="305"/>
    </row>
    <row r="2135" spans="2:2" x14ac:dyDescent="0.3">
      <c r="B2135" s="305"/>
    </row>
    <row r="2136" spans="2:2" x14ac:dyDescent="0.3">
      <c r="B2136" s="305"/>
    </row>
    <row r="2137" spans="2:2" x14ac:dyDescent="0.3">
      <c r="B2137" s="305"/>
    </row>
    <row r="2138" spans="2:2" x14ac:dyDescent="0.3">
      <c r="B2138" s="305"/>
    </row>
    <row r="2139" spans="2:2" x14ac:dyDescent="0.3">
      <c r="B2139" s="305"/>
    </row>
    <row r="2140" spans="2:2" x14ac:dyDescent="0.3">
      <c r="B2140" s="305"/>
    </row>
    <row r="2141" spans="2:2" x14ac:dyDescent="0.3">
      <c r="B2141" s="305"/>
    </row>
    <row r="2142" spans="2:2" x14ac:dyDescent="0.3">
      <c r="B2142" s="305"/>
    </row>
    <row r="2143" spans="2:2" x14ac:dyDescent="0.3">
      <c r="B2143" s="305"/>
    </row>
    <row r="2144" spans="2:2" x14ac:dyDescent="0.3">
      <c r="B2144" s="305"/>
    </row>
    <row r="2145" spans="2:2" x14ac:dyDescent="0.3">
      <c r="B2145" s="305"/>
    </row>
    <row r="2146" spans="2:2" x14ac:dyDescent="0.3">
      <c r="B2146" s="305"/>
    </row>
    <row r="2147" spans="2:2" x14ac:dyDescent="0.3">
      <c r="B2147" s="305"/>
    </row>
    <row r="2148" spans="2:2" x14ac:dyDescent="0.3">
      <c r="B2148" s="305"/>
    </row>
    <row r="2149" spans="2:2" x14ac:dyDescent="0.3">
      <c r="B2149" s="305"/>
    </row>
    <row r="2150" spans="2:2" x14ac:dyDescent="0.3">
      <c r="B2150" s="305"/>
    </row>
    <row r="2151" spans="2:2" x14ac:dyDescent="0.3">
      <c r="B2151" s="305"/>
    </row>
    <row r="2152" spans="2:2" x14ac:dyDescent="0.3">
      <c r="B2152" s="305"/>
    </row>
    <row r="2153" spans="2:2" x14ac:dyDescent="0.3">
      <c r="B2153" s="305"/>
    </row>
    <row r="2154" spans="2:2" x14ac:dyDescent="0.3">
      <c r="B2154" s="305"/>
    </row>
    <row r="2155" spans="2:2" x14ac:dyDescent="0.3">
      <c r="B2155" s="305"/>
    </row>
    <row r="2156" spans="2:2" x14ac:dyDescent="0.3">
      <c r="B2156" s="305"/>
    </row>
    <row r="2157" spans="2:2" x14ac:dyDescent="0.3">
      <c r="B2157" s="305"/>
    </row>
    <row r="2158" spans="2:2" x14ac:dyDescent="0.3">
      <c r="B2158" s="305"/>
    </row>
    <row r="2159" spans="2:2" x14ac:dyDescent="0.3">
      <c r="B2159" s="305"/>
    </row>
    <row r="2160" spans="2:2" x14ac:dyDescent="0.3">
      <c r="B2160" s="305"/>
    </row>
    <row r="2161" spans="2:2" x14ac:dyDescent="0.3">
      <c r="B2161" s="305"/>
    </row>
    <row r="2162" spans="2:2" x14ac:dyDescent="0.3">
      <c r="B2162" s="305"/>
    </row>
    <row r="2163" spans="2:2" x14ac:dyDescent="0.3">
      <c r="B2163" s="305"/>
    </row>
    <row r="2164" spans="2:2" x14ac:dyDescent="0.3">
      <c r="B2164" s="305"/>
    </row>
    <row r="2165" spans="2:2" x14ac:dyDescent="0.3">
      <c r="B2165" s="305"/>
    </row>
    <row r="2166" spans="2:2" x14ac:dyDescent="0.3">
      <c r="B2166" s="305"/>
    </row>
    <row r="2167" spans="2:2" x14ac:dyDescent="0.3">
      <c r="B2167" s="305"/>
    </row>
    <row r="2168" spans="2:2" x14ac:dyDescent="0.3">
      <c r="B2168" s="305"/>
    </row>
    <row r="2169" spans="2:2" x14ac:dyDescent="0.3">
      <c r="B2169" s="305"/>
    </row>
    <row r="2170" spans="2:2" x14ac:dyDescent="0.3">
      <c r="B2170" s="305"/>
    </row>
    <row r="2171" spans="2:2" x14ac:dyDescent="0.3">
      <c r="B2171" s="305"/>
    </row>
    <row r="2172" spans="2:2" x14ac:dyDescent="0.3">
      <c r="B2172" s="305"/>
    </row>
    <row r="2173" spans="2:2" x14ac:dyDescent="0.3">
      <c r="B2173" s="305"/>
    </row>
    <row r="2174" spans="2:2" x14ac:dyDescent="0.3">
      <c r="B2174" s="305"/>
    </row>
    <row r="2175" spans="2:2" x14ac:dyDescent="0.3">
      <c r="B2175" s="305"/>
    </row>
    <row r="2176" spans="2:2" x14ac:dyDescent="0.3">
      <c r="B2176" s="305"/>
    </row>
    <row r="2177" spans="2:2" x14ac:dyDescent="0.3">
      <c r="B2177" s="305"/>
    </row>
    <row r="2178" spans="2:2" x14ac:dyDescent="0.3">
      <c r="B2178" s="305"/>
    </row>
    <row r="2179" spans="2:2" x14ac:dyDescent="0.3">
      <c r="B2179" s="305"/>
    </row>
    <row r="2180" spans="2:2" x14ac:dyDescent="0.3">
      <c r="B2180" s="305"/>
    </row>
    <row r="2181" spans="2:2" x14ac:dyDescent="0.3">
      <c r="B2181" s="305"/>
    </row>
    <row r="2182" spans="2:2" x14ac:dyDescent="0.3">
      <c r="B2182" s="305"/>
    </row>
    <row r="2183" spans="2:2" x14ac:dyDescent="0.3">
      <c r="B2183" s="305"/>
    </row>
    <row r="2184" spans="2:2" x14ac:dyDescent="0.3">
      <c r="B2184" s="305"/>
    </row>
    <row r="2185" spans="2:2" x14ac:dyDescent="0.3">
      <c r="B2185" s="305"/>
    </row>
    <row r="2186" spans="2:2" x14ac:dyDescent="0.3">
      <c r="B2186" s="305"/>
    </row>
    <row r="2187" spans="2:2" x14ac:dyDescent="0.3">
      <c r="B2187" s="305"/>
    </row>
    <row r="2188" spans="2:2" x14ac:dyDescent="0.3">
      <c r="B2188" s="305"/>
    </row>
    <row r="2189" spans="2:2" x14ac:dyDescent="0.3">
      <c r="B2189" s="305"/>
    </row>
    <row r="2190" spans="2:2" x14ac:dyDescent="0.3">
      <c r="B2190" s="305"/>
    </row>
    <row r="2191" spans="2:2" x14ac:dyDescent="0.3">
      <c r="B2191" s="305"/>
    </row>
    <row r="2192" spans="2:2" x14ac:dyDescent="0.3">
      <c r="B2192" s="305"/>
    </row>
    <row r="2193" spans="2:2" x14ac:dyDescent="0.3">
      <c r="B2193" s="305"/>
    </row>
    <row r="2194" spans="2:2" x14ac:dyDescent="0.3">
      <c r="B2194" s="305"/>
    </row>
    <row r="2195" spans="2:2" x14ac:dyDescent="0.3">
      <c r="B2195" s="305"/>
    </row>
    <row r="2196" spans="2:2" x14ac:dyDescent="0.3">
      <c r="B2196" s="305"/>
    </row>
    <row r="2197" spans="2:2" x14ac:dyDescent="0.3">
      <c r="B2197" s="305"/>
    </row>
    <row r="2198" spans="2:2" x14ac:dyDescent="0.3">
      <c r="B2198" s="305"/>
    </row>
    <row r="2199" spans="2:2" x14ac:dyDescent="0.3">
      <c r="B2199" s="305"/>
    </row>
    <row r="2200" spans="2:2" x14ac:dyDescent="0.3">
      <c r="B2200" s="305"/>
    </row>
    <row r="2201" spans="2:2" x14ac:dyDescent="0.3">
      <c r="B2201" s="305"/>
    </row>
    <row r="2202" spans="2:2" x14ac:dyDescent="0.3">
      <c r="B2202" s="305"/>
    </row>
    <row r="2203" spans="2:2" x14ac:dyDescent="0.3">
      <c r="B2203" s="305"/>
    </row>
    <row r="2204" spans="2:2" x14ac:dyDescent="0.3">
      <c r="B2204" s="305"/>
    </row>
    <row r="2205" spans="2:2" x14ac:dyDescent="0.3">
      <c r="B2205" s="305"/>
    </row>
    <row r="2206" spans="2:2" x14ac:dyDescent="0.3">
      <c r="B2206" s="305"/>
    </row>
    <row r="2207" spans="2:2" x14ac:dyDescent="0.3">
      <c r="B2207" s="305"/>
    </row>
    <row r="2208" spans="2:2" x14ac:dyDescent="0.3">
      <c r="B2208" s="305"/>
    </row>
    <row r="2209" spans="2:2" x14ac:dyDescent="0.3">
      <c r="B2209" s="305"/>
    </row>
    <row r="2210" spans="2:2" x14ac:dyDescent="0.3">
      <c r="B2210" s="305"/>
    </row>
    <row r="2211" spans="2:2" x14ac:dyDescent="0.3">
      <c r="B2211" s="305"/>
    </row>
    <row r="2212" spans="2:2" x14ac:dyDescent="0.3">
      <c r="B2212" s="305"/>
    </row>
    <row r="2213" spans="2:2" x14ac:dyDescent="0.3">
      <c r="B2213" s="305"/>
    </row>
    <row r="2214" spans="2:2" x14ac:dyDescent="0.3">
      <c r="B2214" s="305"/>
    </row>
    <row r="2215" spans="2:2" x14ac:dyDescent="0.3">
      <c r="B2215" s="305"/>
    </row>
    <row r="2216" spans="2:2" x14ac:dyDescent="0.3">
      <c r="B2216" s="305"/>
    </row>
    <row r="2217" spans="2:2" x14ac:dyDescent="0.3">
      <c r="B2217" s="305"/>
    </row>
    <row r="2218" spans="2:2" x14ac:dyDescent="0.3">
      <c r="B2218" s="305"/>
    </row>
    <row r="2219" spans="2:2" x14ac:dyDescent="0.3">
      <c r="B2219" s="305"/>
    </row>
    <row r="2220" spans="2:2" x14ac:dyDescent="0.3">
      <c r="B2220" s="305"/>
    </row>
    <row r="2221" spans="2:2" x14ac:dyDescent="0.3">
      <c r="B2221" s="305"/>
    </row>
    <row r="2222" spans="2:2" x14ac:dyDescent="0.3">
      <c r="B2222" s="305"/>
    </row>
    <row r="2223" spans="2:2" x14ac:dyDescent="0.3">
      <c r="B2223" s="305"/>
    </row>
    <row r="2224" spans="2:2" x14ac:dyDescent="0.3">
      <c r="B2224" s="305"/>
    </row>
    <row r="2225" spans="2:2" x14ac:dyDescent="0.3">
      <c r="B2225" s="305"/>
    </row>
    <row r="2226" spans="2:2" x14ac:dyDescent="0.3">
      <c r="B2226" s="305"/>
    </row>
    <row r="2227" spans="2:2" x14ac:dyDescent="0.3">
      <c r="B2227" s="305"/>
    </row>
    <row r="2228" spans="2:2" x14ac:dyDescent="0.3">
      <c r="B2228" s="305"/>
    </row>
    <row r="2229" spans="2:2" x14ac:dyDescent="0.3">
      <c r="B2229" s="305"/>
    </row>
    <row r="2230" spans="2:2" x14ac:dyDescent="0.3">
      <c r="B2230" s="305"/>
    </row>
    <row r="2231" spans="2:2" x14ac:dyDescent="0.3">
      <c r="B2231" s="305"/>
    </row>
    <row r="2232" spans="2:2" x14ac:dyDescent="0.3">
      <c r="B2232" s="305"/>
    </row>
    <row r="2233" spans="2:2" x14ac:dyDescent="0.3">
      <c r="B2233" s="305"/>
    </row>
    <row r="2234" spans="2:2" x14ac:dyDescent="0.3">
      <c r="B2234" s="305"/>
    </row>
    <row r="2235" spans="2:2" x14ac:dyDescent="0.3">
      <c r="B2235" s="305"/>
    </row>
    <row r="2236" spans="2:2" x14ac:dyDescent="0.3">
      <c r="B2236" s="305"/>
    </row>
    <row r="2237" spans="2:2" x14ac:dyDescent="0.3">
      <c r="B2237" s="305"/>
    </row>
    <row r="2238" spans="2:2" x14ac:dyDescent="0.3">
      <c r="B2238" s="305"/>
    </row>
    <row r="2239" spans="2:2" x14ac:dyDescent="0.3">
      <c r="B2239" s="305"/>
    </row>
    <row r="2240" spans="2:2" x14ac:dyDescent="0.3">
      <c r="B2240" s="305"/>
    </row>
    <row r="2241" spans="2:2" x14ac:dyDescent="0.3">
      <c r="B2241" s="305"/>
    </row>
    <row r="2242" spans="2:2" x14ac:dyDescent="0.3">
      <c r="B2242" s="305"/>
    </row>
    <row r="2243" spans="2:2" x14ac:dyDescent="0.3">
      <c r="B2243" s="305"/>
    </row>
    <row r="2244" spans="2:2" x14ac:dyDescent="0.3">
      <c r="B2244" s="305"/>
    </row>
    <row r="2245" spans="2:2" x14ac:dyDescent="0.3">
      <c r="B2245" s="305"/>
    </row>
    <row r="2246" spans="2:2" x14ac:dyDescent="0.3">
      <c r="B2246" s="305"/>
    </row>
    <row r="2247" spans="2:2" x14ac:dyDescent="0.3">
      <c r="B2247" s="305"/>
    </row>
    <row r="2248" spans="2:2" x14ac:dyDescent="0.3">
      <c r="B2248" s="305"/>
    </row>
    <row r="2249" spans="2:2" x14ac:dyDescent="0.3">
      <c r="B2249" s="305"/>
    </row>
    <row r="2250" spans="2:2" x14ac:dyDescent="0.3">
      <c r="B2250" s="305"/>
    </row>
    <row r="2251" spans="2:2" x14ac:dyDescent="0.3">
      <c r="B2251" s="305"/>
    </row>
    <row r="2252" spans="2:2" x14ac:dyDescent="0.3">
      <c r="B2252" s="305"/>
    </row>
    <row r="2253" spans="2:2" x14ac:dyDescent="0.3">
      <c r="B2253" s="305"/>
    </row>
    <row r="2254" spans="2:2" x14ac:dyDescent="0.3">
      <c r="B2254" s="305"/>
    </row>
    <row r="2255" spans="2:2" x14ac:dyDescent="0.3">
      <c r="B2255" s="305"/>
    </row>
    <row r="2256" spans="2:2" x14ac:dyDescent="0.3">
      <c r="B2256" s="305"/>
    </row>
    <row r="2257" spans="2:2" x14ac:dyDescent="0.3">
      <c r="B2257" s="305"/>
    </row>
    <row r="2258" spans="2:2" x14ac:dyDescent="0.3">
      <c r="B2258" s="305"/>
    </row>
    <row r="2259" spans="2:2" x14ac:dyDescent="0.3">
      <c r="B2259" s="305"/>
    </row>
    <row r="2260" spans="2:2" x14ac:dyDescent="0.3">
      <c r="B2260" s="305"/>
    </row>
    <row r="2261" spans="2:2" x14ac:dyDescent="0.3">
      <c r="B2261" s="305"/>
    </row>
    <row r="2262" spans="2:2" x14ac:dyDescent="0.3">
      <c r="B2262" s="305"/>
    </row>
    <row r="2263" spans="2:2" x14ac:dyDescent="0.3">
      <c r="B2263" s="305"/>
    </row>
    <row r="2264" spans="2:2" x14ac:dyDescent="0.3">
      <c r="B2264" s="305"/>
    </row>
    <row r="2265" spans="2:2" x14ac:dyDescent="0.3">
      <c r="B2265" s="305"/>
    </row>
    <row r="2266" spans="2:2" x14ac:dyDescent="0.3">
      <c r="B2266" s="305"/>
    </row>
    <row r="2267" spans="2:2" x14ac:dyDescent="0.3">
      <c r="B2267" s="305"/>
    </row>
    <row r="2268" spans="2:2" x14ac:dyDescent="0.3">
      <c r="B2268" s="305"/>
    </row>
    <row r="2269" spans="2:2" x14ac:dyDescent="0.3">
      <c r="B2269" s="305"/>
    </row>
    <row r="2270" spans="2:2" x14ac:dyDescent="0.3">
      <c r="B2270" s="305"/>
    </row>
    <row r="2271" spans="2:2" x14ac:dyDescent="0.3">
      <c r="B2271" s="305"/>
    </row>
    <row r="2272" spans="2:2" x14ac:dyDescent="0.3">
      <c r="B2272" s="305"/>
    </row>
    <row r="2273" spans="2:2" x14ac:dyDescent="0.3">
      <c r="B2273" s="305"/>
    </row>
    <row r="2274" spans="2:2" x14ac:dyDescent="0.3">
      <c r="B2274" s="305"/>
    </row>
    <row r="2275" spans="2:2" x14ac:dyDescent="0.3">
      <c r="B2275" s="305"/>
    </row>
    <row r="2276" spans="2:2" x14ac:dyDescent="0.3">
      <c r="B2276" s="305"/>
    </row>
    <row r="2277" spans="2:2" x14ac:dyDescent="0.3">
      <c r="B2277" s="305"/>
    </row>
    <row r="2278" spans="2:2" x14ac:dyDescent="0.3">
      <c r="B2278" s="305"/>
    </row>
    <row r="2279" spans="2:2" x14ac:dyDescent="0.3">
      <c r="B2279" s="305"/>
    </row>
    <row r="2280" spans="2:2" x14ac:dyDescent="0.3">
      <c r="B2280" s="305"/>
    </row>
    <row r="2281" spans="2:2" x14ac:dyDescent="0.3">
      <c r="B2281" s="305"/>
    </row>
    <row r="2282" spans="2:2" x14ac:dyDescent="0.3">
      <c r="B2282" s="305"/>
    </row>
    <row r="2283" spans="2:2" x14ac:dyDescent="0.3">
      <c r="B2283" s="305"/>
    </row>
    <row r="2284" spans="2:2" x14ac:dyDescent="0.3">
      <c r="B2284" s="305"/>
    </row>
    <row r="2285" spans="2:2" x14ac:dyDescent="0.3">
      <c r="B2285" s="305"/>
    </row>
    <row r="2286" spans="2:2" x14ac:dyDescent="0.3">
      <c r="B2286" s="305"/>
    </row>
    <row r="2287" spans="2:2" x14ac:dyDescent="0.3">
      <c r="B2287" s="305"/>
    </row>
    <row r="2288" spans="2:2" x14ac:dyDescent="0.3">
      <c r="B2288" s="305"/>
    </row>
    <row r="2289" spans="2:2" x14ac:dyDescent="0.3">
      <c r="B2289" s="305"/>
    </row>
    <row r="2290" spans="2:2" x14ac:dyDescent="0.3">
      <c r="B2290" s="305"/>
    </row>
    <row r="2291" spans="2:2" x14ac:dyDescent="0.3">
      <c r="B2291" s="305"/>
    </row>
    <row r="2292" spans="2:2" x14ac:dyDescent="0.3">
      <c r="B2292" s="305"/>
    </row>
    <row r="2293" spans="2:2" x14ac:dyDescent="0.3">
      <c r="B2293" s="305"/>
    </row>
    <row r="2294" spans="2:2" x14ac:dyDescent="0.3">
      <c r="B2294" s="305"/>
    </row>
    <row r="2295" spans="2:2" x14ac:dyDescent="0.3">
      <c r="B2295" s="305"/>
    </row>
    <row r="2296" spans="2:2" x14ac:dyDescent="0.3">
      <c r="B2296" s="305"/>
    </row>
    <row r="2297" spans="2:2" x14ac:dyDescent="0.3">
      <c r="B2297" s="305"/>
    </row>
    <row r="2298" spans="2:2" x14ac:dyDescent="0.3">
      <c r="B2298" s="305"/>
    </row>
    <row r="2299" spans="2:2" x14ac:dyDescent="0.3">
      <c r="B2299" s="305"/>
    </row>
    <row r="2300" spans="2:2" x14ac:dyDescent="0.3">
      <c r="B2300" s="305"/>
    </row>
    <row r="2301" spans="2:2" x14ac:dyDescent="0.3">
      <c r="B2301" s="305"/>
    </row>
    <row r="2302" spans="2:2" x14ac:dyDescent="0.3">
      <c r="B2302" s="305"/>
    </row>
    <row r="2303" spans="2:2" x14ac:dyDescent="0.3">
      <c r="B2303" s="305"/>
    </row>
    <row r="2304" spans="2:2" x14ac:dyDescent="0.3">
      <c r="B2304" s="305"/>
    </row>
    <row r="2305" spans="2:2" x14ac:dyDescent="0.3">
      <c r="B2305" s="305"/>
    </row>
    <row r="2306" spans="2:2" x14ac:dyDescent="0.3">
      <c r="B2306" s="305"/>
    </row>
    <row r="2307" spans="2:2" x14ac:dyDescent="0.3">
      <c r="B2307" s="305"/>
    </row>
    <row r="2308" spans="2:2" x14ac:dyDescent="0.3">
      <c r="B2308" s="305"/>
    </row>
    <row r="2309" spans="2:2" x14ac:dyDescent="0.3">
      <c r="B2309" s="305"/>
    </row>
    <row r="2310" spans="2:2" x14ac:dyDescent="0.3">
      <c r="B2310" s="305"/>
    </row>
    <row r="2311" spans="2:2" x14ac:dyDescent="0.3">
      <c r="B2311" s="305"/>
    </row>
    <row r="2312" spans="2:2" x14ac:dyDescent="0.3">
      <c r="B2312" s="305"/>
    </row>
    <row r="2313" spans="2:2" x14ac:dyDescent="0.3">
      <c r="B2313" s="305"/>
    </row>
    <row r="2314" spans="2:2" x14ac:dyDescent="0.3">
      <c r="B2314" s="305"/>
    </row>
    <row r="2315" spans="2:2" x14ac:dyDescent="0.3">
      <c r="B2315" s="305"/>
    </row>
    <row r="2316" spans="2:2" x14ac:dyDescent="0.3">
      <c r="B2316" s="305"/>
    </row>
    <row r="2317" spans="2:2" x14ac:dyDescent="0.3">
      <c r="B2317" s="305"/>
    </row>
    <row r="2318" spans="2:2" x14ac:dyDescent="0.3">
      <c r="B2318" s="305"/>
    </row>
    <row r="2319" spans="2:2" x14ac:dyDescent="0.3">
      <c r="B2319" s="305"/>
    </row>
    <row r="2320" spans="2:2" x14ac:dyDescent="0.3">
      <c r="B2320" s="305"/>
    </row>
    <row r="2321" spans="2:2" x14ac:dyDescent="0.3">
      <c r="B2321" s="305"/>
    </row>
    <row r="2322" spans="2:2" x14ac:dyDescent="0.3">
      <c r="B2322" s="305"/>
    </row>
    <row r="2323" spans="2:2" x14ac:dyDescent="0.3">
      <c r="B2323" s="305"/>
    </row>
    <row r="2324" spans="2:2" x14ac:dyDescent="0.3">
      <c r="B2324" s="305"/>
    </row>
    <row r="2325" spans="2:2" x14ac:dyDescent="0.3">
      <c r="B2325" s="305"/>
    </row>
    <row r="2326" spans="2:2" x14ac:dyDescent="0.3">
      <c r="B2326" s="305"/>
    </row>
    <row r="2327" spans="2:2" x14ac:dyDescent="0.3">
      <c r="B2327" s="305"/>
    </row>
    <row r="2328" spans="2:2" x14ac:dyDescent="0.3">
      <c r="B2328" s="305"/>
    </row>
    <row r="2329" spans="2:2" x14ac:dyDescent="0.3">
      <c r="B2329" s="305"/>
    </row>
    <row r="2330" spans="2:2" x14ac:dyDescent="0.3">
      <c r="B2330" s="305"/>
    </row>
    <row r="2331" spans="2:2" x14ac:dyDescent="0.3">
      <c r="B2331" s="305"/>
    </row>
    <row r="2332" spans="2:2" x14ac:dyDescent="0.3">
      <c r="B2332" s="305"/>
    </row>
    <row r="2333" spans="2:2" x14ac:dyDescent="0.3">
      <c r="B2333" s="305"/>
    </row>
    <row r="2334" spans="2:2" x14ac:dyDescent="0.3">
      <c r="B2334" s="305"/>
    </row>
    <row r="2335" spans="2:2" x14ac:dyDescent="0.3">
      <c r="B2335" s="305"/>
    </row>
    <row r="2336" spans="2:2" x14ac:dyDescent="0.3">
      <c r="B2336" s="305"/>
    </row>
    <row r="2337" spans="2:2" x14ac:dyDescent="0.3">
      <c r="B2337" s="305"/>
    </row>
    <row r="2338" spans="2:2" x14ac:dyDescent="0.3">
      <c r="B2338" s="305"/>
    </row>
    <row r="2339" spans="2:2" x14ac:dyDescent="0.3">
      <c r="B2339" s="305"/>
    </row>
    <row r="2340" spans="2:2" x14ac:dyDescent="0.3">
      <c r="B2340" s="305"/>
    </row>
    <row r="2341" spans="2:2" x14ac:dyDescent="0.3">
      <c r="B2341" s="305"/>
    </row>
    <row r="2342" spans="2:2" x14ac:dyDescent="0.3">
      <c r="B2342" s="305"/>
    </row>
    <row r="2343" spans="2:2" x14ac:dyDescent="0.3">
      <c r="B2343" s="305"/>
    </row>
    <row r="2344" spans="2:2" x14ac:dyDescent="0.3">
      <c r="B2344" s="305"/>
    </row>
    <row r="2345" spans="2:2" x14ac:dyDescent="0.3">
      <c r="B2345" s="305"/>
    </row>
    <row r="2346" spans="2:2" x14ac:dyDescent="0.3">
      <c r="B2346" s="305"/>
    </row>
    <row r="2347" spans="2:2" x14ac:dyDescent="0.3">
      <c r="B2347" s="305"/>
    </row>
    <row r="2348" spans="2:2" x14ac:dyDescent="0.3">
      <c r="B2348" s="305"/>
    </row>
    <row r="2349" spans="2:2" x14ac:dyDescent="0.3">
      <c r="B2349" s="305"/>
    </row>
    <row r="2350" spans="2:2" x14ac:dyDescent="0.3">
      <c r="B2350" s="305"/>
    </row>
    <row r="2351" spans="2:2" x14ac:dyDescent="0.3">
      <c r="B2351" s="305"/>
    </row>
    <row r="2352" spans="2:2" x14ac:dyDescent="0.3">
      <c r="B2352" s="305"/>
    </row>
    <row r="2353" spans="2:2" x14ac:dyDescent="0.3">
      <c r="B2353" s="305"/>
    </row>
    <row r="2354" spans="2:2" x14ac:dyDescent="0.3">
      <c r="B2354" s="305"/>
    </row>
    <row r="2355" spans="2:2" x14ac:dyDescent="0.3">
      <c r="B2355" s="305"/>
    </row>
    <row r="2356" spans="2:2" x14ac:dyDescent="0.3">
      <c r="B2356" s="305"/>
    </row>
    <row r="2357" spans="2:2" x14ac:dyDescent="0.3">
      <c r="B2357" s="305"/>
    </row>
    <row r="2358" spans="2:2" x14ac:dyDescent="0.3">
      <c r="B2358" s="305"/>
    </row>
    <row r="2359" spans="2:2" x14ac:dyDescent="0.3">
      <c r="B2359" s="305"/>
    </row>
    <row r="2360" spans="2:2" x14ac:dyDescent="0.3">
      <c r="B2360" s="305"/>
    </row>
    <row r="2361" spans="2:2" x14ac:dyDescent="0.3">
      <c r="B2361" s="305"/>
    </row>
    <row r="2362" spans="2:2" x14ac:dyDescent="0.3">
      <c r="B2362" s="305"/>
    </row>
    <row r="2363" spans="2:2" x14ac:dyDescent="0.3">
      <c r="B2363" s="305"/>
    </row>
    <row r="2364" spans="2:2" x14ac:dyDescent="0.3">
      <c r="B2364" s="305"/>
    </row>
    <row r="2365" spans="2:2" x14ac:dyDescent="0.3">
      <c r="B2365" s="305"/>
    </row>
    <row r="2366" spans="2:2" x14ac:dyDescent="0.3">
      <c r="B2366" s="305"/>
    </row>
    <row r="2367" spans="2:2" x14ac:dyDescent="0.3">
      <c r="B2367" s="305"/>
    </row>
    <row r="2368" spans="2:2" x14ac:dyDescent="0.3">
      <c r="B2368" s="305"/>
    </row>
    <row r="2369" spans="2:2" x14ac:dyDescent="0.3">
      <c r="B2369" s="305"/>
    </row>
    <row r="2370" spans="2:2" x14ac:dyDescent="0.3">
      <c r="B2370" s="305"/>
    </row>
    <row r="2371" spans="2:2" x14ac:dyDescent="0.3">
      <c r="B2371" s="305"/>
    </row>
    <row r="2372" spans="2:2" x14ac:dyDescent="0.3">
      <c r="B2372" s="305"/>
    </row>
    <row r="2373" spans="2:2" x14ac:dyDescent="0.3">
      <c r="B2373" s="305"/>
    </row>
    <row r="2374" spans="2:2" x14ac:dyDescent="0.3">
      <c r="B2374" s="305"/>
    </row>
    <row r="2375" spans="2:2" x14ac:dyDescent="0.3">
      <c r="B2375" s="305"/>
    </row>
    <row r="2376" spans="2:2" x14ac:dyDescent="0.3">
      <c r="B2376" s="305"/>
    </row>
    <row r="2377" spans="2:2" x14ac:dyDescent="0.3">
      <c r="B2377" s="305"/>
    </row>
    <row r="2378" spans="2:2" x14ac:dyDescent="0.3">
      <c r="B2378" s="305"/>
    </row>
    <row r="2379" spans="2:2" x14ac:dyDescent="0.3">
      <c r="B2379" s="305"/>
    </row>
    <row r="2380" spans="2:2" x14ac:dyDescent="0.3">
      <c r="B2380" s="305"/>
    </row>
    <row r="2381" spans="2:2" x14ac:dyDescent="0.3">
      <c r="B2381" s="305"/>
    </row>
    <row r="2382" spans="2:2" x14ac:dyDescent="0.3">
      <c r="B2382" s="305"/>
    </row>
    <row r="2383" spans="2:2" x14ac:dyDescent="0.3">
      <c r="B2383" s="305"/>
    </row>
    <row r="2384" spans="2:2" x14ac:dyDescent="0.3">
      <c r="B2384" s="305"/>
    </row>
    <row r="2385" spans="2:2" x14ac:dyDescent="0.3">
      <c r="B2385" s="305"/>
    </row>
    <row r="2386" spans="2:2" x14ac:dyDescent="0.3">
      <c r="B2386" s="305"/>
    </row>
    <row r="2387" spans="2:2" x14ac:dyDescent="0.3">
      <c r="B2387" s="305"/>
    </row>
    <row r="2388" spans="2:2" x14ac:dyDescent="0.3">
      <c r="B2388" s="305"/>
    </row>
    <row r="2389" spans="2:2" x14ac:dyDescent="0.3">
      <c r="B2389" s="305"/>
    </row>
    <row r="2390" spans="2:2" x14ac:dyDescent="0.3">
      <c r="B2390" s="305"/>
    </row>
    <row r="2391" spans="2:2" x14ac:dyDescent="0.3">
      <c r="B2391" s="305"/>
    </row>
    <row r="2392" spans="2:2" x14ac:dyDescent="0.3">
      <c r="B2392" s="305"/>
    </row>
    <row r="2393" spans="2:2" x14ac:dyDescent="0.3">
      <c r="B2393" s="305"/>
    </row>
    <row r="2394" spans="2:2" x14ac:dyDescent="0.3">
      <c r="B2394" s="305"/>
    </row>
    <row r="2395" spans="2:2" x14ac:dyDescent="0.3">
      <c r="B2395" s="305"/>
    </row>
    <row r="2396" spans="2:2" x14ac:dyDescent="0.3">
      <c r="B2396" s="305"/>
    </row>
    <row r="2397" spans="2:2" x14ac:dyDescent="0.3">
      <c r="B2397" s="305"/>
    </row>
    <row r="2398" spans="2:2" x14ac:dyDescent="0.3">
      <c r="B2398" s="305"/>
    </row>
    <row r="2399" spans="2:2" x14ac:dyDescent="0.3">
      <c r="B2399" s="305"/>
    </row>
    <row r="2400" spans="2:2" x14ac:dyDescent="0.3">
      <c r="B2400" s="305"/>
    </row>
    <row r="2401" spans="2:2" x14ac:dyDescent="0.3">
      <c r="B2401" s="305"/>
    </row>
    <row r="2402" spans="2:2" x14ac:dyDescent="0.3">
      <c r="B2402" s="305"/>
    </row>
    <row r="2403" spans="2:2" x14ac:dyDescent="0.3">
      <c r="B2403" s="305"/>
    </row>
    <row r="2404" spans="2:2" x14ac:dyDescent="0.3">
      <c r="B2404" s="305"/>
    </row>
    <row r="2405" spans="2:2" x14ac:dyDescent="0.3">
      <c r="B2405" s="305"/>
    </row>
    <row r="2406" spans="2:2" x14ac:dyDescent="0.3">
      <c r="B2406" s="305"/>
    </row>
    <row r="2407" spans="2:2" x14ac:dyDescent="0.3">
      <c r="B2407" s="305"/>
    </row>
    <row r="2408" spans="2:2" x14ac:dyDescent="0.3">
      <c r="B2408" s="305"/>
    </row>
    <row r="2409" spans="2:2" x14ac:dyDescent="0.3">
      <c r="B2409" s="305"/>
    </row>
    <row r="2410" spans="2:2" x14ac:dyDescent="0.3">
      <c r="B2410" s="305"/>
    </row>
    <row r="2411" spans="2:2" x14ac:dyDescent="0.3">
      <c r="B2411" s="305"/>
    </row>
    <row r="2412" spans="2:2" x14ac:dyDescent="0.3">
      <c r="B2412" s="305"/>
    </row>
    <row r="2413" spans="2:2" x14ac:dyDescent="0.3">
      <c r="B2413" s="305"/>
    </row>
    <row r="2414" spans="2:2" x14ac:dyDescent="0.3">
      <c r="B2414" s="305"/>
    </row>
    <row r="2415" spans="2:2" x14ac:dyDescent="0.3">
      <c r="B2415" s="305"/>
    </row>
    <row r="2416" spans="2:2" x14ac:dyDescent="0.3">
      <c r="B2416" s="305"/>
    </row>
    <row r="2417" spans="2:2" x14ac:dyDescent="0.3">
      <c r="B2417" s="305"/>
    </row>
    <row r="2418" spans="2:2" x14ac:dyDescent="0.3">
      <c r="B2418" s="305"/>
    </row>
    <row r="2419" spans="2:2" x14ac:dyDescent="0.3">
      <c r="B2419" s="305"/>
    </row>
    <row r="2420" spans="2:2" x14ac:dyDescent="0.3">
      <c r="B2420" s="305"/>
    </row>
    <row r="2421" spans="2:2" x14ac:dyDescent="0.3">
      <c r="B2421" s="305"/>
    </row>
    <row r="2422" spans="2:2" x14ac:dyDescent="0.3">
      <c r="B2422" s="305"/>
    </row>
    <row r="2423" spans="2:2" x14ac:dyDescent="0.3">
      <c r="B2423" s="305"/>
    </row>
    <row r="2424" spans="2:2" x14ac:dyDescent="0.3">
      <c r="B2424" s="305"/>
    </row>
    <row r="2425" spans="2:2" x14ac:dyDescent="0.3">
      <c r="B2425" s="305"/>
    </row>
    <row r="2426" spans="2:2" x14ac:dyDescent="0.3">
      <c r="B2426" s="305"/>
    </row>
    <row r="2427" spans="2:2" x14ac:dyDescent="0.3">
      <c r="B2427" s="305"/>
    </row>
    <row r="2428" spans="2:2" x14ac:dyDescent="0.3">
      <c r="B2428" s="305"/>
    </row>
    <row r="2429" spans="2:2" x14ac:dyDescent="0.3">
      <c r="B2429" s="305"/>
    </row>
    <row r="2430" spans="2:2" x14ac:dyDescent="0.3">
      <c r="B2430" s="305"/>
    </row>
    <row r="2431" spans="2:2" x14ac:dyDescent="0.3">
      <c r="B2431" s="305"/>
    </row>
    <row r="2432" spans="2:2" x14ac:dyDescent="0.3">
      <c r="B2432" s="305"/>
    </row>
    <row r="2433" spans="2:2" x14ac:dyDescent="0.3">
      <c r="B2433" s="305"/>
    </row>
    <row r="2434" spans="2:2" x14ac:dyDescent="0.3">
      <c r="B2434" s="305"/>
    </row>
    <row r="2435" spans="2:2" x14ac:dyDescent="0.3">
      <c r="B2435" s="305"/>
    </row>
    <row r="2436" spans="2:2" x14ac:dyDescent="0.3">
      <c r="B2436" s="305"/>
    </row>
    <row r="2437" spans="2:2" x14ac:dyDescent="0.3">
      <c r="B2437" s="305"/>
    </row>
    <row r="2438" spans="2:2" x14ac:dyDescent="0.3">
      <c r="B2438" s="305"/>
    </row>
    <row r="2439" spans="2:2" x14ac:dyDescent="0.3">
      <c r="B2439" s="305"/>
    </row>
    <row r="2440" spans="2:2" x14ac:dyDescent="0.3">
      <c r="B2440" s="305"/>
    </row>
    <row r="2441" spans="2:2" x14ac:dyDescent="0.3">
      <c r="B2441" s="305"/>
    </row>
    <row r="2442" spans="2:2" x14ac:dyDescent="0.3">
      <c r="B2442" s="305"/>
    </row>
    <row r="2443" spans="2:2" x14ac:dyDescent="0.3">
      <c r="B2443" s="305"/>
    </row>
    <row r="2444" spans="2:2" x14ac:dyDescent="0.3">
      <c r="B2444" s="305"/>
    </row>
    <row r="2445" spans="2:2" x14ac:dyDescent="0.3">
      <c r="B2445" s="305"/>
    </row>
    <row r="2446" spans="2:2" x14ac:dyDescent="0.3">
      <c r="B2446" s="305"/>
    </row>
    <row r="2447" spans="2:2" x14ac:dyDescent="0.3">
      <c r="B2447" s="305"/>
    </row>
    <row r="2448" spans="2:2" x14ac:dyDescent="0.3">
      <c r="B2448" s="305"/>
    </row>
    <row r="2449" spans="2:2" x14ac:dyDescent="0.3">
      <c r="B2449" s="305"/>
    </row>
    <row r="2450" spans="2:2" x14ac:dyDescent="0.3">
      <c r="B2450" s="305"/>
    </row>
    <row r="2451" spans="2:2" x14ac:dyDescent="0.3">
      <c r="B2451" s="305"/>
    </row>
    <row r="2452" spans="2:2" x14ac:dyDescent="0.3">
      <c r="B2452" s="305"/>
    </row>
    <row r="2453" spans="2:2" x14ac:dyDescent="0.3">
      <c r="B2453" s="305"/>
    </row>
    <row r="2454" spans="2:2" x14ac:dyDescent="0.3">
      <c r="B2454" s="305"/>
    </row>
    <row r="2455" spans="2:2" x14ac:dyDescent="0.3">
      <c r="B2455" s="305"/>
    </row>
    <row r="2456" spans="2:2" x14ac:dyDescent="0.3">
      <c r="B2456" s="305"/>
    </row>
    <row r="2457" spans="2:2" x14ac:dyDescent="0.3">
      <c r="B2457" s="305"/>
    </row>
    <row r="2458" spans="2:2" x14ac:dyDescent="0.3">
      <c r="B2458" s="305"/>
    </row>
    <row r="2459" spans="2:2" x14ac:dyDescent="0.3">
      <c r="B2459" s="305"/>
    </row>
    <row r="2460" spans="2:2" x14ac:dyDescent="0.3">
      <c r="B2460" s="305"/>
    </row>
    <row r="2461" spans="2:2" x14ac:dyDescent="0.3">
      <c r="B2461" s="305"/>
    </row>
    <row r="2462" spans="2:2" x14ac:dyDescent="0.3">
      <c r="B2462" s="305"/>
    </row>
    <row r="2463" spans="2:2" x14ac:dyDescent="0.3">
      <c r="B2463" s="305"/>
    </row>
    <row r="2464" spans="2:2" x14ac:dyDescent="0.3">
      <c r="B2464" s="305"/>
    </row>
    <row r="2465" spans="2:2" x14ac:dyDescent="0.3">
      <c r="B2465" s="305"/>
    </row>
    <row r="2466" spans="2:2" x14ac:dyDescent="0.3">
      <c r="B2466" s="305"/>
    </row>
    <row r="2467" spans="2:2" x14ac:dyDescent="0.3">
      <c r="B2467" s="305"/>
    </row>
    <row r="2468" spans="2:2" x14ac:dyDescent="0.3">
      <c r="B2468" s="305"/>
    </row>
    <row r="2469" spans="2:2" x14ac:dyDescent="0.3">
      <c r="B2469" s="305"/>
    </row>
    <row r="2470" spans="2:2" x14ac:dyDescent="0.3">
      <c r="B2470" s="305"/>
    </row>
    <row r="2471" spans="2:2" x14ac:dyDescent="0.3">
      <c r="B2471" s="305"/>
    </row>
    <row r="2472" spans="2:2" x14ac:dyDescent="0.3">
      <c r="B2472" s="305"/>
    </row>
    <row r="2473" spans="2:2" x14ac:dyDescent="0.3">
      <c r="B2473" s="305"/>
    </row>
    <row r="2474" spans="2:2" x14ac:dyDescent="0.3">
      <c r="B2474" s="305"/>
    </row>
    <row r="2475" spans="2:2" x14ac:dyDescent="0.3">
      <c r="B2475" s="305"/>
    </row>
    <row r="2476" spans="2:2" x14ac:dyDescent="0.3">
      <c r="B2476" s="305"/>
    </row>
    <row r="2477" spans="2:2" x14ac:dyDescent="0.3">
      <c r="B2477" s="305"/>
    </row>
    <row r="2478" spans="2:2" x14ac:dyDescent="0.3">
      <c r="B2478" s="305"/>
    </row>
    <row r="2479" spans="2:2" x14ac:dyDescent="0.3">
      <c r="B2479" s="305"/>
    </row>
    <row r="2480" spans="2:2" x14ac:dyDescent="0.3">
      <c r="B2480" s="305"/>
    </row>
    <row r="2481" spans="2:2" x14ac:dyDescent="0.3">
      <c r="B2481" s="305"/>
    </row>
    <row r="2482" spans="2:2" x14ac:dyDescent="0.3">
      <c r="B2482" s="305"/>
    </row>
    <row r="2483" spans="2:2" x14ac:dyDescent="0.3">
      <c r="B2483" s="305"/>
    </row>
    <row r="2484" spans="2:2" x14ac:dyDescent="0.3">
      <c r="B2484" s="305"/>
    </row>
    <row r="2485" spans="2:2" x14ac:dyDescent="0.3">
      <c r="B2485" s="305"/>
    </row>
    <row r="2486" spans="2:2" x14ac:dyDescent="0.3">
      <c r="B2486" s="305"/>
    </row>
    <row r="2487" spans="2:2" x14ac:dyDescent="0.3">
      <c r="B2487" s="305"/>
    </row>
    <row r="2488" spans="2:2" x14ac:dyDescent="0.3">
      <c r="B2488" s="305"/>
    </row>
    <row r="2489" spans="2:2" x14ac:dyDescent="0.3">
      <c r="B2489" s="305"/>
    </row>
    <row r="2490" spans="2:2" x14ac:dyDescent="0.3">
      <c r="B2490" s="305"/>
    </row>
    <row r="2491" spans="2:2" x14ac:dyDescent="0.3">
      <c r="B2491" s="305"/>
    </row>
    <row r="2492" spans="2:2" x14ac:dyDescent="0.3">
      <c r="B2492" s="305"/>
    </row>
    <row r="2493" spans="2:2" x14ac:dyDescent="0.3">
      <c r="B2493" s="305"/>
    </row>
    <row r="2494" spans="2:2" x14ac:dyDescent="0.3">
      <c r="B2494" s="305"/>
    </row>
    <row r="2495" spans="2:2" x14ac:dyDescent="0.3">
      <c r="B2495" s="305"/>
    </row>
    <row r="2496" spans="2:2" x14ac:dyDescent="0.3">
      <c r="B2496" s="305"/>
    </row>
    <row r="2497" spans="2:2" x14ac:dyDescent="0.3">
      <c r="B2497" s="305"/>
    </row>
    <row r="2498" spans="2:2" x14ac:dyDescent="0.3">
      <c r="B2498" s="305"/>
    </row>
    <row r="2499" spans="2:2" x14ac:dyDescent="0.3">
      <c r="B2499" s="305"/>
    </row>
    <row r="2500" spans="2:2" x14ac:dyDescent="0.3">
      <c r="B2500" s="305"/>
    </row>
    <row r="2501" spans="2:2" x14ac:dyDescent="0.3">
      <c r="B2501" s="305"/>
    </row>
    <row r="2502" spans="2:2" x14ac:dyDescent="0.3">
      <c r="B2502" s="305"/>
    </row>
    <row r="2503" spans="2:2" x14ac:dyDescent="0.3">
      <c r="B2503" s="305"/>
    </row>
    <row r="2504" spans="2:2" x14ac:dyDescent="0.3">
      <c r="B2504" s="305"/>
    </row>
    <row r="2505" spans="2:2" x14ac:dyDescent="0.3">
      <c r="B2505" s="305"/>
    </row>
    <row r="2506" spans="2:2" x14ac:dyDescent="0.3">
      <c r="B2506" s="305"/>
    </row>
    <row r="2507" spans="2:2" x14ac:dyDescent="0.3">
      <c r="B2507" s="305"/>
    </row>
    <row r="2508" spans="2:2" x14ac:dyDescent="0.3">
      <c r="B2508" s="305"/>
    </row>
    <row r="2509" spans="2:2" x14ac:dyDescent="0.3">
      <c r="B2509" s="305"/>
    </row>
    <row r="2510" spans="2:2" x14ac:dyDescent="0.3">
      <c r="B2510" s="305"/>
    </row>
    <row r="2511" spans="2:2" x14ac:dyDescent="0.3">
      <c r="B2511" s="305"/>
    </row>
    <row r="2512" spans="2:2" x14ac:dyDescent="0.3">
      <c r="B2512" s="305"/>
    </row>
    <row r="2513" spans="2:2" x14ac:dyDescent="0.3">
      <c r="B2513" s="305"/>
    </row>
    <row r="2514" spans="2:2" x14ac:dyDescent="0.3">
      <c r="B2514" s="305"/>
    </row>
    <row r="2515" spans="2:2" x14ac:dyDescent="0.3">
      <c r="B2515" s="305"/>
    </row>
    <row r="2516" spans="2:2" x14ac:dyDescent="0.3">
      <c r="B2516" s="305"/>
    </row>
    <row r="2517" spans="2:2" x14ac:dyDescent="0.3">
      <c r="B2517" s="305"/>
    </row>
    <row r="2518" spans="2:2" x14ac:dyDescent="0.3">
      <c r="B2518" s="305"/>
    </row>
    <row r="2519" spans="2:2" x14ac:dyDescent="0.3">
      <c r="B2519" s="305"/>
    </row>
    <row r="2520" spans="2:2" x14ac:dyDescent="0.3">
      <c r="B2520" s="305"/>
    </row>
    <row r="2521" spans="2:2" x14ac:dyDescent="0.3">
      <c r="B2521" s="305"/>
    </row>
    <row r="2522" spans="2:2" x14ac:dyDescent="0.3">
      <c r="B2522" s="305"/>
    </row>
    <row r="2523" spans="2:2" x14ac:dyDescent="0.3">
      <c r="B2523" s="305"/>
    </row>
    <row r="2524" spans="2:2" x14ac:dyDescent="0.3">
      <c r="B2524" s="305"/>
    </row>
    <row r="2525" spans="2:2" x14ac:dyDescent="0.3">
      <c r="B2525" s="305"/>
    </row>
    <row r="2526" spans="2:2" x14ac:dyDescent="0.3">
      <c r="B2526" s="305"/>
    </row>
    <row r="2527" spans="2:2" x14ac:dyDescent="0.3">
      <c r="B2527" s="305"/>
    </row>
    <row r="2528" spans="2:2" x14ac:dyDescent="0.3">
      <c r="B2528" s="305"/>
    </row>
    <row r="2529" spans="2:2" x14ac:dyDescent="0.3">
      <c r="B2529" s="305"/>
    </row>
    <row r="2530" spans="2:2" x14ac:dyDescent="0.3">
      <c r="B2530" s="305"/>
    </row>
    <row r="2531" spans="2:2" x14ac:dyDescent="0.3">
      <c r="B2531" s="305"/>
    </row>
    <row r="2532" spans="2:2" x14ac:dyDescent="0.3">
      <c r="B2532" s="305"/>
    </row>
    <row r="2533" spans="2:2" x14ac:dyDescent="0.3">
      <c r="B2533" s="305"/>
    </row>
    <row r="2534" spans="2:2" x14ac:dyDescent="0.3">
      <c r="B2534" s="305"/>
    </row>
    <row r="2535" spans="2:2" x14ac:dyDescent="0.3">
      <c r="B2535" s="305"/>
    </row>
    <row r="2536" spans="2:2" x14ac:dyDescent="0.3">
      <c r="B2536" s="305"/>
    </row>
    <row r="2537" spans="2:2" x14ac:dyDescent="0.3">
      <c r="B2537" s="305"/>
    </row>
    <row r="2538" spans="2:2" x14ac:dyDescent="0.3">
      <c r="B2538" s="305"/>
    </row>
    <row r="2539" spans="2:2" x14ac:dyDescent="0.3">
      <c r="B2539" s="305"/>
    </row>
    <row r="2540" spans="2:2" x14ac:dyDescent="0.3">
      <c r="B2540" s="305"/>
    </row>
    <row r="2541" spans="2:2" x14ac:dyDescent="0.3">
      <c r="B2541" s="305"/>
    </row>
    <row r="2542" spans="2:2" x14ac:dyDescent="0.3">
      <c r="B2542" s="305"/>
    </row>
    <row r="2543" spans="2:2" x14ac:dyDescent="0.3">
      <c r="B2543" s="305"/>
    </row>
    <row r="2544" spans="2:2" x14ac:dyDescent="0.3">
      <c r="B2544" s="305"/>
    </row>
    <row r="2545" spans="2:2" x14ac:dyDescent="0.3">
      <c r="B2545" s="305"/>
    </row>
    <row r="2546" spans="2:2" x14ac:dyDescent="0.3">
      <c r="B2546" s="305"/>
    </row>
    <row r="2547" spans="2:2" x14ac:dyDescent="0.3">
      <c r="B2547" s="305"/>
    </row>
    <row r="2548" spans="2:2" x14ac:dyDescent="0.3">
      <c r="B2548" s="305"/>
    </row>
    <row r="2549" spans="2:2" x14ac:dyDescent="0.3">
      <c r="B2549" s="305"/>
    </row>
    <row r="2550" spans="2:2" x14ac:dyDescent="0.3">
      <c r="B2550" s="305"/>
    </row>
    <row r="2551" spans="2:2" x14ac:dyDescent="0.3">
      <c r="B2551" s="305"/>
    </row>
    <row r="2552" spans="2:2" x14ac:dyDescent="0.3">
      <c r="B2552" s="305"/>
    </row>
    <row r="2553" spans="2:2" x14ac:dyDescent="0.3">
      <c r="B2553" s="305"/>
    </row>
    <row r="2554" spans="2:2" x14ac:dyDescent="0.3">
      <c r="B2554" s="305"/>
    </row>
    <row r="2555" spans="2:2" x14ac:dyDescent="0.3">
      <c r="B2555" s="305"/>
    </row>
    <row r="2556" spans="2:2" x14ac:dyDescent="0.3">
      <c r="B2556" s="305"/>
    </row>
    <row r="2557" spans="2:2" x14ac:dyDescent="0.3">
      <c r="B2557" s="305"/>
    </row>
    <row r="2558" spans="2:2" x14ac:dyDescent="0.3">
      <c r="B2558" s="305"/>
    </row>
    <row r="2559" spans="2:2" x14ac:dyDescent="0.3">
      <c r="B2559" s="305"/>
    </row>
    <row r="2560" spans="2:2" x14ac:dyDescent="0.3">
      <c r="B2560" s="305"/>
    </row>
    <row r="2561" spans="2:2" x14ac:dyDescent="0.3">
      <c r="B2561" s="305"/>
    </row>
    <row r="2562" spans="2:2" x14ac:dyDescent="0.3">
      <c r="B2562" s="305"/>
    </row>
    <row r="2563" spans="2:2" x14ac:dyDescent="0.3">
      <c r="B2563" s="305"/>
    </row>
    <row r="2564" spans="2:2" x14ac:dyDescent="0.3">
      <c r="B2564" s="305"/>
    </row>
    <row r="2565" spans="2:2" x14ac:dyDescent="0.3">
      <c r="B2565" s="305"/>
    </row>
    <row r="2566" spans="2:2" x14ac:dyDescent="0.3">
      <c r="B2566" s="305"/>
    </row>
    <row r="2567" spans="2:2" x14ac:dyDescent="0.3">
      <c r="B2567" s="305"/>
    </row>
    <row r="2568" spans="2:2" x14ac:dyDescent="0.3">
      <c r="B2568" s="305"/>
    </row>
    <row r="2569" spans="2:2" x14ac:dyDescent="0.3">
      <c r="B2569" s="305"/>
    </row>
    <row r="2570" spans="2:2" x14ac:dyDescent="0.3">
      <c r="B2570" s="305"/>
    </row>
    <row r="2571" spans="2:2" x14ac:dyDescent="0.3">
      <c r="B2571" s="305"/>
    </row>
    <row r="2572" spans="2:2" x14ac:dyDescent="0.3">
      <c r="B2572" s="305"/>
    </row>
    <row r="2573" spans="2:2" x14ac:dyDescent="0.3">
      <c r="B2573" s="305"/>
    </row>
    <row r="2574" spans="2:2" x14ac:dyDescent="0.3">
      <c r="B2574" s="305"/>
    </row>
    <row r="2575" spans="2:2" x14ac:dyDescent="0.3">
      <c r="B2575" s="305"/>
    </row>
    <row r="2576" spans="2:2" x14ac:dyDescent="0.3">
      <c r="B2576" s="305"/>
    </row>
    <row r="2577" spans="2:2" x14ac:dyDescent="0.3">
      <c r="B2577" s="305"/>
    </row>
    <row r="2578" spans="2:2" x14ac:dyDescent="0.3">
      <c r="B2578" s="305"/>
    </row>
    <row r="2579" spans="2:2" x14ac:dyDescent="0.3">
      <c r="B2579" s="305"/>
    </row>
    <row r="2580" spans="2:2" x14ac:dyDescent="0.3">
      <c r="B2580" s="305"/>
    </row>
    <row r="2581" spans="2:2" x14ac:dyDescent="0.3">
      <c r="B2581" s="305"/>
    </row>
    <row r="2582" spans="2:2" x14ac:dyDescent="0.3">
      <c r="B2582" s="305"/>
    </row>
    <row r="2583" spans="2:2" x14ac:dyDescent="0.3">
      <c r="B2583" s="305"/>
    </row>
    <row r="2584" spans="2:2" x14ac:dyDescent="0.3">
      <c r="B2584" s="305"/>
    </row>
    <row r="2585" spans="2:2" x14ac:dyDescent="0.3">
      <c r="B2585" s="305"/>
    </row>
    <row r="2586" spans="2:2" x14ac:dyDescent="0.3">
      <c r="B2586" s="305"/>
    </row>
    <row r="2587" spans="2:2" x14ac:dyDescent="0.3">
      <c r="B2587" s="305"/>
    </row>
    <row r="2588" spans="2:2" x14ac:dyDescent="0.3">
      <c r="B2588" s="305"/>
    </row>
    <row r="2589" spans="2:2" x14ac:dyDescent="0.3">
      <c r="B2589" s="305"/>
    </row>
    <row r="2590" spans="2:2" x14ac:dyDescent="0.3">
      <c r="B2590" s="305"/>
    </row>
    <row r="2591" spans="2:2" x14ac:dyDescent="0.3">
      <c r="B2591" s="305"/>
    </row>
    <row r="2592" spans="2:2" x14ac:dyDescent="0.3">
      <c r="B2592" s="305"/>
    </row>
    <row r="2593" spans="2:2" x14ac:dyDescent="0.3">
      <c r="B2593" s="305"/>
    </row>
    <row r="2594" spans="2:2" x14ac:dyDescent="0.3">
      <c r="B2594" s="305"/>
    </row>
    <row r="2595" spans="2:2" x14ac:dyDescent="0.3">
      <c r="B2595" s="305"/>
    </row>
    <row r="2596" spans="2:2" x14ac:dyDescent="0.3">
      <c r="B2596" s="305"/>
    </row>
    <row r="2597" spans="2:2" x14ac:dyDescent="0.3">
      <c r="B2597" s="305"/>
    </row>
    <row r="2598" spans="2:2" x14ac:dyDescent="0.3">
      <c r="B2598" s="305"/>
    </row>
    <row r="2599" spans="2:2" x14ac:dyDescent="0.3">
      <c r="B2599" s="305"/>
    </row>
    <row r="2600" spans="2:2" x14ac:dyDescent="0.3">
      <c r="B2600" s="305"/>
    </row>
    <row r="2601" spans="2:2" x14ac:dyDescent="0.3">
      <c r="B2601" s="305"/>
    </row>
    <row r="2602" spans="2:2" x14ac:dyDescent="0.3">
      <c r="B2602" s="305"/>
    </row>
    <row r="2603" spans="2:2" x14ac:dyDescent="0.3">
      <c r="B2603" s="305"/>
    </row>
    <row r="2604" spans="2:2" x14ac:dyDescent="0.3">
      <c r="B2604" s="305"/>
    </row>
    <row r="2605" spans="2:2" x14ac:dyDescent="0.3">
      <c r="B2605" s="305"/>
    </row>
    <row r="2606" spans="2:2" x14ac:dyDescent="0.3">
      <c r="B2606" s="305"/>
    </row>
    <row r="2607" spans="2:2" x14ac:dyDescent="0.3">
      <c r="B2607" s="305"/>
    </row>
    <row r="2608" spans="2:2" x14ac:dyDescent="0.3">
      <c r="B2608" s="305"/>
    </row>
    <row r="2609" spans="2:2" x14ac:dyDescent="0.3">
      <c r="B2609" s="305"/>
    </row>
    <row r="2610" spans="2:2" x14ac:dyDescent="0.3">
      <c r="B2610" s="305"/>
    </row>
    <row r="2611" spans="2:2" x14ac:dyDescent="0.3">
      <c r="B2611" s="305"/>
    </row>
    <row r="2612" spans="2:2" x14ac:dyDescent="0.3">
      <c r="B2612" s="305"/>
    </row>
    <row r="2613" spans="2:2" x14ac:dyDescent="0.3">
      <c r="B2613" s="305"/>
    </row>
    <row r="2614" spans="2:2" x14ac:dyDescent="0.3">
      <c r="B2614" s="305"/>
    </row>
    <row r="2615" spans="2:2" x14ac:dyDescent="0.3">
      <c r="B2615" s="305"/>
    </row>
    <row r="2616" spans="2:2" x14ac:dyDescent="0.3">
      <c r="B2616" s="305"/>
    </row>
    <row r="2617" spans="2:2" x14ac:dyDescent="0.3">
      <c r="B2617" s="305"/>
    </row>
    <row r="2618" spans="2:2" x14ac:dyDescent="0.3">
      <c r="B2618" s="305"/>
    </row>
    <row r="2619" spans="2:2" x14ac:dyDescent="0.3">
      <c r="B2619" s="305"/>
    </row>
    <row r="2620" spans="2:2" x14ac:dyDescent="0.3">
      <c r="B2620" s="305"/>
    </row>
    <row r="2621" spans="2:2" x14ac:dyDescent="0.3">
      <c r="B2621" s="305"/>
    </row>
    <row r="2622" spans="2:2" x14ac:dyDescent="0.3">
      <c r="B2622" s="305"/>
    </row>
    <row r="2623" spans="2:2" x14ac:dyDescent="0.3">
      <c r="B2623" s="305"/>
    </row>
    <row r="2624" spans="2:2" x14ac:dyDescent="0.3">
      <c r="B2624" s="305"/>
    </row>
    <row r="2625" spans="2:2" x14ac:dyDescent="0.3">
      <c r="B2625" s="305"/>
    </row>
    <row r="2626" spans="2:2" x14ac:dyDescent="0.3">
      <c r="B2626" s="305"/>
    </row>
    <row r="2627" spans="2:2" x14ac:dyDescent="0.3">
      <c r="B2627" s="305"/>
    </row>
    <row r="2628" spans="2:2" x14ac:dyDescent="0.3">
      <c r="B2628" s="305"/>
    </row>
    <row r="2629" spans="2:2" x14ac:dyDescent="0.3">
      <c r="B2629" s="305"/>
    </row>
    <row r="2630" spans="2:2" x14ac:dyDescent="0.3">
      <c r="B2630" s="305"/>
    </row>
    <row r="2631" spans="2:2" x14ac:dyDescent="0.3">
      <c r="B2631" s="305"/>
    </row>
    <row r="2632" spans="2:2" x14ac:dyDescent="0.3">
      <c r="B2632" s="305"/>
    </row>
    <row r="2633" spans="2:2" x14ac:dyDescent="0.3">
      <c r="B2633" s="305"/>
    </row>
    <row r="2634" spans="2:2" x14ac:dyDescent="0.3">
      <c r="B2634" s="305"/>
    </row>
    <row r="2635" spans="2:2" x14ac:dyDescent="0.3">
      <c r="B2635" s="305"/>
    </row>
    <row r="2636" spans="2:2" x14ac:dyDescent="0.3">
      <c r="B2636" s="305"/>
    </row>
    <row r="2637" spans="2:2" x14ac:dyDescent="0.3">
      <c r="B2637" s="305"/>
    </row>
    <row r="2638" spans="2:2" x14ac:dyDescent="0.3">
      <c r="B2638" s="305"/>
    </row>
    <row r="2639" spans="2:2" x14ac:dyDescent="0.3">
      <c r="B2639" s="305"/>
    </row>
    <row r="2640" spans="2:2" x14ac:dyDescent="0.3">
      <c r="B2640" s="305"/>
    </row>
    <row r="2641" spans="2:2" x14ac:dyDescent="0.3">
      <c r="B2641" s="305"/>
    </row>
    <row r="2642" spans="2:2" x14ac:dyDescent="0.3">
      <c r="B2642" s="305"/>
    </row>
    <row r="2643" spans="2:2" x14ac:dyDescent="0.3">
      <c r="B2643" s="305"/>
    </row>
    <row r="2644" spans="2:2" x14ac:dyDescent="0.3">
      <c r="B2644" s="305"/>
    </row>
    <row r="2645" spans="2:2" x14ac:dyDescent="0.3">
      <c r="B2645" s="305"/>
    </row>
    <row r="2646" spans="2:2" x14ac:dyDescent="0.3">
      <c r="B2646" s="305"/>
    </row>
    <row r="2647" spans="2:2" x14ac:dyDescent="0.3">
      <c r="B2647" s="305"/>
    </row>
    <row r="2648" spans="2:2" x14ac:dyDescent="0.3">
      <c r="B2648" s="305"/>
    </row>
    <row r="2649" spans="2:2" x14ac:dyDescent="0.3">
      <c r="B2649" s="305"/>
    </row>
    <row r="2650" spans="2:2" x14ac:dyDescent="0.3">
      <c r="B2650" s="305"/>
    </row>
    <row r="2651" spans="2:2" x14ac:dyDescent="0.3">
      <c r="B2651" s="305"/>
    </row>
    <row r="2652" spans="2:2" x14ac:dyDescent="0.3">
      <c r="B2652" s="305"/>
    </row>
    <row r="2653" spans="2:2" x14ac:dyDescent="0.3">
      <c r="B2653" s="305"/>
    </row>
    <row r="2654" spans="2:2" x14ac:dyDescent="0.3">
      <c r="B2654" s="305"/>
    </row>
    <row r="2655" spans="2:2" x14ac:dyDescent="0.3">
      <c r="B2655" s="305"/>
    </row>
    <row r="2656" spans="2:2" x14ac:dyDescent="0.3">
      <c r="B2656" s="305"/>
    </row>
    <row r="2657" spans="2:2" x14ac:dyDescent="0.3">
      <c r="B2657" s="305"/>
    </row>
    <row r="2658" spans="2:2" x14ac:dyDescent="0.3">
      <c r="B2658" s="305"/>
    </row>
    <row r="2659" spans="2:2" x14ac:dyDescent="0.3">
      <c r="B2659" s="305"/>
    </row>
    <row r="2660" spans="2:2" x14ac:dyDescent="0.3">
      <c r="B2660" s="305"/>
    </row>
    <row r="2661" spans="2:2" x14ac:dyDescent="0.3">
      <c r="B2661" s="305"/>
    </row>
    <row r="2662" spans="2:2" x14ac:dyDescent="0.3">
      <c r="B2662" s="305"/>
    </row>
    <row r="2663" spans="2:2" x14ac:dyDescent="0.3">
      <c r="B2663" s="305"/>
    </row>
    <row r="2664" spans="2:2" x14ac:dyDescent="0.3">
      <c r="B2664" s="305"/>
    </row>
    <row r="2665" spans="2:2" x14ac:dyDescent="0.3">
      <c r="B2665" s="305"/>
    </row>
    <row r="2666" spans="2:2" x14ac:dyDescent="0.3">
      <c r="B2666" s="305"/>
    </row>
    <row r="2667" spans="2:2" x14ac:dyDescent="0.3">
      <c r="B2667" s="305"/>
    </row>
    <row r="2668" spans="2:2" x14ac:dyDescent="0.3">
      <c r="B2668" s="305"/>
    </row>
    <row r="2669" spans="2:2" x14ac:dyDescent="0.3">
      <c r="B2669" s="305"/>
    </row>
    <row r="2670" spans="2:2" x14ac:dyDescent="0.3">
      <c r="B2670" s="305"/>
    </row>
    <row r="2671" spans="2:2" x14ac:dyDescent="0.3">
      <c r="B2671" s="305"/>
    </row>
    <row r="2672" spans="2:2" x14ac:dyDescent="0.3">
      <c r="B2672" s="305"/>
    </row>
    <row r="2673" spans="2:2" x14ac:dyDescent="0.3">
      <c r="B2673" s="305"/>
    </row>
    <row r="2674" spans="2:2" x14ac:dyDescent="0.3">
      <c r="B2674" s="305"/>
    </row>
    <row r="2675" spans="2:2" x14ac:dyDescent="0.3">
      <c r="B2675" s="305"/>
    </row>
    <row r="2676" spans="2:2" x14ac:dyDescent="0.3">
      <c r="B2676" s="305"/>
    </row>
    <row r="2677" spans="2:2" x14ac:dyDescent="0.3">
      <c r="B2677" s="305"/>
    </row>
    <row r="2678" spans="2:2" x14ac:dyDescent="0.3">
      <c r="B2678" s="305"/>
    </row>
    <row r="2679" spans="2:2" x14ac:dyDescent="0.3">
      <c r="B2679" s="305"/>
    </row>
    <row r="2680" spans="2:2" x14ac:dyDescent="0.3">
      <c r="B2680" s="305"/>
    </row>
    <row r="2681" spans="2:2" x14ac:dyDescent="0.3">
      <c r="B2681" s="305"/>
    </row>
    <row r="2682" spans="2:2" x14ac:dyDescent="0.3">
      <c r="B2682" s="305"/>
    </row>
    <row r="2683" spans="2:2" x14ac:dyDescent="0.3">
      <c r="B2683" s="305"/>
    </row>
    <row r="2684" spans="2:2" x14ac:dyDescent="0.3">
      <c r="B2684" s="305"/>
    </row>
    <row r="2685" spans="2:2" x14ac:dyDescent="0.3">
      <c r="B2685" s="305"/>
    </row>
    <row r="2686" spans="2:2" x14ac:dyDescent="0.3">
      <c r="B2686" s="305"/>
    </row>
    <row r="2687" spans="2:2" x14ac:dyDescent="0.3">
      <c r="B2687" s="305"/>
    </row>
    <row r="2688" spans="2:2" x14ac:dyDescent="0.3">
      <c r="B2688" s="305"/>
    </row>
    <row r="2689" spans="2:2" x14ac:dyDescent="0.3">
      <c r="B2689" s="305"/>
    </row>
    <row r="2690" spans="2:2" x14ac:dyDescent="0.3">
      <c r="B2690" s="305"/>
    </row>
    <row r="2691" spans="2:2" x14ac:dyDescent="0.3">
      <c r="B2691" s="305"/>
    </row>
    <row r="2692" spans="2:2" x14ac:dyDescent="0.3">
      <c r="B2692" s="305"/>
    </row>
    <row r="2693" spans="2:2" x14ac:dyDescent="0.3">
      <c r="B2693" s="305"/>
    </row>
    <row r="2694" spans="2:2" x14ac:dyDescent="0.3">
      <c r="B2694" s="305"/>
    </row>
    <row r="2695" spans="2:2" x14ac:dyDescent="0.3">
      <c r="B2695" s="305"/>
    </row>
    <row r="2696" spans="2:2" x14ac:dyDescent="0.3">
      <c r="B2696" s="305"/>
    </row>
    <row r="2697" spans="2:2" x14ac:dyDescent="0.3">
      <c r="B2697" s="305"/>
    </row>
    <row r="2698" spans="2:2" x14ac:dyDescent="0.3">
      <c r="B2698" s="305"/>
    </row>
    <row r="2699" spans="2:2" x14ac:dyDescent="0.3">
      <c r="B2699" s="305"/>
    </row>
    <row r="2700" spans="2:2" x14ac:dyDescent="0.3">
      <c r="B2700" s="305"/>
    </row>
    <row r="2701" spans="2:2" x14ac:dyDescent="0.3">
      <c r="B2701" s="305"/>
    </row>
    <row r="2702" spans="2:2" x14ac:dyDescent="0.3">
      <c r="B2702" s="305"/>
    </row>
    <row r="2703" spans="2:2" x14ac:dyDescent="0.3">
      <c r="B2703" s="305"/>
    </row>
    <row r="2704" spans="2:2" x14ac:dyDescent="0.3">
      <c r="B2704" s="305"/>
    </row>
    <row r="2705" spans="2:2" x14ac:dyDescent="0.3">
      <c r="B2705" s="305"/>
    </row>
    <row r="2706" spans="2:2" x14ac:dyDescent="0.3">
      <c r="B2706" s="305"/>
    </row>
    <row r="2707" spans="2:2" x14ac:dyDescent="0.3">
      <c r="B2707" s="305"/>
    </row>
    <row r="2708" spans="2:2" x14ac:dyDescent="0.3">
      <c r="B2708" s="305"/>
    </row>
    <row r="2709" spans="2:2" x14ac:dyDescent="0.3">
      <c r="B2709" s="305"/>
    </row>
    <row r="2710" spans="2:2" x14ac:dyDescent="0.3">
      <c r="B2710" s="305"/>
    </row>
    <row r="2711" spans="2:2" x14ac:dyDescent="0.3">
      <c r="B2711" s="305"/>
    </row>
    <row r="2712" spans="2:2" x14ac:dyDescent="0.3">
      <c r="B2712" s="305"/>
    </row>
    <row r="2713" spans="2:2" x14ac:dyDescent="0.3">
      <c r="B2713" s="305"/>
    </row>
    <row r="2714" spans="2:2" x14ac:dyDescent="0.3">
      <c r="B2714" s="305"/>
    </row>
    <row r="2715" spans="2:2" x14ac:dyDescent="0.3">
      <c r="B2715" s="305"/>
    </row>
    <row r="2716" spans="2:2" x14ac:dyDescent="0.3">
      <c r="B2716" s="305"/>
    </row>
    <row r="2717" spans="2:2" x14ac:dyDescent="0.3">
      <c r="B2717" s="305"/>
    </row>
    <row r="2718" spans="2:2" x14ac:dyDescent="0.3">
      <c r="B2718" s="305"/>
    </row>
    <row r="2719" spans="2:2" x14ac:dyDescent="0.3">
      <c r="B2719" s="305"/>
    </row>
    <row r="2720" spans="2:2" x14ac:dyDescent="0.3">
      <c r="B2720" s="305"/>
    </row>
    <row r="2721" spans="2:2" x14ac:dyDescent="0.3">
      <c r="B2721" s="305"/>
    </row>
    <row r="2722" spans="2:2" x14ac:dyDescent="0.3">
      <c r="B2722" s="305"/>
    </row>
    <row r="2723" spans="2:2" x14ac:dyDescent="0.3">
      <c r="B2723" s="305"/>
    </row>
    <row r="2724" spans="2:2" x14ac:dyDescent="0.3">
      <c r="B2724" s="305"/>
    </row>
    <row r="2725" spans="2:2" x14ac:dyDescent="0.3">
      <c r="B2725" s="305"/>
    </row>
    <row r="2726" spans="2:2" x14ac:dyDescent="0.3">
      <c r="B2726" s="305"/>
    </row>
    <row r="2727" spans="2:2" x14ac:dyDescent="0.3">
      <c r="B2727" s="305"/>
    </row>
    <row r="2728" spans="2:2" x14ac:dyDescent="0.3">
      <c r="B2728" s="305"/>
    </row>
    <row r="2729" spans="2:2" x14ac:dyDescent="0.3">
      <c r="B2729" s="305"/>
    </row>
    <row r="2730" spans="2:2" x14ac:dyDescent="0.3">
      <c r="B2730" s="305"/>
    </row>
    <row r="2731" spans="2:2" x14ac:dyDescent="0.3">
      <c r="B2731" s="305"/>
    </row>
    <row r="2732" spans="2:2" x14ac:dyDescent="0.3">
      <c r="B2732" s="305"/>
    </row>
    <row r="2733" spans="2:2" x14ac:dyDescent="0.3">
      <c r="B2733" s="305"/>
    </row>
    <row r="2734" spans="2:2" x14ac:dyDescent="0.3">
      <c r="B2734" s="305"/>
    </row>
    <row r="2735" spans="2:2" x14ac:dyDescent="0.3">
      <c r="B2735" s="305"/>
    </row>
    <row r="2736" spans="2:2" x14ac:dyDescent="0.3">
      <c r="B2736" s="305"/>
    </row>
    <row r="2737" spans="2:2" x14ac:dyDescent="0.3">
      <c r="B2737" s="305"/>
    </row>
    <row r="2738" spans="2:2" x14ac:dyDescent="0.3">
      <c r="B2738" s="305"/>
    </row>
    <row r="2739" spans="2:2" x14ac:dyDescent="0.3">
      <c r="B2739" s="305"/>
    </row>
    <row r="2740" spans="2:2" x14ac:dyDescent="0.3">
      <c r="B2740" s="305"/>
    </row>
    <row r="2741" spans="2:2" x14ac:dyDescent="0.3">
      <c r="B2741" s="305"/>
    </row>
    <row r="2742" spans="2:2" x14ac:dyDescent="0.3">
      <c r="B2742" s="305"/>
    </row>
    <row r="2743" spans="2:2" x14ac:dyDescent="0.3">
      <c r="B2743" s="305"/>
    </row>
    <row r="2744" spans="2:2" x14ac:dyDescent="0.3">
      <c r="B2744" s="305"/>
    </row>
    <row r="2745" spans="2:2" x14ac:dyDescent="0.3">
      <c r="B2745" s="305"/>
    </row>
    <row r="2746" spans="2:2" x14ac:dyDescent="0.3">
      <c r="B2746" s="305"/>
    </row>
    <row r="2747" spans="2:2" x14ac:dyDescent="0.3">
      <c r="B2747" s="305"/>
    </row>
    <row r="2748" spans="2:2" x14ac:dyDescent="0.3">
      <c r="B2748" s="305"/>
    </row>
    <row r="2749" spans="2:2" x14ac:dyDescent="0.3">
      <c r="B2749" s="305"/>
    </row>
    <row r="2750" spans="2:2" x14ac:dyDescent="0.3">
      <c r="B2750" s="305"/>
    </row>
    <row r="2751" spans="2:2" x14ac:dyDescent="0.3">
      <c r="B2751" s="305"/>
    </row>
    <row r="2752" spans="2:2" x14ac:dyDescent="0.3">
      <c r="B2752" s="305"/>
    </row>
    <row r="2753" spans="2:2" x14ac:dyDescent="0.3">
      <c r="B2753" s="305"/>
    </row>
    <row r="2754" spans="2:2" x14ac:dyDescent="0.3">
      <c r="B2754" s="305"/>
    </row>
    <row r="2755" spans="2:2" x14ac:dyDescent="0.3">
      <c r="B2755" s="305"/>
    </row>
    <row r="2756" spans="2:2" x14ac:dyDescent="0.3">
      <c r="B2756" s="305"/>
    </row>
    <row r="2757" spans="2:2" x14ac:dyDescent="0.3">
      <c r="B2757" s="305"/>
    </row>
    <row r="2758" spans="2:2" x14ac:dyDescent="0.3">
      <c r="B2758" s="305"/>
    </row>
    <row r="2759" spans="2:2" x14ac:dyDescent="0.3">
      <c r="B2759" s="305"/>
    </row>
    <row r="2760" spans="2:2" x14ac:dyDescent="0.3">
      <c r="B2760" s="305"/>
    </row>
    <row r="2761" spans="2:2" x14ac:dyDescent="0.3">
      <c r="B2761" s="305"/>
    </row>
    <row r="2762" spans="2:2" x14ac:dyDescent="0.3">
      <c r="B2762" s="305"/>
    </row>
    <row r="2763" spans="2:2" x14ac:dyDescent="0.3">
      <c r="B2763" s="305"/>
    </row>
    <row r="2764" spans="2:2" x14ac:dyDescent="0.3">
      <c r="B2764" s="305"/>
    </row>
    <row r="2765" spans="2:2" x14ac:dyDescent="0.3">
      <c r="B2765" s="305"/>
    </row>
    <row r="2766" spans="2:2" x14ac:dyDescent="0.3">
      <c r="B2766" s="305"/>
    </row>
    <row r="2767" spans="2:2" x14ac:dyDescent="0.3">
      <c r="B2767" s="305"/>
    </row>
    <row r="2768" spans="2:2" x14ac:dyDescent="0.3">
      <c r="B2768" s="305"/>
    </row>
    <row r="2769" spans="2:2" x14ac:dyDescent="0.3">
      <c r="B2769" s="305"/>
    </row>
    <row r="2770" spans="2:2" x14ac:dyDescent="0.3">
      <c r="B2770" s="305"/>
    </row>
    <row r="2771" spans="2:2" x14ac:dyDescent="0.3">
      <c r="B2771" s="305"/>
    </row>
    <row r="2772" spans="2:2" x14ac:dyDescent="0.3">
      <c r="B2772" s="305"/>
    </row>
    <row r="2773" spans="2:2" x14ac:dyDescent="0.3">
      <c r="B2773" s="305"/>
    </row>
    <row r="2774" spans="2:2" x14ac:dyDescent="0.3">
      <c r="B2774" s="305"/>
    </row>
    <row r="2775" spans="2:2" x14ac:dyDescent="0.3">
      <c r="B2775" s="305"/>
    </row>
    <row r="2776" spans="2:2" x14ac:dyDescent="0.3">
      <c r="B2776" s="305"/>
    </row>
    <row r="2777" spans="2:2" x14ac:dyDescent="0.3">
      <c r="B2777" s="305"/>
    </row>
    <row r="2778" spans="2:2" x14ac:dyDescent="0.3">
      <c r="B2778" s="305"/>
    </row>
    <row r="2779" spans="2:2" x14ac:dyDescent="0.3">
      <c r="B2779" s="305"/>
    </row>
    <row r="2780" spans="2:2" x14ac:dyDescent="0.3">
      <c r="B2780" s="305"/>
    </row>
    <row r="2781" spans="2:2" x14ac:dyDescent="0.3">
      <c r="B2781" s="305"/>
    </row>
    <row r="2782" spans="2:2" x14ac:dyDescent="0.3">
      <c r="B2782" s="305"/>
    </row>
    <row r="2783" spans="2:2" x14ac:dyDescent="0.3">
      <c r="B2783" s="305"/>
    </row>
    <row r="2784" spans="2:2" x14ac:dyDescent="0.3">
      <c r="B2784" s="305"/>
    </row>
    <row r="2785" spans="2:2" x14ac:dyDescent="0.3">
      <c r="B2785" s="305"/>
    </row>
    <row r="2786" spans="2:2" x14ac:dyDescent="0.3">
      <c r="B2786" s="305"/>
    </row>
    <row r="2787" spans="2:2" x14ac:dyDescent="0.3">
      <c r="B2787" s="305"/>
    </row>
    <row r="2788" spans="2:2" x14ac:dyDescent="0.3">
      <c r="B2788" s="305"/>
    </row>
    <row r="2789" spans="2:2" x14ac:dyDescent="0.3">
      <c r="B2789" s="305"/>
    </row>
    <row r="2790" spans="2:2" x14ac:dyDescent="0.3">
      <c r="B2790" s="305"/>
    </row>
    <row r="2791" spans="2:2" x14ac:dyDescent="0.3">
      <c r="B2791" s="305"/>
    </row>
    <row r="2792" spans="2:2" x14ac:dyDescent="0.3">
      <c r="B2792" s="305"/>
    </row>
    <row r="2793" spans="2:2" x14ac:dyDescent="0.3">
      <c r="B2793" s="305"/>
    </row>
    <row r="2794" spans="2:2" x14ac:dyDescent="0.3">
      <c r="B2794" s="305"/>
    </row>
    <row r="2795" spans="2:2" x14ac:dyDescent="0.3">
      <c r="B2795" s="305"/>
    </row>
    <row r="2796" spans="2:2" x14ac:dyDescent="0.3">
      <c r="B2796" s="305"/>
    </row>
    <row r="2797" spans="2:2" x14ac:dyDescent="0.3">
      <c r="B2797" s="305"/>
    </row>
    <row r="2798" spans="2:2" x14ac:dyDescent="0.3">
      <c r="B2798" s="305"/>
    </row>
    <row r="2799" spans="2:2" x14ac:dyDescent="0.3">
      <c r="B2799" s="305"/>
    </row>
    <row r="2800" spans="2:2" x14ac:dyDescent="0.3">
      <c r="B2800" s="305"/>
    </row>
    <row r="2801" spans="2:2" x14ac:dyDescent="0.3">
      <c r="B2801" s="305"/>
    </row>
    <row r="2802" spans="2:2" x14ac:dyDescent="0.3">
      <c r="B2802" s="305"/>
    </row>
    <row r="2803" spans="2:2" x14ac:dyDescent="0.3">
      <c r="B2803" s="305"/>
    </row>
    <row r="2804" spans="2:2" x14ac:dyDescent="0.3">
      <c r="B2804" s="305"/>
    </row>
    <row r="2805" spans="2:2" x14ac:dyDescent="0.3">
      <c r="B2805" s="305"/>
    </row>
    <row r="2806" spans="2:2" x14ac:dyDescent="0.3">
      <c r="B2806" s="305"/>
    </row>
    <row r="2807" spans="2:2" x14ac:dyDescent="0.3">
      <c r="B2807" s="305"/>
    </row>
    <row r="2808" spans="2:2" x14ac:dyDescent="0.3">
      <c r="B2808" s="305"/>
    </row>
    <row r="2809" spans="2:2" x14ac:dyDescent="0.3">
      <c r="B2809" s="305"/>
    </row>
    <row r="2810" spans="2:2" x14ac:dyDescent="0.3">
      <c r="B2810" s="305"/>
    </row>
    <row r="2811" spans="2:2" x14ac:dyDescent="0.3">
      <c r="B2811" s="305"/>
    </row>
    <row r="2812" spans="2:2" x14ac:dyDescent="0.3">
      <c r="B2812" s="305"/>
    </row>
    <row r="2813" spans="2:2" x14ac:dyDescent="0.3">
      <c r="B2813" s="305"/>
    </row>
    <row r="2814" spans="2:2" x14ac:dyDescent="0.3">
      <c r="B2814" s="305"/>
    </row>
    <row r="2815" spans="2:2" x14ac:dyDescent="0.3">
      <c r="B2815" s="305"/>
    </row>
    <row r="2816" spans="2:2" x14ac:dyDescent="0.3">
      <c r="B2816" s="305"/>
    </row>
    <row r="2817" spans="2:2" x14ac:dyDescent="0.3">
      <c r="B2817" s="305"/>
    </row>
    <row r="2818" spans="2:2" x14ac:dyDescent="0.3">
      <c r="B2818" s="305"/>
    </row>
    <row r="2819" spans="2:2" x14ac:dyDescent="0.3">
      <c r="B2819" s="305"/>
    </row>
    <row r="2820" spans="2:2" x14ac:dyDescent="0.3">
      <c r="B2820" s="305"/>
    </row>
    <row r="2821" spans="2:2" x14ac:dyDescent="0.3">
      <c r="B2821" s="305"/>
    </row>
    <row r="2822" spans="2:2" x14ac:dyDescent="0.3">
      <c r="B2822" s="305"/>
    </row>
    <row r="2823" spans="2:2" x14ac:dyDescent="0.3">
      <c r="B2823" s="305"/>
    </row>
    <row r="2824" spans="2:2" x14ac:dyDescent="0.3">
      <c r="B2824" s="305"/>
    </row>
    <row r="2825" spans="2:2" x14ac:dyDescent="0.3">
      <c r="B2825" s="305"/>
    </row>
    <row r="2826" spans="2:2" x14ac:dyDescent="0.3">
      <c r="B2826" s="305"/>
    </row>
    <row r="2827" spans="2:2" x14ac:dyDescent="0.3">
      <c r="B2827" s="305"/>
    </row>
    <row r="2828" spans="2:2" x14ac:dyDescent="0.3">
      <c r="B2828" s="305"/>
    </row>
    <row r="2829" spans="2:2" x14ac:dyDescent="0.3">
      <c r="B2829" s="305"/>
    </row>
    <row r="2830" spans="2:2" x14ac:dyDescent="0.3">
      <c r="B2830" s="305"/>
    </row>
    <row r="2831" spans="2:2" x14ac:dyDescent="0.3">
      <c r="B2831" s="305"/>
    </row>
    <row r="2832" spans="2:2" x14ac:dyDescent="0.3">
      <c r="B2832" s="305"/>
    </row>
    <row r="2833" spans="2:2" x14ac:dyDescent="0.3">
      <c r="B2833" s="305"/>
    </row>
    <row r="2834" spans="2:2" x14ac:dyDescent="0.3">
      <c r="B2834" s="305"/>
    </row>
    <row r="2835" spans="2:2" x14ac:dyDescent="0.3">
      <c r="B2835" s="305"/>
    </row>
    <row r="2836" spans="2:2" x14ac:dyDescent="0.3">
      <c r="B2836" s="305"/>
    </row>
    <row r="2837" spans="2:2" x14ac:dyDescent="0.3">
      <c r="B2837" s="305"/>
    </row>
    <row r="2838" spans="2:2" x14ac:dyDescent="0.3">
      <c r="B2838" s="305"/>
    </row>
    <row r="2839" spans="2:2" x14ac:dyDescent="0.3">
      <c r="B2839" s="305"/>
    </row>
    <row r="2840" spans="2:2" x14ac:dyDescent="0.3">
      <c r="B2840" s="305"/>
    </row>
    <row r="2841" spans="2:2" x14ac:dyDescent="0.3">
      <c r="B2841" s="305"/>
    </row>
    <row r="2842" spans="2:2" x14ac:dyDescent="0.3">
      <c r="B2842" s="305"/>
    </row>
    <row r="2843" spans="2:2" x14ac:dyDescent="0.3">
      <c r="B2843" s="305"/>
    </row>
    <row r="2844" spans="2:2" x14ac:dyDescent="0.3">
      <c r="B2844" s="305"/>
    </row>
    <row r="2845" spans="2:2" x14ac:dyDescent="0.3">
      <c r="B2845" s="305"/>
    </row>
    <row r="2846" spans="2:2" x14ac:dyDescent="0.3">
      <c r="B2846" s="305"/>
    </row>
    <row r="2847" spans="2:2" x14ac:dyDescent="0.3">
      <c r="B2847" s="305"/>
    </row>
    <row r="2848" spans="2:2" x14ac:dyDescent="0.3">
      <c r="B2848" s="305"/>
    </row>
    <row r="2849" spans="2:2" x14ac:dyDescent="0.3">
      <c r="B2849" s="305"/>
    </row>
    <row r="2850" spans="2:2" x14ac:dyDescent="0.3">
      <c r="B2850" s="305"/>
    </row>
    <row r="2851" spans="2:2" x14ac:dyDescent="0.3">
      <c r="B2851" s="305"/>
    </row>
    <row r="2852" spans="2:2" x14ac:dyDescent="0.3">
      <c r="B2852" s="305"/>
    </row>
    <row r="2853" spans="2:2" x14ac:dyDescent="0.3">
      <c r="B2853" s="305"/>
    </row>
    <row r="2854" spans="2:2" x14ac:dyDescent="0.3">
      <c r="B2854" s="305"/>
    </row>
    <row r="2855" spans="2:2" x14ac:dyDescent="0.3">
      <c r="B2855" s="305"/>
    </row>
    <row r="2856" spans="2:2" x14ac:dyDescent="0.3">
      <c r="B2856" s="305"/>
    </row>
    <row r="2857" spans="2:2" x14ac:dyDescent="0.3">
      <c r="B2857" s="305"/>
    </row>
    <row r="2858" spans="2:2" x14ac:dyDescent="0.3">
      <c r="B2858" s="305"/>
    </row>
    <row r="2859" spans="2:2" x14ac:dyDescent="0.3">
      <c r="B2859" s="305"/>
    </row>
    <row r="2860" spans="2:2" x14ac:dyDescent="0.3">
      <c r="B2860" s="305"/>
    </row>
    <row r="2861" spans="2:2" x14ac:dyDescent="0.3">
      <c r="B2861" s="305"/>
    </row>
    <row r="2862" spans="2:2" x14ac:dyDescent="0.3">
      <c r="B2862" s="305"/>
    </row>
    <row r="2863" spans="2:2" x14ac:dyDescent="0.3">
      <c r="B2863" s="305"/>
    </row>
    <row r="2864" spans="2:2" x14ac:dyDescent="0.3">
      <c r="B2864" s="305"/>
    </row>
    <row r="2865" spans="2:2" x14ac:dyDescent="0.3">
      <c r="B2865" s="305"/>
    </row>
    <row r="2866" spans="2:2" x14ac:dyDescent="0.3">
      <c r="B2866" s="305"/>
    </row>
    <row r="2867" spans="2:2" x14ac:dyDescent="0.3">
      <c r="B2867" s="305"/>
    </row>
    <row r="2868" spans="2:2" x14ac:dyDescent="0.3">
      <c r="B2868" s="305"/>
    </row>
    <row r="2869" spans="2:2" x14ac:dyDescent="0.3">
      <c r="B2869" s="305"/>
    </row>
    <row r="2870" spans="2:2" x14ac:dyDescent="0.3">
      <c r="B2870" s="305"/>
    </row>
    <row r="2871" spans="2:2" x14ac:dyDescent="0.3">
      <c r="B2871" s="305"/>
    </row>
    <row r="2872" spans="2:2" x14ac:dyDescent="0.3">
      <c r="B2872" s="305"/>
    </row>
    <row r="2873" spans="2:2" x14ac:dyDescent="0.3">
      <c r="B2873" s="305"/>
    </row>
    <row r="2874" spans="2:2" x14ac:dyDescent="0.3">
      <c r="B2874" s="305"/>
    </row>
    <row r="2875" spans="2:2" x14ac:dyDescent="0.3">
      <c r="B2875" s="305"/>
    </row>
    <row r="2876" spans="2:2" x14ac:dyDescent="0.3">
      <c r="B2876" s="305"/>
    </row>
    <row r="2877" spans="2:2" x14ac:dyDescent="0.3">
      <c r="B2877" s="305"/>
    </row>
    <row r="2878" spans="2:2" x14ac:dyDescent="0.3">
      <c r="B2878" s="305"/>
    </row>
    <row r="2879" spans="2:2" x14ac:dyDescent="0.3">
      <c r="B2879" s="305"/>
    </row>
    <row r="2880" spans="2:2" x14ac:dyDescent="0.3">
      <c r="B2880" s="305"/>
    </row>
    <row r="2881" spans="2:2" x14ac:dyDescent="0.3">
      <c r="B2881" s="305"/>
    </row>
    <row r="2882" spans="2:2" x14ac:dyDescent="0.3">
      <c r="B2882" s="305"/>
    </row>
    <row r="2883" spans="2:2" x14ac:dyDescent="0.3">
      <c r="B2883" s="305"/>
    </row>
    <row r="2884" spans="2:2" x14ac:dyDescent="0.3">
      <c r="B2884" s="305"/>
    </row>
    <row r="2885" spans="2:2" x14ac:dyDescent="0.3">
      <c r="B2885" s="305"/>
    </row>
    <row r="2886" spans="2:2" x14ac:dyDescent="0.3">
      <c r="B2886" s="305"/>
    </row>
    <row r="2887" spans="2:2" x14ac:dyDescent="0.3">
      <c r="B2887" s="305"/>
    </row>
    <row r="2888" spans="2:2" x14ac:dyDescent="0.3">
      <c r="B2888" s="305"/>
    </row>
    <row r="2889" spans="2:2" x14ac:dyDescent="0.3">
      <c r="B2889" s="305"/>
    </row>
    <row r="2890" spans="2:2" x14ac:dyDescent="0.3">
      <c r="B2890" s="305"/>
    </row>
    <row r="2891" spans="2:2" x14ac:dyDescent="0.3">
      <c r="B2891" s="305"/>
    </row>
    <row r="2892" spans="2:2" x14ac:dyDescent="0.3">
      <c r="B2892" s="305"/>
    </row>
    <row r="2893" spans="2:2" x14ac:dyDescent="0.3">
      <c r="B2893" s="305"/>
    </row>
    <row r="2894" spans="2:2" x14ac:dyDescent="0.3">
      <c r="B2894" s="305"/>
    </row>
    <row r="2895" spans="2:2" x14ac:dyDescent="0.3">
      <c r="B2895" s="305"/>
    </row>
    <row r="2896" spans="2:2" x14ac:dyDescent="0.3">
      <c r="B2896" s="305"/>
    </row>
    <row r="2897" spans="2:2" x14ac:dyDescent="0.3">
      <c r="B2897" s="305"/>
    </row>
    <row r="2898" spans="2:2" x14ac:dyDescent="0.3">
      <c r="B2898" s="305"/>
    </row>
    <row r="2899" spans="2:2" x14ac:dyDescent="0.3">
      <c r="B2899" s="305"/>
    </row>
    <row r="2900" spans="2:2" x14ac:dyDescent="0.3">
      <c r="B2900" s="305"/>
    </row>
    <row r="2901" spans="2:2" x14ac:dyDescent="0.3">
      <c r="B2901" s="305"/>
    </row>
    <row r="2902" spans="2:2" x14ac:dyDescent="0.3">
      <c r="B2902" s="305"/>
    </row>
    <row r="2903" spans="2:2" x14ac:dyDescent="0.3">
      <c r="B2903" s="305"/>
    </row>
    <row r="2904" spans="2:2" x14ac:dyDescent="0.3">
      <c r="B2904" s="305"/>
    </row>
    <row r="2905" spans="2:2" x14ac:dyDescent="0.3">
      <c r="B2905" s="305"/>
    </row>
    <row r="2906" spans="2:2" x14ac:dyDescent="0.3">
      <c r="B2906" s="305"/>
    </row>
    <row r="2907" spans="2:2" x14ac:dyDescent="0.3">
      <c r="B2907" s="305"/>
    </row>
    <row r="2908" spans="2:2" x14ac:dyDescent="0.3">
      <c r="B2908" s="305"/>
    </row>
    <row r="2909" spans="2:2" x14ac:dyDescent="0.3">
      <c r="B2909" s="305"/>
    </row>
    <row r="2910" spans="2:2" x14ac:dyDescent="0.3">
      <c r="B2910" s="305"/>
    </row>
    <row r="2911" spans="2:2" x14ac:dyDescent="0.3">
      <c r="B2911" s="305"/>
    </row>
    <row r="2912" spans="2:2" x14ac:dyDescent="0.3">
      <c r="B2912" s="305"/>
    </row>
    <row r="2913" spans="2:2" x14ac:dyDescent="0.3">
      <c r="B2913" s="305"/>
    </row>
    <row r="2914" spans="2:2" x14ac:dyDescent="0.3">
      <c r="B2914" s="305"/>
    </row>
    <row r="2915" spans="2:2" x14ac:dyDescent="0.3">
      <c r="B2915" s="305"/>
    </row>
    <row r="2916" spans="2:2" x14ac:dyDescent="0.3">
      <c r="B2916" s="305"/>
    </row>
    <row r="2917" spans="2:2" x14ac:dyDescent="0.3">
      <c r="B2917" s="305"/>
    </row>
    <row r="2918" spans="2:2" x14ac:dyDescent="0.3">
      <c r="B2918" s="305"/>
    </row>
    <row r="2919" spans="2:2" x14ac:dyDescent="0.3">
      <c r="B2919" s="305"/>
    </row>
    <row r="2920" spans="2:2" x14ac:dyDescent="0.3">
      <c r="B2920" s="305"/>
    </row>
    <row r="2921" spans="2:2" x14ac:dyDescent="0.3">
      <c r="B2921" s="305"/>
    </row>
    <row r="2922" spans="2:2" x14ac:dyDescent="0.3">
      <c r="B2922" s="305"/>
    </row>
    <row r="2923" spans="2:2" x14ac:dyDescent="0.3">
      <c r="B2923" s="305"/>
    </row>
    <row r="2924" spans="2:2" x14ac:dyDescent="0.3">
      <c r="B2924" s="305"/>
    </row>
    <row r="2925" spans="2:2" x14ac:dyDescent="0.3">
      <c r="B2925" s="305"/>
    </row>
    <row r="2926" spans="2:2" x14ac:dyDescent="0.3">
      <c r="B2926" s="305"/>
    </row>
    <row r="2927" spans="2:2" x14ac:dyDescent="0.3">
      <c r="B2927" s="305"/>
    </row>
    <row r="2928" spans="2:2" x14ac:dyDescent="0.3">
      <c r="B2928" s="305"/>
    </row>
    <row r="2929" spans="2:2" x14ac:dyDescent="0.3">
      <c r="B2929" s="305"/>
    </row>
    <row r="2930" spans="2:2" x14ac:dyDescent="0.3">
      <c r="B2930" s="305"/>
    </row>
    <row r="2931" spans="2:2" x14ac:dyDescent="0.3">
      <c r="B2931" s="305"/>
    </row>
    <row r="2932" spans="2:2" x14ac:dyDescent="0.3">
      <c r="B2932" s="305"/>
    </row>
    <row r="2933" spans="2:2" x14ac:dyDescent="0.3">
      <c r="B2933" s="305"/>
    </row>
    <row r="2934" spans="2:2" x14ac:dyDescent="0.3">
      <c r="B2934" s="305"/>
    </row>
    <row r="2935" spans="2:2" x14ac:dyDescent="0.3">
      <c r="B2935" s="305"/>
    </row>
    <row r="2936" spans="2:2" x14ac:dyDescent="0.3">
      <c r="B2936" s="305"/>
    </row>
    <row r="2937" spans="2:2" x14ac:dyDescent="0.3">
      <c r="B2937" s="305"/>
    </row>
    <row r="2938" spans="2:2" x14ac:dyDescent="0.3">
      <c r="B2938" s="305"/>
    </row>
    <row r="2939" spans="2:2" x14ac:dyDescent="0.3">
      <c r="B2939" s="305"/>
    </row>
    <row r="2940" spans="2:2" x14ac:dyDescent="0.3">
      <c r="B2940" s="305"/>
    </row>
    <row r="2941" spans="2:2" x14ac:dyDescent="0.3">
      <c r="B2941" s="305"/>
    </row>
    <row r="2942" spans="2:2" x14ac:dyDescent="0.3">
      <c r="B2942" s="305"/>
    </row>
    <row r="2943" spans="2:2" x14ac:dyDescent="0.3">
      <c r="B2943" s="305"/>
    </row>
    <row r="2944" spans="2:2" x14ac:dyDescent="0.3">
      <c r="B2944" s="305"/>
    </row>
    <row r="2945" spans="2:2" x14ac:dyDescent="0.3">
      <c r="B2945" s="305"/>
    </row>
    <row r="2946" spans="2:2" x14ac:dyDescent="0.3">
      <c r="B2946" s="305"/>
    </row>
    <row r="2947" spans="2:2" x14ac:dyDescent="0.3">
      <c r="B2947" s="305"/>
    </row>
    <row r="2948" spans="2:2" x14ac:dyDescent="0.3">
      <c r="B2948" s="305"/>
    </row>
    <row r="2949" spans="2:2" x14ac:dyDescent="0.3">
      <c r="B2949" s="305"/>
    </row>
    <row r="2950" spans="2:2" x14ac:dyDescent="0.3">
      <c r="B2950" s="305"/>
    </row>
    <row r="2951" spans="2:2" x14ac:dyDescent="0.3">
      <c r="B2951" s="305"/>
    </row>
    <row r="2952" spans="2:2" x14ac:dyDescent="0.3">
      <c r="B2952" s="305"/>
    </row>
    <row r="2953" spans="2:2" x14ac:dyDescent="0.3">
      <c r="B2953" s="305"/>
    </row>
    <row r="2954" spans="2:2" x14ac:dyDescent="0.3">
      <c r="B2954" s="305"/>
    </row>
    <row r="2955" spans="2:2" x14ac:dyDescent="0.3">
      <c r="B2955" s="305"/>
    </row>
    <row r="2956" spans="2:2" x14ac:dyDescent="0.3">
      <c r="B2956" s="305"/>
    </row>
    <row r="2957" spans="2:2" x14ac:dyDescent="0.3">
      <c r="B2957" s="305"/>
    </row>
    <row r="2958" spans="2:2" x14ac:dyDescent="0.3">
      <c r="B2958" s="305"/>
    </row>
    <row r="2959" spans="2:2" x14ac:dyDescent="0.3">
      <c r="B2959" s="305"/>
    </row>
    <row r="2960" spans="2:2" x14ac:dyDescent="0.3">
      <c r="B2960" s="305"/>
    </row>
    <row r="2961" spans="2:2" x14ac:dyDescent="0.3">
      <c r="B2961" s="305"/>
    </row>
    <row r="2962" spans="2:2" x14ac:dyDescent="0.3">
      <c r="B2962" s="305"/>
    </row>
    <row r="2963" spans="2:2" x14ac:dyDescent="0.3">
      <c r="B2963" s="305"/>
    </row>
    <row r="2964" spans="2:2" x14ac:dyDescent="0.3">
      <c r="B2964" s="305"/>
    </row>
    <row r="2965" spans="2:2" x14ac:dyDescent="0.3">
      <c r="B2965" s="305"/>
    </row>
    <row r="2966" spans="2:2" x14ac:dyDescent="0.3">
      <c r="B2966" s="305"/>
    </row>
    <row r="2967" spans="2:2" x14ac:dyDescent="0.3">
      <c r="B2967" s="305"/>
    </row>
    <row r="2968" spans="2:2" x14ac:dyDescent="0.3">
      <c r="B2968" s="305"/>
    </row>
    <row r="2969" spans="2:2" x14ac:dyDescent="0.3">
      <c r="B2969" s="305"/>
    </row>
    <row r="2970" spans="2:2" x14ac:dyDescent="0.3">
      <c r="B2970" s="305"/>
    </row>
    <row r="2971" spans="2:2" x14ac:dyDescent="0.3">
      <c r="B2971" s="305"/>
    </row>
    <row r="2972" spans="2:2" x14ac:dyDescent="0.3">
      <c r="B2972" s="305"/>
    </row>
    <row r="2973" spans="2:2" x14ac:dyDescent="0.3">
      <c r="B2973" s="305"/>
    </row>
    <row r="2974" spans="2:2" x14ac:dyDescent="0.3">
      <c r="B2974" s="305"/>
    </row>
    <row r="2975" spans="2:2" x14ac:dyDescent="0.3">
      <c r="B2975" s="305"/>
    </row>
    <row r="2976" spans="2:2" x14ac:dyDescent="0.3">
      <c r="B2976" s="305"/>
    </row>
    <row r="2977" spans="2:2" x14ac:dyDescent="0.3">
      <c r="B2977" s="305"/>
    </row>
    <row r="2978" spans="2:2" x14ac:dyDescent="0.3">
      <c r="B2978" s="305"/>
    </row>
    <row r="2979" spans="2:2" x14ac:dyDescent="0.3">
      <c r="B2979" s="305"/>
    </row>
    <row r="2980" spans="2:2" x14ac:dyDescent="0.3">
      <c r="B2980" s="305"/>
    </row>
    <row r="2981" spans="2:2" x14ac:dyDescent="0.3">
      <c r="B2981" s="305"/>
    </row>
    <row r="2982" spans="2:2" x14ac:dyDescent="0.3">
      <c r="B2982" s="305"/>
    </row>
    <row r="2983" spans="2:2" x14ac:dyDescent="0.3">
      <c r="B2983" s="305"/>
    </row>
    <row r="2984" spans="2:2" x14ac:dyDescent="0.3">
      <c r="B2984" s="305"/>
    </row>
    <row r="2985" spans="2:2" x14ac:dyDescent="0.3">
      <c r="B2985" s="305"/>
    </row>
    <row r="2986" spans="2:2" x14ac:dyDescent="0.3">
      <c r="B2986" s="305"/>
    </row>
    <row r="2987" spans="2:2" x14ac:dyDescent="0.3">
      <c r="B2987" s="305"/>
    </row>
    <row r="2988" spans="2:2" x14ac:dyDescent="0.3">
      <c r="B2988" s="305"/>
    </row>
    <row r="2989" spans="2:2" x14ac:dyDescent="0.3">
      <c r="B2989" s="305"/>
    </row>
    <row r="2990" spans="2:2" x14ac:dyDescent="0.3">
      <c r="B2990" s="305"/>
    </row>
    <row r="2991" spans="2:2" x14ac:dyDescent="0.3">
      <c r="B2991" s="305"/>
    </row>
    <row r="2992" spans="2:2" x14ac:dyDescent="0.3">
      <c r="B2992" s="305"/>
    </row>
    <row r="2993" spans="2:2" x14ac:dyDescent="0.3">
      <c r="B2993" s="305"/>
    </row>
    <row r="2994" spans="2:2" x14ac:dyDescent="0.3">
      <c r="B2994" s="305"/>
    </row>
    <row r="2995" spans="2:2" x14ac:dyDescent="0.3">
      <c r="B2995" s="305"/>
    </row>
    <row r="2996" spans="2:2" x14ac:dyDescent="0.3">
      <c r="B2996" s="305"/>
    </row>
    <row r="2997" spans="2:2" x14ac:dyDescent="0.3">
      <c r="B2997" s="305"/>
    </row>
    <row r="2998" spans="2:2" x14ac:dyDescent="0.3">
      <c r="B2998" s="305"/>
    </row>
    <row r="2999" spans="2:2" x14ac:dyDescent="0.3">
      <c r="B2999" s="305"/>
    </row>
    <row r="3000" spans="2:2" x14ac:dyDescent="0.3">
      <c r="B3000" s="305"/>
    </row>
    <row r="3001" spans="2:2" x14ac:dyDescent="0.3">
      <c r="B3001" s="305"/>
    </row>
    <row r="3002" spans="2:2" x14ac:dyDescent="0.3">
      <c r="B3002" s="305"/>
    </row>
    <row r="3003" spans="2:2" x14ac:dyDescent="0.3">
      <c r="B3003" s="305"/>
    </row>
    <row r="3004" spans="2:2" x14ac:dyDescent="0.3">
      <c r="B3004" s="305"/>
    </row>
    <row r="3005" spans="2:2" x14ac:dyDescent="0.3">
      <c r="B3005" s="305"/>
    </row>
    <row r="3006" spans="2:2" x14ac:dyDescent="0.3">
      <c r="B3006" s="305"/>
    </row>
    <row r="3007" spans="2:2" x14ac:dyDescent="0.3">
      <c r="B3007" s="305"/>
    </row>
    <row r="3008" spans="2:2" x14ac:dyDescent="0.3">
      <c r="B3008" s="305"/>
    </row>
    <row r="3009" spans="2:2" x14ac:dyDescent="0.3">
      <c r="B3009" s="305"/>
    </row>
    <row r="3010" spans="2:2" x14ac:dyDescent="0.3">
      <c r="B3010" s="305"/>
    </row>
    <row r="3011" spans="2:2" x14ac:dyDescent="0.3">
      <c r="B3011" s="305"/>
    </row>
    <row r="3012" spans="2:2" x14ac:dyDescent="0.3">
      <c r="B3012" s="305"/>
    </row>
    <row r="3013" spans="2:2" x14ac:dyDescent="0.3">
      <c r="B3013" s="305"/>
    </row>
    <row r="3014" spans="2:2" x14ac:dyDescent="0.3">
      <c r="B3014" s="305"/>
    </row>
    <row r="3015" spans="2:2" x14ac:dyDescent="0.3">
      <c r="B3015" s="305"/>
    </row>
    <row r="3016" spans="2:2" x14ac:dyDescent="0.3">
      <c r="B3016" s="305"/>
    </row>
    <row r="3017" spans="2:2" x14ac:dyDescent="0.3">
      <c r="B3017" s="305"/>
    </row>
    <row r="3018" spans="2:2" x14ac:dyDescent="0.3">
      <c r="B3018" s="305"/>
    </row>
    <row r="3019" spans="2:2" x14ac:dyDescent="0.3">
      <c r="B3019" s="305"/>
    </row>
    <row r="3020" spans="2:2" x14ac:dyDescent="0.3">
      <c r="B3020" s="305"/>
    </row>
    <row r="3021" spans="2:2" x14ac:dyDescent="0.3">
      <c r="B3021" s="305"/>
    </row>
    <row r="3022" spans="2:2" x14ac:dyDescent="0.3">
      <c r="B3022" s="305"/>
    </row>
    <row r="3023" spans="2:2" x14ac:dyDescent="0.3">
      <c r="B3023" s="305"/>
    </row>
    <row r="3024" spans="2:2" x14ac:dyDescent="0.3">
      <c r="B3024" s="305"/>
    </row>
    <row r="3025" spans="2:2" x14ac:dyDescent="0.3">
      <c r="B3025" s="305"/>
    </row>
    <row r="3026" spans="2:2" x14ac:dyDescent="0.3">
      <c r="B3026" s="305"/>
    </row>
    <row r="3027" spans="2:2" x14ac:dyDescent="0.3">
      <c r="B3027" s="305"/>
    </row>
    <row r="3028" spans="2:2" x14ac:dyDescent="0.3">
      <c r="B3028" s="305"/>
    </row>
    <row r="3029" spans="2:2" x14ac:dyDescent="0.3">
      <c r="B3029" s="305"/>
    </row>
    <row r="3030" spans="2:2" x14ac:dyDescent="0.3">
      <c r="B3030" s="305"/>
    </row>
    <row r="3031" spans="2:2" x14ac:dyDescent="0.3">
      <c r="B3031" s="305"/>
    </row>
    <row r="3032" spans="2:2" x14ac:dyDescent="0.3">
      <c r="B3032" s="305"/>
    </row>
    <row r="3033" spans="2:2" x14ac:dyDescent="0.3">
      <c r="B3033" s="305"/>
    </row>
    <row r="3034" spans="2:2" x14ac:dyDescent="0.3">
      <c r="B3034" s="305"/>
    </row>
    <row r="3035" spans="2:2" x14ac:dyDescent="0.3">
      <c r="B3035" s="305"/>
    </row>
    <row r="3036" spans="2:2" x14ac:dyDescent="0.3">
      <c r="B3036" s="305"/>
    </row>
    <row r="3037" spans="2:2" x14ac:dyDescent="0.3">
      <c r="B3037" s="305"/>
    </row>
    <row r="3038" spans="2:2" x14ac:dyDescent="0.3">
      <c r="B3038" s="305"/>
    </row>
    <row r="3039" spans="2:2" x14ac:dyDescent="0.3">
      <c r="B3039" s="305"/>
    </row>
    <row r="3040" spans="2:2" x14ac:dyDescent="0.3">
      <c r="B3040" s="305"/>
    </row>
    <row r="3041" spans="2:2" x14ac:dyDescent="0.3">
      <c r="B3041" s="305"/>
    </row>
    <row r="3042" spans="2:2" x14ac:dyDescent="0.3">
      <c r="B3042" s="305"/>
    </row>
    <row r="3043" spans="2:2" x14ac:dyDescent="0.3">
      <c r="B3043" s="305"/>
    </row>
    <row r="3044" spans="2:2" x14ac:dyDescent="0.3">
      <c r="B3044" s="305"/>
    </row>
    <row r="3045" spans="2:2" x14ac:dyDescent="0.3">
      <c r="B3045" s="305"/>
    </row>
    <row r="3046" spans="2:2" x14ac:dyDescent="0.3">
      <c r="B3046" s="305"/>
    </row>
    <row r="3047" spans="2:2" x14ac:dyDescent="0.3">
      <c r="B3047" s="305"/>
    </row>
    <row r="3048" spans="2:2" x14ac:dyDescent="0.3">
      <c r="B3048" s="305"/>
    </row>
    <row r="3049" spans="2:2" x14ac:dyDescent="0.3">
      <c r="B3049" s="305"/>
    </row>
    <row r="3050" spans="2:2" x14ac:dyDescent="0.3">
      <c r="B3050" s="305"/>
    </row>
    <row r="3051" spans="2:2" x14ac:dyDescent="0.3">
      <c r="B3051" s="305"/>
    </row>
    <row r="3052" spans="2:2" x14ac:dyDescent="0.3">
      <c r="B3052" s="305"/>
    </row>
    <row r="3053" spans="2:2" x14ac:dyDescent="0.3">
      <c r="B3053" s="305"/>
    </row>
    <row r="3054" spans="2:2" x14ac:dyDescent="0.3">
      <c r="B3054" s="305"/>
    </row>
    <row r="3055" spans="2:2" x14ac:dyDescent="0.3">
      <c r="B3055" s="305"/>
    </row>
    <row r="3056" spans="2:2" x14ac:dyDescent="0.3">
      <c r="B3056" s="305"/>
    </row>
    <row r="3057" spans="2:2" x14ac:dyDescent="0.3">
      <c r="B3057" s="305"/>
    </row>
    <row r="3058" spans="2:2" x14ac:dyDescent="0.3">
      <c r="B3058" s="305"/>
    </row>
    <row r="3059" spans="2:2" x14ac:dyDescent="0.3">
      <c r="B3059" s="305"/>
    </row>
    <row r="3060" spans="2:2" x14ac:dyDescent="0.3">
      <c r="B3060" s="305"/>
    </row>
    <row r="3061" spans="2:2" x14ac:dyDescent="0.3">
      <c r="B3061" s="305"/>
    </row>
    <row r="3062" spans="2:2" x14ac:dyDescent="0.3">
      <c r="B3062" s="305"/>
    </row>
    <row r="3063" spans="2:2" x14ac:dyDescent="0.3">
      <c r="B3063" s="305"/>
    </row>
    <row r="3064" spans="2:2" x14ac:dyDescent="0.3">
      <c r="B3064" s="305"/>
    </row>
    <row r="3065" spans="2:2" x14ac:dyDescent="0.3">
      <c r="B3065" s="305"/>
    </row>
    <row r="3066" spans="2:2" x14ac:dyDescent="0.3">
      <c r="B3066" s="305"/>
    </row>
    <row r="3067" spans="2:2" x14ac:dyDescent="0.3">
      <c r="B3067" s="305"/>
    </row>
    <row r="3068" spans="2:2" x14ac:dyDescent="0.3">
      <c r="B3068" s="305"/>
    </row>
    <row r="3069" spans="2:2" x14ac:dyDescent="0.3">
      <c r="B3069" s="305"/>
    </row>
    <row r="3070" spans="2:2" x14ac:dyDescent="0.3">
      <c r="B3070" s="305"/>
    </row>
    <row r="3071" spans="2:2" x14ac:dyDescent="0.3">
      <c r="B3071" s="305"/>
    </row>
    <row r="3072" spans="2:2" x14ac:dyDescent="0.3">
      <c r="B3072" s="305"/>
    </row>
    <row r="3073" spans="2:2" x14ac:dyDescent="0.3">
      <c r="B3073" s="305"/>
    </row>
    <row r="3074" spans="2:2" x14ac:dyDescent="0.3">
      <c r="B3074" s="305"/>
    </row>
    <row r="3075" spans="2:2" x14ac:dyDescent="0.3">
      <c r="B3075" s="305"/>
    </row>
    <row r="3076" spans="2:2" x14ac:dyDescent="0.3">
      <c r="B3076" s="305"/>
    </row>
    <row r="3077" spans="2:2" x14ac:dyDescent="0.3">
      <c r="B3077" s="305"/>
    </row>
    <row r="3078" spans="2:2" x14ac:dyDescent="0.3">
      <c r="B3078" s="305"/>
    </row>
    <row r="3079" spans="2:2" x14ac:dyDescent="0.3">
      <c r="B3079" s="305"/>
    </row>
    <row r="3080" spans="2:2" x14ac:dyDescent="0.3">
      <c r="B3080" s="305"/>
    </row>
    <row r="3081" spans="2:2" x14ac:dyDescent="0.3">
      <c r="B3081" s="305"/>
    </row>
    <row r="3082" spans="2:2" x14ac:dyDescent="0.3">
      <c r="B3082" s="305"/>
    </row>
    <row r="3083" spans="2:2" x14ac:dyDescent="0.3">
      <c r="B3083" s="305"/>
    </row>
    <row r="3084" spans="2:2" x14ac:dyDescent="0.3">
      <c r="B3084" s="305"/>
    </row>
    <row r="3085" spans="2:2" x14ac:dyDescent="0.3">
      <c r="B3085" s="305"/>
    </row>
    <row r="3086" spans="2:2" x14ac:dyDescent="0.3">
      <c r="B3086" s="305"/>
    </row>
    <row r="3087" spans="2:2" x14ac:dyDescent="0.3">
      <c r="B3087" s="305"/>
    </row>
    <row r="3088" spans="2:2" x14ac:dyDescent="0.3">
      <c r="B3088" s="305"/>
    </row>
    <row r="3089" spans="2:2" x14ac:dyDescent="0.3">
      <c r="B3089" s="305"/>
    </row>
    <row r="3090" spans="2:2" x14ac:dyDescent="0.3">
      <c r="B3090" s="305"/>
    </row>
    <row r="3091" spans="2:2" x14ac:dyDescent="0.3">
      <c r="B3091" s="305"/>
    </row>
    <row r="3092" spans="2:2" x14ac:dyDescent="0.3">
      <c r="B3092" s="305"/>
    </row>
    <row r="3093" spans="2:2" x14ac:dyDescent="0.3">
      <c r="B3093" s="305"/>
    </row>
    <row r="3094" spans="2:2" x14ac:dyDescent="0.3">
      <c r="B3094" s="305"/>
    </row>
    <row r="3095" spans="2:2" x14ac:dyDescent="0.3">
      <c r="B3095" s="305"/>
    </row>
    <row r="3096" spans="2:2" x14ac:dyDescent="0.3">
      <c r="B3096" s="305"/>
    </row>
    <row r="3097" spans="2:2" x14ac:dyDescent="0.3">
      <c r="B3097" s="305"/>
    </row>
    <row r="3098" spans="2:2" x14ac:dyDescent="0.3">
      <c r="B3098" s="305"/>
    </row>
    <row r="3099" spans="2:2" x14ac:dyDescent="0.3">
      <c r="B3099" s="305"/>
    </row>
    <row r="3100" spans="2:2" x14ac:dyDescent="0.3">
      <c r="B3100" s="305"/>
    </row>
    <row r="3101" spans="2:2" x14ac:dyDescent="0.3">
      <c r="B3101" s="305"/>
    </row>
    <row r="3102" spans="2:2" x14ac:dyDescent="0.3">
      <c r="B3102" s="305"/>
    </row>
    <row r="3103" spans="2:2" x14ac:dyDescent="0.3">
      <c r="B3103" s="305"/>
    </row>
    <row r="3104" spans="2:2" x14ac:dyDescent="0.3">
      <c r="B3104" s="305"/>
    </row>
    <row r="3105" spans="2:2" x14ac:dyDescent="0.3">
      <c r="B3105" s="305"/>
    </row>
    <row r="3106" spans="2:2" x14ac:dyDescent="0.3">
      <c r="B3106" s="305"/>
    </row>
    <row r="3107" spans="2:2" x14ac:dyDescent="0.3">
      <c r="B3107" s="305"/>
    </row>
    <row r="3108" spans="2:2" x14ac:dyDescent="0.3">
      <c r="B3108" s="305"/>
    </row>
    <row r="3109" spans="2:2" x14ac:dyDescent="0.3">
      <c r="B3109" s="305"/>
    </row>
    <row r="3110" spans="2:2" x14ac:dyDescent="0.3">
      <c r="B3110" s="305"/>
    </row>
    <row r="3111" spans="2:2" x14ac:dyDescent="0.3">
      <c r="B3111" s="305"/>
    </row>
    <row r="3112" spans="2:2" x14ac:dyDescent="0.3">
      <c r="B3112" s="305"/>
    </row>
    <row r="3113" spans="2:2" x14ac:dyDescent="0.3">
      <c r="B3113" s="305"/>
    </row>
    <row r="3114" spans="2:2" x14ac:dyDescent="0.3">
      <c r="B3114" s="305"/>
    </row>
    <row r="3115" spans="2:2" x14ac:dyDescent="0.3">
      <c r="B3115" s="305"/>
    </row>
    <row r="3116" spans="2:2" x14ac:dyDescent="0.3">
      <c r="B3116" s="305"/>
    </row>
    <row r="3117" spans="2:2" x14ac:dyDescent="0.3">
      <c r="B3117" s="305"/>
    </row>
    <row r="3118" spans="2:2" x14ac:dyDescent="0.3">
      <c r="B3118" s="305"/>
    </row>
    <row r="3119" spans="2:2" x14ac:dyDescent="0.3">
      <c r="B3119" s="305"/>
    </row>
    <row r="3120" spans="2:2" x14ac:dyDescent="0.3">
      <c r="B3120" s="305"/>
    </row>
    <row r="3121" spans="2:2" x14ac:dyDescent="0.3">
      <c r="B3121" s="305"/>
    </row>
    <row r="3122" spans="2:2" x14ac:dyDescent="0.3">
      <c r="B3122" s="305"/>
    </row>
    <row r="3123" spans="2:2" x14ac:dyDescent="0.3">
      <c r="B3123" s="305"/>
    </row>
    <row r="3124" spans="2:2" x14ac:dyDescent="0.3">
      <c r="B3124" s="305"/>
    </row>
    <row r="3125" spans="2:2" x14ac:dyDescent="0.3">
      <c r="B3125" s="305"/>
    </row>
    <row r="3126" spans="2:2" x14ac:dyDescent="0.3">
      <c r="B3126" s="305"/>
    </row>
    <row r="3127" spans="2:2" x14ac:dyDescent="0.3">
      <c r="B3127" s="305"/>
    </row>
    <row r="3128" spans="2:2" x14ac:dyDescent="0.3">
      <c r="B3128" s="305"/>
    </row>
    <row r="3129" spans="2:2" x14ac:dyDescent="0.3">
      <c r="B3129" s="305"/>
    </row>
    <row r="3130" spans="2:2" x14ac:dyDescent="0.3">
      <c r="B3130" s="305"/>
    </row>
    <row r="3131" spans="2:2" x14ac:dyDescent="0.3">
      <c r="B3131" s="305"/>
    </row>
    <row r="3132" spans="2:2" x14ac:dyDescent="0.3">
      <c r="B3132" s="305"/>
    </row>
    <row r="3133" spans="2:2" x14ac:dyDescent="0.3">
      <c r="B3133" s="305"/>
    </row>
    <row r="3134" spans="2:2" x14ac:dyDescent="0.3">
      <c r="B3134" s="305"/>
    </row>
    <row r="3135" spans="2:2" x14ac:dyDescent="0.3">
      <c r="B3135" s="305"/>
    </row>
    <row r="3136" spans="2:2" x14ac:dyDescent="0.3">
      <c r="B3136" s="305"/>
    </row>
    <row r="3137" spans="2:2" x14ac:dyDescent="0.3">
      <c r="B3137" s="305"/>
    </row>
    <row r="3138" spans="2:2" x14ac:dyDescent="0.3">
      <c r="B3138" s="305"/>
    </row>
    <row r="3139" spans="2:2" x14ac:dyDescent="0.3">
      <c r="B3139" s="305"/>
    </row>
    <row r="3140" spans="2:2" x14ac:dyDescent="0.3">
      <c r="B3140" s="305"/>
    </row>
    <row r="3141" spans="2:2" x14ac:dyDescent="0.3">
      <c r="B3141" s="305"/>
    </row>
    <row r="3142" spans="2:2" x14ac:dyDescent="0.3">
      <c r="B3142" s="305"/>
    </row>
    <row r="3143" spans="2:2" x14ac:dyDescent="0.3">
      <c r="B3143" s="305"/>
    </row>
    <row r="3144" spans="2:2" x14ac:dyDescent="0.3">
      <c r="B3144" s="305"/>
    </row>
    <row r="3145" spans="2:2" x14ac:dyDescent="0.3">
      <c r="B3145" s="305"/>
    </row>
    <row r="3146" spans="2:2" x14ac:dyDescent="0.3">
      <c r="B3146" s="305"/>
    </row>
    <row r="3147" spans="2:2" x14ac:dyDescent="0.3">
      <c r="B3147" s="305"/>
    </row>
    <row r="3148" spans="2:2" x14ac:dyDescent="0.3">
      <c r="B3148" s="305"/>
    </row>
    <row r="3149" spans="2:2" x14ac:dyDescent="0.3">
      <c r="B3149" s="305"/>
    </row>
    <row r="3150" spans="2:2" x14ac:dyDescent="0.3">
      <c r="B3150" s="305"/>
    </row>
    <row r="3151" spans="2:2" x14ac:dyDescent="0.3">
      <c r="B3151" s="305"/>
    </row>
    <row r="3152" spans="2:2" x14ac:dyDescent="0.3">
      <c r="B3152" s="305"/>
    </row>
    <row r="3153" spans="2:2" x14ac:dyDescent="0.3">
      <c r="B3153" s="305"/>
    </row>
    <row r="3154" spans="2:2" x14ac:dyDescent="0.3">
      <c r="B3154" s="305"/>
    </row>
    <row r="3155" spans="2:2" x14ac:dyDescent="0.3">
      <c r="B3155" s="305"/>
    </row>
    <row r="3156" spans="2:2" x14ac:dyDescent="0.3">
      <c r="B3156" s="305"/>
    </row>
    <row r="3157" spans="2:2" x14ac:dyDescent="0.3">
      <c r="B3157" s="305"/>
    </row>
    <row r="3158" spans="2:2" x14ac:dyDescent="0.3">
      <c r="B3158" s="305"/>
    </row>
    <row r="3159" spans="2:2" x14ac:dyDescent="0.3">
      <c r="B3159" s="305"/>
    </row>
    <row r="3160" spans="2:2" x14ac:dyDescent="0.3">
      <c r="B3160" s="305"/>
    </row>
    <row r="3161" spans="2:2" x14ac:dyDescent="0.3">
      <c r="B3161" s="305"/>
    </row>
    <row r="3162" spans="2:2" x14ac:dyDescent="0.3">
      <c r="B3162" s="305"/>
    </row>
    <row r="3163" spans="2:2" x14ac:dyDescent="0.3">
      <c r="B3163" s="305"/>
    </row>
    <row r="3164" spans="2:2" x14ac:dyDescent="0.3">
      <c r="B3164" s="305"/>
    </row>
    <row r="3165" spans="2:2" x14ac:dyDescent="0.3">
      <c r="B3165" s="305"/>
    </row>
    <row r="3166" spans="2:2" x14ac:dyDescent="0.3">
      <c r="B3166" s="305"/>
    </row>
    <row r="3167" spans="2:2" x14ac:dyDescent="0.3">
      <c r="B3167" s="305"/>
    </row>
    <row r="3168" spans="2:2" x14ac:dyDescent="0.3">
      <c r="B3168" s="305"/>
    </row>
    <row r="3169" spans="2:2" x14ac:dyDescent="0.3">
      <c r="B3169" s="305"/>
    </row>
    <row r="3170" spans="2:2" x14ac:dyDescent="0.3">
      <c r="B3170" s="305"/>
    </row>
    <row r="3171" spans="2:2" x14ac:dyDescent="0.3">
      <c r="B3171" s="305"/>
    </row>
    <row r="3172" spans="2:2" x14ac:dyDescent="0.3">
      <c r="B3172" s="305"/>
    </row>
    <row r="3173" spans="2:2" x14ac:dyDescent="0.3">
      <c r="B3173" s="305"/>
    </row>
    <row r="3174" spans="2:2" x14ac:dyDescent="0.3">
      <c r="B3174" s="305"/>
    </row>
    <row r="3175" spans="2:2" x14ac:dyDescent="0.3">
      <c r="B3175" s="305"/>
    </row>
    <row r="3176" spans="2:2" x14ac:dyDescent="0.3">
      <c r="B3176" s="305"/>
    </row>
    <row r="3177" spans="2:2" x14ac:dyDescent="0.3">
      <c r="B3177" s="305"/>
    </row>
    <row r="3178" spans="2:2" x14ac:dyDescent="0.3">
      <c r="B3178" s="305"/>
    </row>
    <row r="3179" spans="2:2" x14ac:dyDescent="0.3">
      <c r="B3179" s="305"/>
    </row>
    <row r="3180" spans="2:2" x14ac:dyDescent="0.3">
      <c r="B3180" s="305"/>
    </row>
    <row r="3181" spans="2:2" x14ac:dyDescent="0.3">
      <c r="B3181" s="305"/>
    </row>
    <row r="3182" spans="2:2" x14ac:dyDescent="0.3">
      <c r="B3182" s="305"/>
    </row>
    <row r="3183" spans="2:2" x14ac:dyDescent="0.3">
      <c r="B3183" s="305"/>
    </row>
    <row r="3184" spans="2:2" x14ac:dyDescent="0.3">
      <c r="B3184" s="305"/>
    </row>
    <row r="3185" spans="2:2" x14ac:dyDescent="0.3">
      <c r="B3185" s="305"/>
    </row>
    <row r="3186" spans="2:2" x14ac:dyDescent="0.3">
      <c r="B3186" s="305"/>
    </row>
    <row r="3187" spans="2:2" x14ac:dyDescent="0.3">
      <c r="B3187" s="305"/>
    </row>
    <row r="3188" spans="2:2" x14ac:dyDescent="0.3">
      <c r="B3188" s="305"/>
    </row>
    <row r="3189" spans="2:2" x14ac:dyDescent="0.3">
      <c r="B3189" s="305"/>
    </row>
    <row r="3190" spans="2:2" x14ac:dyDescent="0.3">
      <c r="B3190" s="305"/>
    </row>
    <row r="3191" spans="2:2" x14ac:dyDescent="0.3">
      <c r="B3191" s="305"/>
    </row>
    <row r="3192" spans="2:2" x14ac:dyDescent="0.3">
      <c r="B3192" s="305"/>
    </row>
    <row r="3193" spans="2:2" x14ac:dyDescent="0.3">
      <c r="B3193" s="305"/>
    </row>
    <row r="3194" spans="2:2" x14ac:dyDescent="0.3">
      <c r="B3194" s="305"/>
    </row>
    <row r="3195" spans="2:2" x14ac:dyDescent="0.3">
      <c r="B3195" s="305"/>
    </row>
    <row r="3196" spans="2:2" x14ac:dyDescent="0.3">
      <c r="B3196" s="305"/>
    </row>
    <row r="3197" spans="2:2" x14ac:dyDescent="0.3">
      <c r="B3197" s="305"/>
    </row>
    <row r="3198" spans="2:2" x14ac:dyDescent="0.3">
      <c r="B3198" s="305"/>
    </row>
    <row r="3199" spans="2:2" x14ac:dyDescent="0.3">
      <c r="B3199" s="305"/>
    </row>
    <row r="3200" spans="2:2" x14ac:dyDescent="0.3">
      <c r="B3200" s="305"/>
    </row>
    <row r="3201" spans="2:2" x14ac:dyDescent="0.3">
      <c r="B3201" s="305"/>
    </row>
    <row r="3202" spans="2:2" x14ac:dyDescent="0.3">
      <c r="B3202" s="305"/>
    </row>
    <row r="3203" spans="2:2" x14ac:dyDescent="0.3">
      <c r="B3203" s="305"/>
    </row>
    <row r="3204" spans="2:2" x14ac:dyDescent="0.3">
      <c r="B3204" s="305"/>
    </row>
    <row r="3205" spans="2:2" x14ac:dyDescent="0.3">
      <c r="B3205" s="305"/>
    </row>
    <row r="3206" spans="2:2" x14ac:dyDescent="0.3">
      <c r="B3206" s="305"/>
    </row>
    <row r="3207" spans="2:2" x14ac:dyDescent="0.3">
      <c r="B3207" s="305"/>
    </row>
    <row r="3208" spans="2:2" x14ac:dyDescent="0.3">
      <c r="B3208" s="305"/>
    </row>
    <row r="3209" spans="2:2" x14ac:dyDescent="0.3">
      <c r="B3209" s="305"/>
    </row>
    <row r="3210" spans="2:2" x14ac:dyDescent="0.3">
      <c r="B3210" s="305"/>
    </row>
    <row r="3211" spans="2:2" x14ac:dyDescent="0.3">
      <c r="B3211" s="305"/>
    </row>
    <row r="3212" spans="2:2" x14ac:dyDescent="0.3">
      <c r="B3212" s="305"/>
    </row>
    <row r="3213" spans="2:2" x14ac:dyDescent="0.3">
      <c r="B3213" s="305"/>
    </row>
    <row r="3214" spans="2:2" x14ac:dyDescent="0.3">
      <c r="B3214" s="305"/>
    </row>
    <row r="3215" spans="2:2" x14ac:dyDescent="0.3">
      <c r="B3215" s="305"/>
    </row>
    <row r="3216" spans="2:2" x14ac:dyDescent="0.3">
      <c r="B3216" s="305"/>
    </row>
    <row r="3217" spans="2:2" x14ac:dyDescent="0.3">
      <c r="B3217" s="305"/>
    </row>
    <row r="3218" spans="2:2" x14ac:dyDescent="0.3">
      <c r="B3218" s="305"/>
    </row>
    <row r="3219" spans="2:2" x14ac:dyDescent="0.3">
      <c r="B3219" s="305"/>
    </row>
    <row r="3220" spans="2:2" x14ac:dyDescent="0.3">
      <c r="B3220" s="305"/>
    </row>
    <row r="3221" spans="2:2" x14ac:dyDescent="0.3">
      <c r="B3221" s="305"/>
    </row>
    <row r="3222" spans="2:2" x14ac:dyDescent="0.3">
      <c r="B3222" s="305"/>
    </row>
    <row r="3223" spans="2:2" x14ac:dyDescent="0.3">
      <c r="B3223" s="305"/>
    </row>
    <row r="3224" spans="2:2" x14ac:dyDescent="0.3">
      <c r="B3224" s="305"/>
    </row>
    <row r="3225" spans="2:2" x14ac:dyDescent="0.3">
      <c r="B3225" s="305"/>
    </row>
    <row r="3226" spans="2:2" x14ac:dyDescent="0.3">
      <c r="B3226" s="305"/>
    </row>
    <row r="3227" spans="2:2" x14ac:dyDescent="0.3">
      <c r="B3227" s="305"/>
    </row>
    <row r="3228" spans="2:2" x14ac:dyDescent="0.3">
      <c r="B3228" s="305"/>
    </row>
    <row r="3229" spans="2:2" x14ac:dyDescent="0.3">
      <c r="B3229" s="305"/>
    </row>
    <row r="3230" spans="2:2" x14ac:dyDescent="0.3">
      <c r="B3230" s="305"/>
    </row>
    <row r="3231" spans="2:2" x14ac:dyDescent="0.3">
      <c r="B3231" s="305"/>
    </row>
    <row r="3232" spans="2:2" x14ac:dyDescent="0.3">
      <c r="B3232" s="305"/>
    </row>
    <row r="3233" spans="2:2" x14ac:dyDescent="0.3">
      <c r="B3233" s="305"/>
    </row>
    <row r="3234" spans="2:2" x14ac:dyDescent="0.3">
      <c r="B3234" s="305"/>
    </row>
    <row r="3235" spans="2:2" x14ac:dyDescent="0.3">
      <c r="B3235" s="305"/>
    </row>
    <row r="3236" spans="2:2" x14ac:dyDescent="0.3">
      <c r="B3236" s="305"/>
    </row>
    <row r="3237" spans="2:2" x14ac:dyDescent="0.3">
      <c r="B3237" s="305"/>
    </row>
    <row r="3238" spans="2:2" x14ac:dyDescent="0.3">
      <c r="B3238" s="305"/>
    </row>
    <row r="3239" spans="2:2" x14ac:dyDescent="0.3">
      <c r="B3239" s="305"/>
    </row>
    <row r="3240" spans="2:2" x14ac:dyDescent="0.3">
      <c r="B3240" s="305"/>
    </row>
    <row r="3241" spans="2:2" x14ac:dyDescent="0.3">
      <c r="B3241" s="305"/>
    </row>
    <row r="3242" spans="2:2" x14ac:dyDescent="0.3">
      <c r="B3242" s="305"/>
    </row>
    <row r="3243" spans="2:2" x14ac:dyDescent="0.3">
      <c r="B3243" s="305"/>
    </row>
    <row r="3244" spans="2:2" x14ac:dyDescent="0.3">
      <c r="B3244" s="305"/>
    </row>
    <row r="3245" spans="2:2" x14ac:dyDescent="0.3">
      <c r="B3245" s="305"/>
    </row>
    <row r="3246" spans="2:2" x14ac:dyDescent="0.3">
      <c r="B3246" s="305"/>
    </row>
    <row r="3247" spans="2:2" x14ac:dyDescent="0.3">
      <c r="B3247" s="305"/>
    </row>
    <row r="3248" spans="2:2" x14ac:dyDescent="0.3">
      <c r="B3248" s="305"/>
    </row>
    <row r="3249" spans="2:2" x14ac:dyDescent="0.3">
      <c r="B3249" s="305"/>
    </row>
    <row r="3250" spans="2:2" x14ac:dyDescent="0.3">
      <c r="B3250" s="305"/>
    </row>
    <row r="3251" spans="2:2" x14ac:dyDescent="0.3">
      <c r="B3251" s="305"/>
    </row>
    <row r="3252" spans="2:2" x14ac:dyDescent="0.3">
      <c r="B3252" s="305"/>
    </row>
    <row r="3253" spans="2:2" x14ac:dyDescent="0.3">
      <c r="B3253" s="305"/>
    </row>
    <row r="3254" spans="2:2" x14ac:dyDescent="0.3">
      <c r="B3254" s="305"/>
    </row>
    <row r="3255" spans="2:2" x14ac:dyDescent="0.3">
      <c r="B3255" s="305"/>
    </row>
    <row r="3256" spans="2:2" x14ac:dyDescent="0.3">
      <c r="B3256" s="305"/>
    </row>
    <row r="3257" spans="2:2" x14ac:dyDescent="0.3">
      <c r="B3257" s="305"/>
    </row>
    <row r="3258" spans="2:2" x14ac:dyDescent="0.3">
      <c r="B3258" s="305"/>
    </row>
    <row r="3259" spans="2:2" x14ac:dyDescent="0.3">
      <c r="B3259" s="305"/>
    </row>
    <row r="3260" spans="2:2" x14ac:dyDescent="0.3">
      <c r="B3260" s="305"/>
    </row>
    <row r="3261" spans="2:2" x14ac:dyDescent="0.3">
      <c r="B3261" s="305"/>
    </row>
    <row r="3262" spans="2:2" x14ac:dyDescent="0.3">
      <c r="B3262" s="305"/>
    </row>
    <row r="3263" spans="2:2" x14ac:dyDescent="0.3">
      <c r="B3263" s="305"/>
    </row>
    <row r="3264" spans="2:2" x14ac:dyDescent="0.3">
      <c r="B3264" s="305"/>
    </row>
    <row r="3265" spans="2:2" x14ac:dyDescent="0.3">
      <c r="B3265" s="305"/>
    </row>
    <row r="3266" spans="2:2" x14ac:dyDescent="0.3">
      <c r="B3266" s="305"/>
    </row>
    <row r="3267" spans="2:2" x14ac:dyDescent="0.3">
      <c r="B3267" s="305"/>
    </row>
    <row r="3268" spans="2:2" x14ac:dyDescent="0.3">
      <c r="B3268" s="305"/>
    </row>
    <row r="3269" spans="2:2" x14ac:dyDescent="0.3">
      <c r="B3269" s="305"/>
    </row>
    <row r="3270" spans="2:2" x14ac:dyDescent="0.3">
      <c r="B3270" s="305"/>
    </row>
    <row r="3271" spans="2:2" x14ac:dyDescent="0.3">
      <c r="B3271" s="305"/>
    </row>
    <row r="3272" spans="2:2" x14ac:dyDescent="0.3">
      <c r="B3272" s="305"/>
    </row>
    <row r="3273" spans="2:2" x14ac:dyDescent="0.3">
      <c r="B3273" s="305"/>
    </row>
    <row r="3274" spans="2:2" x14ac:dyDescent="0.3">
      <c r="B3274" s="305"/>
    </row>
    <row r="3275" spans="2:2" x14ac:dyDescent="0.3">
      <c r="B3275" s="305"/>
    </row>
    <row r="3276" spans="2:2" x14ac:dyDescent="0.3">
      <c r="B3276" s="305"/>
    </row>
    <row r="3277" spans="2:2" x14ac:dyDescent="0.3">
      <c r="B3277" s="305"/>
    </row>
    <row r="3278" spans="2:2" x14ac:dyDescent="0.3">
      <c r="B3278" s="305"/>
    </row>
    <row r="3279" spans="2:2" x14ac:dyDescent="0.3">
      <c r="B3279" s="305"/>
    </row>
    <row r="3280" spans="2:2" x14ac:dyDescent="0.3">
      <c r="B3280" s="305"/>
    </row>
    <row r="3281" spans="2:2" x14ac:dyDescent="0.3">
      <c r="B3281" s="305"/>
    </row>
    <row r="3282" spans="2:2" x14ac:dyDescent="0.3">
      <c r="B3282" s="305"/>
    </row>
    <row r="3283" spans="2:2" x14ac:dyDescent="0.3">
      <c r="B3283" s="305"/>
    </row>
    <row r="3284" spans="2:2" x14ac:dyDescent="0.3">
      <c r="B3284" s="305"/>
    </row>
    <row r="3285" spans="2:2" x14ac:dyDescent="0.3">
      <c r="B3285" s="305"/>
    </row>
    <row r="3286" spans="2:2" x14ac:dyDescent="0.3">
      <c r="B3286" s="305"/>
    </row>
    <row r="3287" spans="2:2" x14ac:dyDescent="0.3">
      <c r="B3287" s="305"/>
    </row>
    <row r="3288" spans="2:2" x14ac:dyDescent="0.3">
      <c r="B3288" s="305"/>
    </row>
    <row r="3289" spans="2:2" x14ac:dyDescent="0.3">
      <c r="B3289" s="305"/>
    </row>
    <row r="3290" spans="2:2" x14ac:dyDescent="0.3">
      <c r="B3290" s="305"/>
    </row>
    <row r="3291" spans="2:2" x14ac:dyDescent="0.3">
      <c r="B3291" s="305"/>
    </row>
    <row r="3292" spans="2:2" x14ac:dyDescent="0.3">
      <c r="B3292" s="305"/>
    </row>
    <row r="3293" spans="2:2" x14ac:dyDescent="0.3">
      <c r="B3293" s="305"/>
    </row>
    <row r="3294" spans="2:2" x14ac:dyDescent="0.3">
      <c r="B3294" s="305"/>
    </row>
    <row r="3295" spans="2:2" x14ac:dyDescent="0.3">
      <c r="B3295" s="305"/>
    </row>
    <row r="3296" spans="2:2" x14ac:dyDescent="0.3">
      <c r="B3296" s="305"/>
    </row>
    <row r="3297" spans="2:2" x14ac:dyDescent="0.3">
      <c r="B3297" s="305"/>
    </row>
    <row r="3298" spans="2:2" x14ac:dyDescent="0.3">
      <c r="B3298" s="305"/>
    </row>
    <row r="3299" spans="2:2" x14ac:dyDescent="0.3">
      <c r="B3299" s="305"/>
    </row>
    <row r="3300" spans="2:2" x14ac:dyDescent="0.3">
      <c r="B3300" s="305"/>
    </row>
    <row r="3301" spans="2:2" x14ac:dyDescent="0.3">
      <c r="B3301" s="305"/>
    </row>
    <row r="3302" spans="2:2" x14ac:dyDescent="0.3">
      <c r="B3302" s="305"/>
    </row>
    <row r="3303" spans="2:2" x14ac:dyDescent="0.3">
      <c r="B3303" s="305"/>
    </row>
    <row r="3304" spans="2:2" x14ac:dyDescent="0.3">
      <c r="B3304" s="305"/>
    </row>
    <row r="3305" spans="2:2" x14ac:dyDescent="0.3">
      <c r="B3305" s="305"/>
    </row>
    <row r="3306" spans="2:2" x14ac:dyDescent="0.3">
      <c r="B3306" s="305"/>
    </row>
    <row r="3307" spans="2:2" x14ac:dyDescent="0.3">
      <c r="B3307" s="305"/>
    </row>
    <row r="3308" spans="2:2" x14ac:dyDescent="0.3">
      <c r="B3308" s="305"/>
    </row>
    <row r="3309" spans="2:2" x14ac:dyDescent="0.3">
      <c r="B3309" s="305"/>
    </row>
    <row r="3310" spans="2:2" x14ac:dyDescent="0.3">
      <c r="B3310" s="305"/>
    </row>
    <row r="3311" spans="2:2" x14ac:dyDescent="0.3">
      <c r="B3311" s="305"/>
    </row>
    <row r="3312" spans="2:2" x14ac:dyDescent="0.3">
      <c r="B3312" s="305"/>
    </row>
    <row r="3313" spans="2:2" x14ac:dyDescent="0.3">
      <c r="B3313" s="305"/>
    </row>
    <row r="3314" spans="2:2" x14ac:dyDescent="0.3">
      <c r="B3314" s="305"/>
    </row>
    <row r="3315" spans="2:2" x14ac:dyDescent="0.3">
      <c r="B3315" s="305"/>
    </row>
    <row r="3316" spans="2:2" x14ac:dyDescent="0.3">
      <c r="B3316" s="305"/>
    </row>
    <row r="3317" spans="2:2" x14ac:dyDescent="0.3">
      <c r="B3317" s="305"/>
    </row>
    <row r="3318" spans="2:2" x14ac:dyDescent="0.3">
      <c r="B3318" s="305"/>
    </row>
    <row r="3319" spans="2:2" x14ac:dyDescent="0.3">
      <c r="B3319" s="305"/>
    </row>
    <row r="3320" spans="2:2" x14ac:dyDescent="0.3">
      <c r="B3320" s="305"/>
    </row>
    <row r="3321" spans="2:2" x14ac:dyDescent="0.3">
      <c r="B3321" s="305"/>
    </row>
    <row r="3322" spans="2:2" x14ac:dyDescent="0.3">
      <c r="B3322" s="305"/>
    </row>
    <row r="3323" spans="2:2" x14ac:dyDescent="0.3">
      <c r="B3323" s="305"/>
    </row>
    <row r="3324" spans="2:2" x14ac:dyDescent="0.3">
      <c r="B3324" s="305"/>
    </row>
    <row r="3325" spans="2:2" x14ac:dyDescent="0.3">
      <c r="B3325" s="305"/>
    </row>
    <row r="3326" spans="2:2" x14ac:dyDescent="0.3">
      <c r="B3326" s="305"/>
    </row>
    <row r="3327" spans="2:2" x14ac:dyDescent="0.3">
      <c r="B3327" s="305"/>
    </row>
    <row r="3328" spans="2:2" x14ac:dyDescent="0.3">
      <c r="B3328" s="305"/>
    </row>
    <row r="3329" spans="2:2" x14ac:dyDescent="0.3">
      <c r="B3329" s="305"/>
    </row>
    <row r="3330" spans="2:2" x14ac:dyDescent="0.3">
      <c r="B3330" s="305"/>
    </row>
    <row r="3331" spans="2:2" x14ac:dyDescent="0.3">
      <c r="B3331" s="305"/>
    </row>
    <row r="3332" spans="2:2" x14ac:dyDescent="0.3">
      <c r="B3332" s="305"/>
    </row>
    <row r="3333" spans="2:2" x14ac:dyDescent="0.3">
      <c r="B3333" s="305"/>
    </row>
    <row r="3334" spans="2:2" x14ac:dyDescent="0.3">
      <c r="B3334" s="305"/>
    </row>
    <row r="3335" spans="2:2" x14ac:dyDescent="0.3">
      <c r="B3335" s="305"/>
    </row>
    <row r="3336" spans="2:2" x14ac:dyDescent="0.3">
      <c r="B3336" s="305"/>
    </row>
    <row r="3337" spans="2:2" x14ac:dyDescent="0.3">
      <c r="B3337" s="305"/>
    </row>
    <row r="3338" spans="2:2" x14ac:dyDescent="0.3">
      <c r="B3338" s="305"/>
    </row>
    <row r="3339" spans="2:2" x14ac:dyDescent="0.3">
      <c r="B3339" s="305"/>
    </row>
    <row r="3340" spans="2:2" x14ac:dyDescent="0.3">
      <c r="B3340" s="305"/>
    </row>
    <row r="3341" spans="2:2" x14ac:dyDescent="0.3">
      <c r="B3341" s="305"/>
    </row>
    <row r="3342" spans="2:2" x14ac:dyDescent="0.3">
      <c r="B3342" s="305"/>
    </row>
    <row r="3343" spans="2:2" x14ac:dyDescent="0.3">
      <c r="B3343" s="305"/>
    </row>
    <row r="3344" spans="2:2" x14ac:dyDescent="0.3">
      <c r="B3344" s="305"/>
    </row>
    <row r="3345" spans="2:2" x14ac:dyDescent="0.3">
      <c r="B3345" s="305"/>
    </row>
    <row r="3346" spans="2:2" x14ac:dyDescent="0.3">
      <c r="B3346" s="305"/>
    </row>
    <row r="3347" spans="2:2" x14ac:dyDescent="0.3">
      <c r="B3347" s="305"/>
    </row>
    <row r="3348" spans="2:2" x14ac:dyDescent="0.3">
      <c r="B3348" s="305"/>
    </row>
    <row r="3349" spans="2:2" x14ac:dyDescent="0.3">
      <c r="B3349" s="305"/>
    </row>
    <row r="3350" spans="2:2" x14ac:dyDescent="0.3">
      <c r="B3350" s="305"/>
    </row>
    <row r="3351" spans="2:2" x14ac:dyDescent="0.3">
      <c r="B3351" s="305"/>
    </row>
    <row r="3352" spans="2:2" x14ac:dyDescent="0.3">
      <c r="B3352" s="305"/>
    </row>
    <row r="3353" spans="2:2" x14ac:dyDescent="0.3">
      <c r="B3353" s="305"/>
    </row>
    <row r="3354" spans="2:2" x14ac:dyDescent="0.3">
      <c r="B3354" s="305"/>
    </row>
    <row r="3355" spans="2:2" x14ac:dyDescent="0.3">
      <c r="B3355" s="305"/>
    </row>
    <row r="3356" spans="2:2" x14ac:dyDescent="0.3">
      <c r="B3356" s="305"/>
    </row>
    <row r="3357" spans="2:2" x14ac:dyDescent="0.3">
      <c r="B3357" s="305"/>
    </row>
    <row r="3358" spans="2:2" x14ac:dyDescent="0.3">
      <c r="B3358" s="305"/>
    </row>
    <row r="3359" spans="2:2" x14ac:dyDescent="0.3">
      <c r="B3359" s="305"/>
    </row>
    <row r="3360" spans="2:2" x14ac:dyDescent="0.3">
      <c r="B3360" s="305"/>
    </row>
    <row r="3361" spans="2:2" x14ac:dyDescent="0.3">
      <c r="B3361" s="305"/>
    </row>
    <row r="3362" spans="2:2" x14ac:dyDescent="0.3">
      <c r="B3362" s="305"/>
    </row>
    <row r="3363" spans="2:2" x14ac:dyDescent="0.3">
      <c r="B3363" s="305"/>
    </row>
    <row r="3364" spans="2:2" x14ac:dyDescent="0.3">
      <c r="B3364" s="305"/>
    </row>
    <row r="3365" spans="2:2" x14ac:dyDescent="0.3">
      <c r="B3365" s="305"/>
    </row>
    <row r="3366" spans="2:2" x14ac:dyDescent="0.3">
      <c r="B3366" s="305"/>
    </row>
    <row r="3367" spans="2:2" x14ac:dyDescent="0.3">
      <c r="B3367" s="305"/>
    </row>
    <row r="3368" spans="2:2" x14ac:dyDescent="0.3">
      <c r="B3368" s="305"/>
    </row>
    <row r="3369" spans="2:2" x14ac:dyDescent="0.3">
      <c r="B3369" s="305"/>
    </row>
    <row r="3370" spans="2:2" x14ac:dyDescent="0.3">
      <c r="B3370" s="305"/>
    </row>
    <row r="3371" spans="2:2" x14ac:dyDescent="0.3">
      <c r="B3371" s="305"/>
    </row>
    <row r="3372" spans="2:2" x14ac:dyDescent="0.3">
      <c r="B3372" s="305"/>
    </row>
    <row r="3373" spans="2:2" x14ac:dyDescent="0.3">
      <c r="B3373" s="305"/>
    </row>
    <row r="3374" spans="2:2" x14ac:dyDescent="0.3">
      <c r="B3374" s="305"/>
    </row>
    <row r="3375" spans="2:2" x14ac:dyDescent="0.3">
      <c r="B3375" s="305"/>
    </row>
    <row r="3376" spans="2:2" x14ac:dyDescent="0.3">
      <c r="B3376" s="305"/>
    </row>
    <row r="3377" spans="2:2" x14ac:dyDescent="0.3">
      <c r="B3377" s="305"/>
    </row>
    <row r="3378" spans="2:2" x14ac:dyDescent="0.3">
      <c r="B3378" s="305"/>
    </row>
    <row r="3379" spans="2:2" x14ac:dyDescent="0.3">
      <c r="B3379" s="305"/>
    </row>
    <row r="3380" spans="2:2" x14ac:dyDescent="0.3">
      <c r="B3380" s="305"/>
    </row>
    <row r="3381" spans="2:2" x14ac:dyDescent="0.3">
      <c r="B3381" s="305"/>
    </row>
    <row r="3382" spans="2:2" x14ac:dyDescent="0.3">
      <c r="B3382" s="305"/>
    </row>
    <row r="3383" spans="2:2" x14ac:dyDescent="0.3">
      <c r="B3383" s="305"/>
    </row>
    <row r="3384" spans="2:2" x14ac:dyDescent="0.3">
      <c r="B3384" s="305"/>
    </row>
    <row r="3385" spans="2:2" x14ac:dyDescent="0.3">
      <c r="B3385" s="305"/>
    </row>
    <row r="3386" spans="2:2" x14ac:dyDescent="0.3">
      <c r="B3386" s="305"/>
    </row>
    <row r="3387" spans="2:2" x14ac:dyDescent="0.3">
      <c r="B3387" s="305"/>
    </row>
    <row r="3388" spans="2:2" x14ac:dyDescent="0.3">
      <c r="B3388" s="305"/>
    </row>
    <row r="3389" spans="2:2" x14ac:dyDescent="0.3">
      <c r="B3389" s="305"/>
    </row>
    <row r="3390" spans="2:2" x14ac:dyDescent="0.3">
      <c r="B3390" s="305"/>
    </row>
    <row r="3391" spans="2:2" x14ac:dyDescent="0.3">
      <c r="B3391" s="305"/>
    </row>
    <row r="3392" spans="2:2" x14ac:dyDescent="0.3">
      <c r="B3392" s="305"/>
    </row>
    <row r="3393" spans="2:2" x14ac:dyDescent="0.3">
      <c r="B3393" s="305"/>
    </row>
    <row r="3394" spans="2:2" x14ac:dyDescent="0.3">
      <c r="B3394" s="305"/>
    </row>
    <row r="3395" spans="2:2" x14ac:dyDescent="0.3">
      <c r="B3395" s="305"/>
    </row>
    <row r="3396" spans="2:2" x14ac:dyDescent="0.3">
      <c r="B3396" s="305"/>
    </row>
    <row r="3397" spans="2:2" x14ac:dyDescent="0.3">
      <c r="B3397" s="305"/>
    </row>
    <row r="3398" spans="2:2" x14ac:dyDescent="0.3">
      <c r="B3398" s="305"/>
    </row>
    <row r="3399" spans="2:2" x14ac:dyDescent="0.3">
      <c r="B3399" s="305"/>
    </row>
    <row r="3400" spans="2:2" x14ac:dyDescent="0.3">
      <c r="B3400" s="305"/>
    </row>
    <row r="3401" spans="2:2" x14ac:dyDescent="0.3">
      <c r="B3401" s="305"/>
    </row>
    <row r="3402" spans="2:2" x14ac:dyDescent="0.3">
      <c r="B3402" s="305"/>
    </row>
    <row r="3403" spans="2:2" x14ac:dyDescent="0.3">
      <c r="B3403" s="305"/>
    </row>
    <row r="3404" spans="2:2" x14ac:dyDescent="0.3">
      <c r="B3404" s="305"/>
    </row>
    <row r="3405" spans="2:2" x14ac:dyDescent="0.3">
      <c r="B3405" s="305"/>
    </row>
    <row r="3406" spans="2:2" x14ac:dyDescent="0.3">
      <c r="B3406" s="305"/>
    </row>
    <row r="3407" spans="2:2" x14ac:dyDescent="0.3">
      <c r="B3407" s="305"/>
    </row>
    <row r="3408" spans="2:2" x14ac:dyDescent="0.3">
      <c r="B3408" s="305"/>
    </row>
    <row r="3409" spans="2:2" x14ac:dyDescent="0.3">
      <c r="B3409" s="305"/>
    </row>
    <row r="3410" spans="2:2" x14ac:dyDescent="0.3">
      <c r="B3410" s="305"/>
    </row>
    <row r="3411" spans="2:2" x14ac:dyDescent="0.3">
      <c r="B3411" s="305"/>
    </row>
    <row r="3412" spans="2:2" x14ac:dyDescent="0.3">
      <c r="B3412" s="305"/>
    </row>
    <row r="3413" spans="2:2" x14ac:dyDescent="0.3">
      <c r="B3413" s="305"/>
    </row>
    <row r="3414" spans="2:2" x14ac:dyDescent="0.3">
      <c r="B3414" s="305"/>
    </row>
    <row r="3415" spans="2:2" x14ac:dyDescent="0.3">
      <c r="B3415" s="305"/>
    </row>
    <row r="3416" spans="2:2" x14ac:dyDescent="0.3">
      <c r="B3416" s="305"/>
    </row>
    <row r="3417" spans="2:2" x14ac:dyDescent="0.3">
      <c r="B3417" s="305"/>
    </row>
    <row r="3418" spans="2:2" x14ac:dyDescent="0.3">
      <c r="B3418" s="305"/>
    </row>
    <row r="3419" spans="2:2" x14ac:dyDescent="0.3">
      <c r="B3419" s="305"/>
    </row>
    <row r="3420" spans="2:2" x14ac:dyDescent="0.3">
      <c r="B3420" s="305"/>
    </row>
    <row r="3421" spans="2:2" x14ac:dyDescent="0.3">
      <c r="B3421" s="305"/>
    </row>
    <row r="3422" spans="2:2" x14ac:dyDescent="0.3">
      <c r="B3422" s="305"/>
    </row>
    <row r="3423" spans="2:2" x14ac:dyDescent="0.3">
      <c r="B3423" s="305"/>
    </row>
    <row r="3424" spans="2:2" x14ac:dyDescent="0.3">
      <c r="B3424" s="305"/>
    </row>
    <row r="3425" spans="2:2" x14ac:dyDescent="0.3">
      <c r="B3425" s="305"/>
    </row>
    <row r="3426" spans="2:2" x14ac:dyDescent="0.3">
      <c r="B3426" s="305"/>
    </row>
    <row r="3427" spans="2:2" x14ac:dyDescent="0.3">
      <c r="B3427" s="305"/>
    </row>
    <row r="3428" spans="2:2" x14ac:dyDescent="0.3">
      <c r="B3428" s="305"/>
    </row>
    <row r="3429" spans="2:2" x14ac:dyDescent="0.3">
      <c r="B3429" s="305"/>
    </row>
    <row r="3430" spans="2:2" x14ac:dyDescent="0.3">
      <c r="B3430" s="305"/>
    </row>
    <row r="3431" spans="2:2" x14ac:dyDescent="0.3">
      <c r="B3431" s="305"/>
    </row>
    <row r="3432" spans="2:2" x14ac:dyDescent="0.3">
      <c r="B3432" s="305"/>
    </row>
    <row r="3433" spans="2:2" x14ac:dyDescent="0.3">
      <c r="B3433" s="305"/>
    </row>
    <row r="3434" spans="2:2" x14ac:dyDescent="0.3">
      <c r="B3434" s="305"/>
    </row>
    <row r="3435" spans="2:2" x14ac:dyDescent="0.3">
      <c r="B3435" s="305"/>
    </row>
    <row r="3436" spans="2:2" x14ac:dyDescent="0.3">
      <c r="B3436" s="305"/>
    </row>
    <row r="3437" spans="2:2" x14ac:dyDescent="0.3">
      <c r="B3437" s="305"/>
    </row>
    <row r="3438" spans="2:2" x14ac:dyDescent="0.3">
      <c r="B3438" s="305"/>
    </row>
    <row r="3439" spans="2:2" x14ac:dyDescent="0.3">
      <c r="B3439" s="305"/>
    </row>
    <row r="3440" spans="2:2" x14ac:dyDescent="0.3">
      <c r="B3440" s="305"/>
    </row>
    <row r="3441" spans="2:2" x14ac:dyDescent="0.3">
      <c r="B3441" s="305"/>
    </row>
    <row r="3442" spans="2:2" x14ac:dyDescent="0.3">
      <c r="B3442" s="305"/>
    </row>
    <row r="3443" spans="2:2" x14ac:dyDescent="0.3">
      <c r="B3443" s="305"/>
    </row>
    <row r="3444" spans="2:2" x14ac:dyDescent="0.3">
      <c r="B3444" s="305"/>
    </row>
    <row r="3445" spans="2:2" x14ac:dyDescent="0.3">
      <c r="B3445" s="305"/>
    </row>
    <row r="3446" spans="2:2" x14ac:dyDescent="0.3">
      <c r="B3446" s="305"/>
    </row>
    <row r="3447" spans="2:2" x14ac:dyDescent="0.3">
      <c r="B3447" s="305"/>
    </row>
    <row r="3448" spans="2:2" x14ac:dyDescent="0.3">
      <c r="B3448" s="305"/>
    </row>
    <row r="3449" spans="2:2" x14ac:dyDescent="0.3">
      <c r="B3449" s="305"/>
    </row>
    <row r="3450" spans="2:2" x14ac:dyDescent="0.3">
      <c r="B3450" s="305"/>
    </row>
    <row r="3451" spans="2:2" x14ac:dyDescent="0.3">
      <c r="B3451" s="305"/>
    </row>
    <row r="3452" spans="2:2" x14ac:dyDescent="0.3">
      <c r="B3452" s="305"/>
    </row>
    <row r="3453" spans="2:2" x14ac:dyDescent="0.3">
      <c r="B3453" s="305"/>
    </row>
    <row r="3454" spans="2:2" x14ac:dyDescent="0.3">
      <c r="B3454" s="305"/>
    </row>
    <row r="3455" spans="2:2" x14ac:dyDescent="0.3">
      <c r="B3455" s="305"/>
    </row>
    <row r="3456" spans="2:2" x14ac:dyDescent="0.3">
      <c r="B3456" s="305"/>
    </row>
    <row r="3457" spans="2:2" x14ac:dyDescent="0.3">
      <c r="B3457" s="305"/>
    </row>
    <row r="3458" spans="2:2" x14ac:dyDescent="0.3">
      <c r="B3458" s="305"/>
    </row>
    <row r="3459" spans="2:2" x14ac:dyDescent="0.3">
      <c r="B3459" s="305"/>
    </row>
    <row r="3460" spans="2:2" x14ac:dyDescent="0.3">
      <c r="B3460" s="305"/>
    </row>
    <row r="3461" spans="2:2" x14ac:dyDescent="0.3">
      <c r="B3461" s="305"/>
    </row>
    <row r="3462" spans="2:2" x14ac:dyDescent="0.3">
      <c r="B3462" s="305"/>
    </row>
    <row r="3463" spans="2:2" x14ac:dyDescent="0.3">
      <c r="B3463" s="305"/>
    </row>
    <row r="3464" spans="2:2" x14ac:dyDescent="0.3">
      <c r="B3464" s="305"/>
    </row>
    <row r="3465" spans="2:2" x14ac:dyDescent="0.3">
      <c r="B3465" s="305"/>
    </row>
    <row r="3466" spans="2:2" x14ac:dyDescent="0.3">
      <c r="B3466" s="305"/>
    </row>
    <row r="3467" spans="2:2" x14ac:dyDescent="0.3">
      <c r="B3467" s="305"/>
    </row>
    <row r="3468" spans="2:2" x14ac:dyDescent="0.3">
      <c r="B3468" s="305"/>
    </row>
    <row r="3469" spans="2:2" x14ac:dyDescent="0.3">
      <c r="B3469" s="305"/>
    </row>
    <row r="3470" spans="2:2" x14ac:dyDescent="0.3">
      <c r="B3470" s="305"/>
    </row>
    <row r="3471" spans="2:2" x14ac:dyDescent="0.3">
      <c r="B3471" s="305"/>
    </row>
    <row r="3472" spans="2:2" x14ac:dyDescent="0.3">
      <c r="B3472" s="305"/>
    </row>
    <row r="3473" spans="2:2" x14ac:dyDescent="0.3">
      <c r="B3473" s="305"/>
    </row>
    <row r="3474" spans="2:2" x14ac:dyDescent="0.3">
      <c r="B3474" s="305"/>
    </row>
    <row r="3475" spans="2:2" x14ac:dyDescent="0.3">
      <c r="B3475" s="305"/>
    </row>
    <row r="3476" spans="2:2" x14ac:dyDescent="0.3">
      <c r="B3476" s="305"/>
    </row>
    <row r="3477" spans="2:2" x14ac:dyDescent="0.3">
      <c r="B3477" s="305"/>
    </row>
    <row r="3478" spans="2:2" x14ac:dyDescent="0.3">
      <c r="B3478" s="305"/>
    </row>
    <row r="3479" spans="2:2" x14ac:dyDescent="0.3">
      <c r="B3479" s="305"/>
    </row>
    <row r="3480" spans="2:2" x14ac:dyDescent="0.3">
      <c r="B3480" s="305"/>
    </row>
    <row r="3481" spans="2:2" x14ac:dyDescent="0.3">
      <c r="B3481" s="305"/>
    </row>
    <row r="3482" spans="2:2" x14ac:dyDescent="0.3">
      <c r="B3482" s="305"/>
    </row>
    <row r="3483" spans="2:2" x14ac:dyDescent="0.3">
      <c r="B3483" s="305"/>
    </row>
    <row r="3484" spans="2:2" x14ac:dyDescent="0.3">
      <c r="B3484" s="305"/>
    </row>
    <row r="3485" spans="2:2" x14ac:dyDescent="0.3">
      <c r="B3485" s="305"/>
    </row>
    <row r="3486" spans="2:2" x14ac:dyDescent="0.3">
      <c r="B3486" s="305"/>
    </row>
    <row r="3487" spans="2:2" x14ac:dyDescent="0.3">
      <c r="B3487" s="305"/>
    </row>
    <row r="3488" spans="2:2" x14ac:dyDescent="0.3">
      <c r="B3488" s="305"/>
    </row>
    <row r="3489" spans="2:2" x14ac:dyDescent="0.3">
      <c r="B3489" s="305"/>
    </row>
    <row r="3490" spans="2:2" x14ac:dyDescent="0.3">
      <c r="B3490" s="305"/>
    </row>
    <row r="3491" spans="2:2" x14ac:dyDescent="0.3">
      <c r="B3491" s="305"/>
    </row>
    <row r="3492" spans="2:2" x14ac:dyDescent="0.3">
      <c r="B3492" s="305"/>
    </row>
    <row r="3493" spans="2:2" x14ac:dyDescent="0.3">
      <c r="B3493" s="305"/>
    </row>
    <row r="3494" spans="2:2" x14ac:dyDescent="0.3">
      <c r="B3494" s="305"/>
    </row>
    <row r="3495" spans="2:2" x14ac:dyDescent="0.3">
      <c r="B3495" s="305"/>
    </row>
    <row r="3496" spans="2:2" x14ac:dyDescent="0.3">
      <c r="B3496" s="305"/>
    </row>
    <row r="3497" spans="2:2" x14ac:dyDescent="0.3">
      <c r="B3497" s="305"/>
    </row>
    <row r="3498" spans="2:2" x14ac:dyDescent="0.3">
      <c r="B3498" s="305"/>
    </row>
    <row r="3499" spans="2:2" x14ac:dyDescent="0.3">
      <c r="B3499" s="305"/>
    </row>
    <row r="3500" spans="2:2" x14ac:dyDescent="0.3">
      <c r="B3500" s="305"/>
    </row>
    <row r="3501" spans="2:2" x14ac:dyDescent="0.3">
      <c r="B3501" s="305"/>
    </row>
    <row r="3502" spans="2:2" x14ac:dyDescent="0.3">
      <c r="B3502" s="305"/>
    </row>
    <row r="3503" spans="2:2" x14ac:dyDescent="0.3">
      <c r="B3503" s="305"/>
    </row>
    <row r="3504" spans="2:2" x14ac:dyDescent="0.3">
      <c r="B3504" s="305"/>
    </row>
    <row r="3505" spans="2:2" x14ac:dyDescent="0.3">
      <c r="B3505" s="305"/>
    </row>
    <row r="3506" spans="2:2" x14ac:dyDescent="0.3">
      <c r="B3506" s="305"/>
    </row>
    <row r="3507" spans="2:2" x14ac:dyDescent="0.3">
      <c r="B3507" s="305"/>
    </row>
    <row r="3508" spans="2:2" x14ac:dyDescent="0.3">
      <c r="B3508" s="305"/>
    </row>
    <row r="3509" spans="2:2" x14ac:dyDescent="0.3">
      <c r="B3509" s="305"/>
    </row>
    <row r="3510" spans="2:2" x14ac:dyDescent="0.3">
      <c r="B3510" s="305"/>
    </row>
    <row r="3511" spans="2:2" x14ac:dyDescent="0.3">
      <c r="B3511" s="305"/>
    </row>
    <row r="3512" spans="2:2" x14ac:dyDescent="0.3">
      <c r="B3512" s="305"/>
    </row>
    <row r="3513" spans="2:2" x14ac:dyDescent="0.3">
      <c r="B3513" s="305"/>
    </row>
    <row r="3514" spans="2:2" x14ac:dyDescent="0.3">
      <c r="B3514" s="305"/>
    </row>
    <row r="3515" spans="2:2" x14ac:dyDescent="0.3">
      <c r="B3515" s="305"/>
    </row>
    <row r="3516" spans="2:2" x14ac:dyDescent="0.3">
      <c r="B3516" s="305"/>
    </row>
    <row r="3517" spans="2:2" x14ac:dyDescent="0.3">
      <c r="B3517" s="305"/>
    </row>
    <row r="3518" spans="2:2" x14ac:dyDescent="0.3">
      <c r="B3518" s="305"/>
    </row>
    <row r="3519" spans="2:2" x14ac:dyDescent="0.3">
      <c r="B3519" s="305"/>
    </row>
    <row r="3520" spans="2:2" x14ac:dyDescent="0.3">
      <c r="B3520" s="305"/>
    </row>
    <row r="3521" spans="2:2" x14ac:dyDescent="0.3">
      <c r="B3521" s="305"/>
    </row>
    <row r="3522" spans="2:2" x14ac:dyDescent="0.3">
      <c r="B3522" s="305"/>
    </row>
    <row r="3523" spans="2:2" x14ac:dyDescent="0.3">
      <c r="B3523" s="305"/>
    </row>
    <row r="3524" spans="2:2" x14ac:dyDescent="0.3">
      <c r="B3524" s="305"/>
    </row>
    <row r="3525" spans="2:2" x14ac:dyDescent="0.3">
      <c r="B3525" s="305"/>
    </row>
    <row r="3526" spans="2:2" x14ac:dyDescent="0.3">
      <c r="B3526" s="305"/>
    </row>
    <row r="3527" spans="2:2" x14ac:dyDescent="0.3">
      <c r="B3527" s="305"/>
    </row>
    <row r="3528" spans="2:2" x14ac:dyDescent="0.3">
      <c r="B3528" s="305"/>
    </row>
    <row r="3529" spans="2:2" x14ac:dyDescent="0.3">
      <c r="B3529" s="305"/>
    </row>
    <row r="3530" spans="2:2" x14ac:dyDescent="0.3">
      <c r="B3530" s="305"/>
    </row>
    <row r="3531" spans="2:2" x14ac:dyDescent="0.3">
      <c r="B3531" s="305"/>
    </row>
    <row r="3532" spans="2:2" x14ac:dyDescent="0.3">
      <c r="B3532" s="305"/>
    </row>
    <row r="3533" spans="2:2" x14ac:dyDescent="0.3">
      <c r="B3533" s="305"/>
    </row>
    <row r="3534" spans="2:2" x14ac:dyDescent="0.3">
      <c r="B3534" s="305"/>
    </row>
    <row r="3535" spans="2:2" x14ac:dyDescent="0.3">
      <c r="B3535" s="305"/>
    </row>
    <row r="3536" spans="2:2" x14ac:dyDescent="0.3">
      <c r="B3536" s="305"/>
    </row>
    <row r="3537" spans="2:2" x14ac:dyDescent="0.3">
      <c r="B3537" s="305"/>
    </row>
    <row r="3538" spans="2:2" x14ac:dyDescent="0.3">
      <c r="B3538" s="305"/>
    </row>
    <row r="3539" spans="2:2" x14ac:dyDescent="0.3">
      <c r="B3539" s="305"/>
    </row>
    <row r="3540" spans="2:2" x14ac:dyDescent="0.3">
      <c r="B3540" s="305"/>
    </row>
    <row r="3541" spans="2:2" x14ac:dyDescent="0.3">
      <c r="B3541" s="305"/>
    </row>
    <row r="3542" spans="2:2" x14ac:dyDescent="0.3">
      <c r="B3542" s="305"/>
    </row>
    <row r="3543" spans="2:2" x14ac:dyDescent="0.3">
      <c r="B3543" s="305"/>
    </row>
    <row r="3544" spans="2:2" x14ac:dyDescent="0.3">
      <c r="B3544" s="305"/>
    </row>
    <row r="3545" spans="2:2" x14ac:dyDescent="0.3">
      <c r="B3545" s="305"/>
    </row>
    <row r="3546" spans="2:2" x14ac:dyDescent="0.3">
      <c r="B3546" s="305"/>
    </row>
    <row r="3547" spans="2:2" x14ac:dyDescent="0.3">
      <c r="B3547" s="305"/>
    </row>
    <row r="3548" spans="2:2" x14ac:dyDescent="0.3">
      <c r="B3548" s="305"/>
    </row>
    <row r="3549" spans="2:2" x14ac:dyDescent="0.3">
      <c r="B3549" s="305"/>
    </row>
    <row r="3550" spans="2:2" x14ac:dyDescent="0.3">
      <c r="B3550" s="305"/>
    </row>
    <row r="3551" spans="2:2" x14ac:dyDescent="0.3">
      <c r="B3551" s="305"/>
    </row>
    <row r="3552" spans="2:2" x14ac:dyDescent="0.3">
      <c r="B3552" s="305"/>
    </row>
    <row r="3553" spans="2:2" x14ac:dyDescent="0.3">
      <c r="B3553" s="305"/>
    </row>
    <row r="3554" spans="2:2" x14ac:dyDescent="0.3">
      <c r="B3554" s="305"/>
    </row>
    <row r="3555" spans="2:2" x14ac:dyDescent="0.3">
      <c r="B3555" s="305"/>
    </row>
    <row r="3556" spans="2:2" x14ac:dyDescent="0.3">
      <c r="B3556" s="305"/>
    </row>
    <row r="3557" spans="2:2" x14ac:dyDescent="0.3">
      <c r="B3557" s="305"/>
    </row>
    <row r="3558" spans="2:2" x14ac:dyDescent="0.3">
      <c r="B3558" s="305"/>
    </row>
    <row r="3559" spans="2:2" x14ac:dyDescent="0.3">
      <c r="B3559" s="305"/>
    </row>
    <row r="3560" spans="2:2" x14ac:dyDescent="0.3">
      <c r="B3560" s="305"/>
    </row>
    <row r="3561" spans="2:2" x14ac:dyDescent="0.3">
      <c r="B3561" s="305"/>
    </row>
    <row r="3562" spans="2:2" x14ac:dyDescent="0.3">
      <c r="B3562" s="305"/>
    </row>
    <row r="3563" spans="2:2" x14ac:dyDescent="0.3">
      <c r="B3563" s="305"/>
    </row>
    <row r="3564" spans="2:2" x14ac:dyDescent="0.3">
      <c r="B3564" s="305"/>
    </row>
    <row r="3565" spans="2:2" x14ac:dyDescent="0.3">
      <c r="B3565" s="305"/>
    </row>
    <row r="3566" spans="2:2" x14ac:dyDescent="0.3">
      <c r="B3566" s="305"/>
    </row>
    <row r="3567" spans="2:2" x14ac:dyDescent="0.3">
      <c r="B3567" s="305"/>
    </row>
    <row r="3568" spans="2:2" x14ac:dyDescent="0.3">
      <c r="B3568" s="305"/>
    </row>
    <row r="3569" spans="2:2" x14ac:dyDescent="0.3">
      <c r="B3569" s="305"/>
    </row>
    <row r="3570" spans="2:2" x14ac:dyDescent="0.3">
      <c r="B3570" s="305"/>
    </row>
    <row r="3571" spans="2:2" x14ac:dyDescent="0.3">
      <c r="B3571" s="305"/>
    </row>
    <row r="3572" spans="2:2" x14ac:dyDescent="0.3">
      <c r="B3572" s="305"/>
    </row>
    <row r="3573" spans="2:2" x14ac:dyDescent="0.3">
      <c r="B3573" s="305"/>
    </row>
    <row r="3574" spans="2:2" x14ac:dyDescent="0.3">
      <c r="B3574" s="305"/>
    </row>
    <row r="3575" spans="2:2" x14ac:dyDescent="0.3">
      <c r="B3575" s="305"/>
    </row>
    <row r="3576" spans="2:2" x14ac:dyDescent="0.3">
      <c r="B3576" s="305"/>
    </row>
    <row r="3577" spans="2:2" x14ac:dyDescent="0.3">
      <c r="B3577" s="305"/>
    </row>
    <row r="3578" spans="2:2" x14ac:dyDescent="0.3">
      <c r="B3578" s="305"/>
    </row>
    <row r="3579" spans="2:2" x14ac:dyDescent="0.3">
      <c r="B3579" s="305"/>
    </row>
    <row r="3580" spans="2:2" x14ac:dyDescent="0.3">
      <c r="B3580" s="305"/>
    </row>
    <row r="3581" spans="2:2" x14ac:dyDescent="0.3">
      <c r="B3581" s="305"/>
    </row>
    <row r="3582" spans="2:2" x14ac:dyDescent="0.3">
      <c r="B3582" s="305"/>
    </row>
    <row r="3583" spans="2:2" x14ac:dyDescent="0.3">
      <c r="B3583" s="305"/>
    </row>
    <row r="3584" spans="2:2" x14ac:dyDescent="0.3">
      <c r="B3584" s="305"/>
    </row>
    <row r="3585" spans="2:2" x14ac:dyDescent="0.3">
      <c r="B3585" s="305"/>
    </row>
    <row r="3586" spans="2:2" x14ac:dyDescent="0.3">
      <c r="B3586" s="305"/>
    </row>
    <row r="3587" spans="2:2" x14ac:dyDescent="0.3">
      <c r="B3587" s="305"/>
    </row>
    <row r="3588" spans="2:2" x14ac:dyDescent="0.3">
      <c r="B3588" s="305"/>
    </row>
    <row r="3589" spans="2:2" x14ac:dyDescent="0.3">
      <c r="B3589" s="305"/>
    </row>
    <row r="3590" spans="2:2" x14ac:dyDescent="0.3">
      <c r="B3590" s="305"/>
    </row>
    <row r="3591" spans="2:2" x14ac:dyDescent="0.3">
      <c r="B3591" s="305"/>
    </row>
    <row r="3592" spans="2:2" x14ac:dyDescent="0.3">
      <c r="B3592" s="305"/>
    </row>
    <row r="3593" spans="2:2" x14ac:dyDescent="0.3">
      <c r="B3593" s="305"/>
    </row>
    <row r="3594" spans="2:2" x14ac:dyDescent="0.3">
      <c r="B3594" s="305"/>
    </row>
    <row r="3595" spans="2:2" x14ac:dyDescent="0.3">
      <c r="B3595" s="305"/>
    </row>
    <row r="3596" spans="2:2" x14ac:dyDescent="0.3">
      <c r="B3596" s="305"/>
    </row>
    <row r="3597" spans="2:2" x14ac:dyDescent="0.3">
      <c r="B3597" s="305"/>
    </row>
    <row r="3598" spans="2:2" x14ac:dyDescent="0.3">
      <c r="B3598" s="305"/>
    </row>
    <row r="3599" spans="2:2" x14ac:dyDescent="0.3">
      <c r="B3599" s="305"/>
    </row>
    <row r="3600" spans="2:2" x14ac:dyDescent="0.3">
      <c r="B3600" s="305"/>
    </row>
    <row r="3601" spans="2:2" x14ac:dyDescent="0.3">
      <c r="B3601" s="305"/>
    </row>
    <row r="3602" spans="2:2" x14ac:dyDescent="0.3">
      <c r="B3602" s="305"/>
    </row>
    <row r="3603" spans="2:2" x14ac:dyDescent="0.3">
      <c r="B3603" s="305"/>
    </row>
    <row r="3604" spans="2:2" x14ac:dyDescent="0.3">
      <c r="B3604" s="305"/>
    </row>
    <row r="3605" spans="2:2" x14ac:dyDescent="0.3">
      <c r="B3605" s="305"/>
    </row>
    <row r="3606" spans="2:2" x14ac:dyDescent="0.3">
      <c r="B3606" s="305"/>
    </row>
    <row r="3607" spans="2:2" x14ac:dyDescent="0.3">
      <c r="B3607" s="305"/>
    </row>
    <row r="3608" spans="2:2" x14ac:dyDescent="0.3">
      <c r="B3608" s="305"/>
    </row>
    <row r="3609" spans="2:2" x14ac:dyDescent="0.3">
      <c r="B3609" s="305"/>
    </row>
    <row r="3610" spans="2:2" x14ac:dyDescent="0.3">
      <c r="B3610" s="305"/>
    </row>
    <row r="3611" spans="2:2" x14ac:dyDescent="0.3">
      <c r="B3611" s="305"/>
    </row>
    <row r="3612" spans="2:2" x14ac:dyDescent="0.3">
      <c r="B3612" s="305"/>
    </row>
    <row r="3613" spans="2:2" x14ac:dyDescent="0.3">
      <c r="B3613" s="305"/>
    </row>
    <row r="3614" spans="2:2" x14ac:dyDescent="0.3">
      <c r="B3614" s="305"/>
    </row>
    <row r="3615" spans="2:2" x14ac:dyDescent="0.3">
      <c r="B3615" s="305"/>
    </row>
    <row r="3616" spans="2:2" x14ac:dyDescent="0.3">
      <c r="B3616" s="305"/>
    </row>
    <row r="3617" spans="2:2" x14ac:dyDescent="0.3">
      <c r="B3617" s="305"/>
    </row>
    <row r="3618" spans="2:2" x14ac:dyDescent="0.3">
      <c r="B3618" s="305"/>
    </row>
    <row r="3619" spans="2:2" x14ac:dyDescent="0.3">
      <c r="B3619" s="305"/>
    </row>
    <row r="3620" spans="2:2" x14ac:dyDescent="0.3">
      <c r="B3620" s="305"/>
    </row>
    <row r="3621" spans="2:2" x14ac:dyDescent="0.3">
      <c r="B3621" s="305"/>
    </row>
    <row r="3622" spans="2:2" x14ac:dyDescent="0.3">
      <c r="B3622" s="305"/>
    </row>
    <row r="3623" spans="2:2" x14ac:dyDescent="0.3">
      <c r="B3623" s="305"/>
    </row>
    <row r="3624" spans="2:2" x14ac:dyDescent="0.3">
      <c r="B3624" s="305"/>
    </row>
    <row r="3625" spans="2:2" x14ac:dyDescent="0.3">
      <c r="B3625" s="305"/>
    </row>
    <row r="3626" spans="2:2" x14ac:dyDescent="0.3">
      <c r="B3626" s="305"/>
    </row>
    <row r="3627" spans="2:2" x14ac:dyDescent="0.3">
      <c r="B3627" s="305"/>
    </row>
    <row r="3628" spans="2:2" x14ac:dyDescent="0.3">
      <c r="B3628" s="305"/>
    </row>
    <row r="3629" spans="2:2" x14ac:dyDescent="0.3">
      <c r="B3629" s="305"/>
    </row>
    <row r="3630" spans="2:2" x14ac:dyDescent="0.3">
      <c r="B3630" s="305"/>
    </row>
    <row r="3631" spans="2:2" x14ac:dyDescent="0.3">
      <c r="B3631" s="305"/>
    </row>
    <row r="3632" spans="2:2" x14ac:dyDescent="0.3">
      <c r="B3632" s="305"/>
    </row>
    <row r="3633" spans="2:2" x14ac:dyDescent="0.3">
      <c r="B3633" s="305"/>
    </row>
    <row r="3634" spans="2:2" x14ac:dyDescent="0.3">
      <c r="B3634" s="305"/>
    </row>
    <row r="3635" spans="2:2" x14ac:dyDescent="0.3">
      <c r="B3635" s="305"/>
    </row>
    <row r="3636" spans="2:2" x14ac:dyDescent="0.3">
      <c r="B3636" s="305"/>
    </row>
    <row r="3637" spans="2:2" x14ac:dyDescent="0.3">
      <c r="B3637" s="305"/>
    </row>
    <row r="3638" spans="2:2" x14ac:dyDescent="0.3">
      <c r="B3638" s="305"/>
    </row>
    <row r="3639" spans="2:2" x14ac:dyDescent="0.3">
      <c r="B3639" s="305"/>
    </row>
    <row r="3640" spans="2:2" x14ac:dyDescent="0.3">
      <c r="B3640" s="305"/>
    </row>
    <row r="3641" spans="2:2" x14ac:dyDescent="0.3">
      <c r="B3641" s="305"/>
    </row>
    <row r="3642" spans="2:2" x14ac:dyDescent="0.3">
      <c r="B3642" s="305"/>
    </row>
    <row r="3643" spans="2:2" x14ac:dyDescent="0.3">
      <c r="B3643" s="305"/>
    </row>
    <row r="3644" spans="2:2" x14ac:dyDescent="0.3">
      <c r="B3644" s="305"/>
    </row>
    <row r="3645" spans="2:2" x14ac:dyDescent="0.3">
      <c r="B3645" s="305"/>
    </row>
    <row r="3646" spans="2:2" x14ac:dyDescent="0.3">
      <c r="B3646" s="305"/>
    </row>
    <row r="3647" spans="2:2" x14ac:dyDescent="0.3">
      <c r="B3647" s="305"/>
    </row>
    <row r="3648" spans="2:2" x14ac:dyDescent="0.3">
      <c r="B3648" s="305"/>
    </row>
    <row r="3649" spans="2:2" x14ac:dyDescent="0.3">
      <c r="B3649" s="305"/>
    </row>
    <row r="3650" spans="2:2" x14ac:dyDescent="0.3">
      <c r="B3650" s="305"/>
    </row>
    <row r="3651" spans="2:2" x14ac:dyDescent="0.3">
      <c r="B3651" s="305"/>
    </row>
    <row r="3652" spans="2:2" x14ac:dyDescent="0.3">
      <c r="B3652" s="305"/>
    </row>
    <row r="3653" spans="2:2" x14ac:dyDescent="0.3">
      <c r="B3653" s="305"/>
    </row>
    <row r="3654" spans="2:2" x14ac:dyDescent="0.3">
      <c r="B3654" s="305"/>
    </row>
    <row r="3655" spans="2:2" x14ac:dyDescent="0.3">
      <c r="B3655" s="305"/>
    </row>
    <row r="3656" spans="2:2" x14ac:dyDescent="0.3">
      <c r="B3656" s="305"/>
    </row>
    <row r="3657" spans="2:2" x14ac:dyDescent="0.3">
      <c r="B3657" s="305"/>
    </row>
    <row r="3658" spans="2:2" x14ac:dyDescent="0.3">
      <c r="B3658" s="305"/>
    </row>
    <row r="3659" spans="2:2" x14ac:dyDescent="0.3">
      <c r="B3659" s="305"/>
    </row>
    <row r="3660" spans="2:2" x14ac:dyDescent="0.3">
      <c r="B3660" s="305"/>
    </row>
    <row r="3661" spans="2:2" x14ac:dyDescent="0.3">
      <c r="B3661" s="305"/>
    </row>
    <row r="3662" spans="2:2" x14ac:dyDescent="0.3">
      <c r="B3662" s="305"/>
    </row>
    <row r="3663" spans="2:2" x14ac:dyDescent="0.3">
      <c r="B3663" s="305"/>
    </row>
    <row r="3664" spans="2:2" x14ac:dyDescent="0.3">
      <c r="B3664" s="305"/>
    </row>
    <row r="3665" spans="2:2" x14ac:dyDescent="0.3">
      <c r="B3665" s="305"/>
    </row>
    <row r="3666" spans="2:2" x14ac:dyDescent="0.3">
      <c r="B3666" s="305"/>
    </row>
    <row r="3667" spans="2:2" x14ac:dyDescent="0.3">
      <c r="B3667" s="305"/>
    </row>
    <row r="3668" spans="2:2" x14ac:dyDescent="0.3">
      <c r="B3668" s="305"/>
    </row>
    <row r="3669" spans="2:2" x14ac:dyDescent="0.3">
      <c r="B3669" s="305"/>
    </row>
    <row r="3670" spans="2:2" x14ac:dyDescent="0.3">
      <c r="B3670" s="305"/>
    </row>
    <row r="3671" spans="2:2" x14ac:dyDescent="0.3">
      <c r="B3671" s="305"/>
    </row>
    <row r="3672" spans="2:2" x14ac:dyDescent="0.3">
      <c r="B3672" s="305"/>
    </row>
    <row r="3673" spans="2:2" x14ac:dyDescent="0.3">
      <c r="B3673" s="305"/>
    </row>
    <row r="3674" spans="2:2" x14ac:dyDescent="0.3">
      <c r="B3674" s="305"/>
    </row>
    <row r="3675" spans="2:2" x14ac:dyDescent="0.3">
      <c r="B3675" s="305"/>
    </row>
    <row r="3676" spans="2:2" x14ac:dyDescent="0.3">
      <c r="B3676" s="305"/>
    </row>
    <row r="3677" spans="2:2" x14ac:dyDescent="0.3">
      <c r="B3677" s="305"/>
    </row>
    <row r="3678" spans="2:2" x14ac:dyDescent="0.3">
      <c r="B3678" s="305"/>
    </row>
    <row r="3679" spans="2:2" x14ac:dyDescent="0.3">
      <c r="B3679" s="305"/>
    </row>
    <row r="3680" spans="2:2" x14ac:dyDescent="0.3">
      <c r="B3680" s="305"/>
    </row>
    <row r="3681" spans="2:2" x14ac:dyDescent="0.3">
      <c r="B3681" s="305"/>
    </row>
    <row r="3682" spans="2:2" x14ac:dyDescent="0.3">
      <c r="B3682" s="305"/>
    </row>
    <row r="3683" spans="2:2" x14ac:dyDescent="0.3">
      <c r="B3683" s="305"/>
    </row>
    <row r="3684" spans="2:2" x14ac:dyDescent="0.3">
      <c r="B3684" s="305"/>
    </row>
    <row r="3685" spans="2:2" x14ac:dyDescent="0.3">
      <c r="B3685" s="305"/>
    </row>
    <row r="3686" spans="2:2" x14ac:dyDescent="0.3">
      <c r="B3686" s="305"/>
    </row>
    <row r="3687" spans="2:2" x14ac:dyDescent="0.3">
      <c r="B3687" s="305"/>
    </row>
    <row r="3688" spans="2:2" x14ac:dyDescent="0.3">
      <c r="B3688" s="305"/>
    </row>
    <row r="3689" spans="2:2" x14ac:dyDescent="0.3">
      <c r="B3689" s="305"/>
    </row>
    <row r="3690" spans="2:2" x14ac:dyDescent="0.3">
      <c r="B3690" s="305"/>
    </row>
    <row r="3691" spans="2:2" x14ac:dyDescent="0.3">
      <c r="B3691" s="305"/>
    </row>
    <row r="3692" spans="2:2" x14ac:dyDescent="0.3">
      <c r="B3692" s="305"/>
    </row>
    <row r="3693" spans="2:2" x14ac:dyDescent="0.3">
      <c r="B3693" s="305"/>
    </row>
    <row r="3694" spans="2:2" x14ac:dyDescent="0.3">
      <c r="B3694" s="305"/>
    </row>
    <row r="3695" spans="2:2" x14ac:dyDescent="0.3">
      <c r="B3695" s="305"/>
    </row>
    <row r="3696" spans="2:2" x14ac:dyDescent="0.3">
      <c r="B3696" s="305"/>
    </row>
    <row r="3697" spans="2:2" x14ac:dyDescent="0.3">
      <c r="B3697" s="305"/>
    </row>
    <row r="3698" spans="2:2" x14ac:dyDescent="0.3">
      <c r="B3698" s="305"/>
    </row>
    <row r="3699" spans="2:2" x14ac:dyDescent="0.3">
      <c r="B3699" s="305"/>
    </row>
    <row r="3700" spans="2:2" x14ac:dyDescent="0.3">
      <c r="B3700" s="305"/>
    </row>
    <row r="3701" spans="2:2" x14ac:dyDescent="0.3">
      <c r="B3701" s="305"/>
    </row>
    <row r="3702" spans="2:2" x14ac:dyDescent="0.3">
      <c r="B3702" s="305"/>
    </row>
    <row r="3703" spans="2:2" x14ac:dyDescent="0.3">
      <c r="B3703" s="305"/>
    </row>
    <row r="3704" spans="2:2" x14ac:dyDescent="0.3">
      <c r="B3704" s="305"/>
    </row>
    <row r="3705" spans="2:2" x14ac:dyDescent="0.3">
      <c r="B3705" s="305"/>
    </row>
    <row r="3706" spans="2:2" x14ac:dyDescent="0.3">
      <c r="B3706" s="305"/>
    </row>
    <row r="3707" spans="2:2" x14ac:dyDescent="0.3">
      <c r="B3707" s="305"/>
    </row>
    <row r="3708" spans="2:2" x14ac:dyDescent="0.3">
      <c r="B3708" s="305"/>
    </row>
    <row r="3709" spans="2:2" x14ac:dyDescent="0.3">
      <c r="B3709" s="305"/>
    </row>
    <row r="3710" spans="2:2" x14ac:dyDescent="0.3">
      <c r="B3710" s="305"/>
    </row>
    <row r="3711" spans="2:2" x14ac:dyDescent="0.3">
      <c r="B3711" s="305"/>
    </row>
    <row r="3712" spans="2:2" x14ac:dyDescent="0.3">
      <c r="B3712" s="305"/>
    </row>
    <row r="3713" spans="2:2" x14ac:dyDescent="0.3">
      <c r="B3713" s="305"/>
    </row>
    <row r="3714" spans="2:2" x14ac:dyDescent="0.3">
      <c r="B3714" s="305"/>
    </row>
    <row r="3715" spans="2:2" x14ac:dyDescent="0.3">
      <c r="B3715" s="305"/>
    </row>
    <row r="3716" spans="2:2" x14ac:dyDescent="0.3">
      <c r="B3716" s="305"/>
    </row>
    <row r="3717" spans="2:2" x14ac:dyDescent="0.3">
      <c r="B3717" s="305"/>
    </row>
    <row r="3718" spans="2:2" x14ac:dyDescent="0.3">
      <c r="B3718" s="305"/>
    </row>
    <row r="3719" spans="2:2" x14ac:dyDescent="0.3">
      <c r="B3719" s="305"/>
    </row>
    <row r="3720" spans="2:2" x14ac:dyDescent="0.3">
      <c r="B3720" s="305"/>
    </row>
    <row r="3721" spans="2:2" x14ac:dyDescent="0.3">
      <c r="B3721" s="305"/>
    </row>
    <row r="3722" spans="2:2" x14ac:dyDescent="0.3">
      <c r="B3722" s="305"/>
    </row>
    <row r="3723" spans="2:2" x14ac:dyDescent="0.3">
      <c r="B3723" s="305"/>
    </row>
    <row r="3724" spans="2:2" x14ac:dyDescent="0.3">
      <c r="B3724" s="305"/>
    </row>
    <row r="3725" spans="2:2" x14ac:dyDescent="0.3">
      <c r="B3725" s="305"/>
    </row>
    <row r="3726" spans="2:2" x14ac:dyDescent="0.3">
      <c r="B3726" s="305"/>
    </row>
    <row r="3727" spans="2:2" x14ac:dyDescent="0.3">
      <c r="B3727" s="305"/>
    </row>
    <row r="3728" spans="2:2" x14ac:dyDescent="0.3">
      <c r="B3728" s="305"/>
    </row>
    <row r="3729" spans="2:2" x14ac:dyDescent="0.3">
      <c r="B3729" s="305"/>
    </row>
    <row r="3730" spans="2:2" x14ac:dyDescent="0.3">
      <c r="B3730" s="305"/>
    </row>
    <row r="3731" spans="2:2" x14ac:dyDescent="0.3">
      <c r="B3731" s="305"/>
    </row>
    <row r="3732" spans="2:2" x14ac:dyDescent="0.3">
      <c r="B3732" s="305"/>
    </row>
    <row r="3733" spans="2:2" x14ac:dyDescent="0.3">
      <c r="B3733" s="305"/>
    </row>
    <row r="3734" spans="2:2" x14ac:dyDescent="0.3">
      <c r="B3734" s="305"/>
    </row>
    <row r="3735" spans="2:2" x14ac:dyDescent="0.3">
      <c r="B3735" s="305"/>
    </row>
    <row r="3736" spans="2:2" x14ac:dyDescent="0.3">
      <c r="B3736" s="305"/>
    </row>
    <row r="3737" spans="2:2" x14ac:dyDescent="0.3">
      <c r="B3737" s="305"/>
    </row>
    <row r="3738" spans="2:2" x14ac:dyDescent="0.3">
      <c r="B3738" s="305"/>
    </row>
    <row r="3739" spans="2:2" x14ac:dyDescent="0.3">
      <c r="B3739" s="305"/>
    </row>
    <row r="3740" spans="2:2" x14ac:dyDescent="0.3">
      <c r="B3740" s="305"/>
    </row>
    <row r="3741" spans="2:2" x14ac:dyDescent="0.3">
      <c r="B3741" s="305"/>
    </row>
    <row r="3742" spans="2:2" x14ac:dyDescent="0.3">
      <c r="B3742" s="305"/>
    </row>
    <row r="3743" spans="2:2" x14ac:dyDescent="0.3">
      <c r="B3743" s="305"/>
    </row>
    <row r="3744" spans="2:2" x14ac:dyDescent="0.3">
      <c r="B3744" s="305"/>
    </row>
    <row r="3745" spans="2:2" x14ac:dyDescent="0.3">
      <c r="B3745" s="305"/>
    </row>
    <row r="3746" spans="2:2" x14ac:dyDescent="0.3">
      <c r="B3746" s="305"/>
    </row>
    <row r="3747" spans="2:2" x14ac:dyDescent="0.3">
      <c r="B3747" s="305"/>
    </row>
    <row r="3748" spans="2:2" x14ac:dyDescent="0.3">
      <c r="B3748" s="305"/>
    </row>
    <row r="3749" spans="2:2" x14ac:dyDescent="0.3">
      <c r="B3749" s="305"/>
    </row>
    <row r="3750" spans="2:2" x14ac:dyDescent="0.3">
      <c r="B3750" s="305"/>
    </row>
    <row r="3751" spans="2:2" x14ac:dyDescent="0.3">
      <c r="B3751" s="305"/>
    </row>
    <row r="3752" spans="2:2" x14ac:dyDescent="0.3">
      <c r="B3752" s="305"/>
    </row>
    <row r="3753" spans="2:2" x14ac:dyDescent="0.3">
      <c r="B3753" s="305"/>
    </row>
    <row r="3754" spans="2:2" x14ac:dyDescent="0.3">
      <c r="B3754" s="305"/>
    </row>
    <row r="3755" spans="2:2" x14ac:dyDescent="0.3">
      <c r="B3755" s="305"/>
    </row>
    <row r="3756" spans="2:2" x14ac:dyDescent="0.3">
      <c r="B3756" s="305"/>
    </row>
    <row r="3757" spans="2:2" x14ac:dyDescent="0.3">
      <c r="B3757" s="305"/>
    </row>
    <row r="3758" spans="2:2" x14ac:dyDescent="0.3">
      <c r="B3758" s="305"/>
    </row>
    <row r="3759" spans="2:2" x14ac:dyDescent="0.3">
      <c r="B3759" s="305"/>
    </row>
    <row r="3760" spans="2:2" x14ac:dyDescent="0.3">
      <c r="B3760" s="305"/>
    </row>
    <row r="3761" spans="2:2" x14ac:dyDescent="0.3">
      <c r="B3761" s="305"/>
    </row>
    <row r="3762" spans="2:2" x14ac:dyDescent="0.3">
      <c r="B3762" s="305"/>
    </row>
    <row r="3763" spans="2:2" x14ac:dyDescent="0.3">
      <c r="B3763" s="305"/>
    </row>
    <row r="3764" spans="2:2" x14ac:dyDescent="0.3">
      <c r="B3764" s="305"/>
    </row>
    <row r="3765" spans="2:2" x14ac:dyDescent="0.3">
      <c r="B3765" s="305"/>
    </row>
    <row r="3766" spans="2:2" x14ac:dyDescent="0.3">
      <c r="B3766" s="305"/>
    </row>
    <row r="3767" spans="2:2" x14ac:dyDescent="0.3">
      <c r="B3767" s="305"/>
    </row>
    <row r="3768" spans="2:2" x14ac:dyDescent="0.3">
      <c r="B3768" s="305"/>
    </row>
    <row r="3769" spans="2:2" x14ac:dyDescent="0.3">
      <c r="B3769" s="305"/>
    </row>
    <row r="3770" spans="2:2" x14ac:dyDescent="0.3">
      <c r="B3770" s="305"/>
    </row>
    <row r="3771" spans="2:2" x14ac:dyDescent="0.3">
      <c r="B3771" s="305"/>
    </row>
    <row r="3772" spans="2:2" x14ac:dyDescent="0.3">
      <c r="B3772" s="305"/>
    </row>
    <row r="3773" spans="2:2" x14ac:dyDescent="0.3">
      <c r="B3773" s="305"/>
    </row>
    <row r="3774" spans="2:2" x14ac:dyDescent="0.3">
      <c r="B3774" s="305"/>
    </row>
    <row r="3775" spans="2:2" x14ac:dyDescent="0.3">
      <c r="B3775" s="305"/>
    </row>
    <row r="3776" spans="2:2" x14ac:dyDescent="0.3">
      <c r="B3776" s="305"/>
    </row>
    <row r="3777" spans="2:2" x14ac:dyDescent="0.3">
      <c r="B3777" s="305"/>
    </row>
    <row r="3778" spans="2:2" x14ac:dyDescent="0.3">
      <c r="B3778" s="305"/>
    </row>
    <row r="3779" spans="2:2" x14ac:dyDescent="0.3">
      <c r="B3779" s="305"/>
    </row>
    <row r="3780" spans="2:2" x14ac:dyDescent="0.3">
      <c r="B3780" s="305"/>
    </row>
    <row r="3781" spans="2:2" x14ac:dyDescent="0.3">
      <c r="B3781" s="305"/>
    </row>
    <row r="3782" spans="2:2" x14ac:dyDescent="0.3">
      <c r="B3782" s="305"/>
    </row>
    <row r="3783" spans="2:2" x14ac:dyDescent="0.3">
      <c r="B3783" s="305"/>
    </row>
    <row r="3784" spans="2:2" x14ac:dyDescent="0.3">
      <c r="B3784" s="305"/>
    </row>
    <row r="3785" spans="2:2" x14ac:dyDescent="0.3">
      <c r="B3785" s="305"/>
    </row>
    <row r="3786" spans="2:2" x14ac:dyDescent="0.3">
      <c r="B3786" s="305"/>
    </row>
    <row r="3787" spans="2:2" x14ac:dyDescent="0.3">
      <c r="B3787" s="305"/>
    </row>
    <row r="3788" spans="2:2" x14ac:dyDescent="0.3">
      <c r="B3788" s="305"/>
    </row>
    <row r="3789" spans="2:2" x14ac:dyDescent="0.3">
      <c r="B3789" s="305"/>
    </row>
    <row r="3790" spans="2:2" x14ac:dyDescent="0.3">
      <c r="B3790" s="305"/>
    </row>
    <row r="3791" spans="2:2" x14ac:dyDescent="0.3">
      <c r="B3791" s="305"/>
    </row>
    <row r="3792" spans="2:2" x14ac:dyDescent="0.3">
      <c r="B3792" s="305"/>
    </row>
    <row r="3793" spans="2:2" x14ac:dyDescent="0.3">
      <c r="B3793" s="305"/>
    </row>
    <row r="3794" spans="2:2" x14ac:dyDescent="0.3">
      <c r="B3794" s="305"/>
    </row>
    <row r="3795" spans="2:2" x14ac:dyDescent="0.3">
      <c r="B3795" s="305"/>
    </row>
    <row r="3796" spans="2:2" x14ac:dyDescent="0.3">
      <c r="B3796" s="305"/>
    </row>
    <row r="3797" spans="2:2" x14ac:dyDescent="0.3">
      <c r="B3797" s="305"/>
    </row>
    <row r="3798" spans="2:2" x14ac:dyDescent="0.3">
      <c r="B3798" s="305"/>
    </row>
    <row r="3799" spans="2:2" x14ac:dyDescent="0.3">
      <c r="B3799" s="305"/>
    </row>
    <row r="3800" spans="2:2" x14ac:dyDescent="0.3">
      <c r="B3800" s="305"/>
    </row>
    <row r="3801" spans="2:2" x14ac:dyDescent="0.3">
      <c r="B3801" s="305"/>
    </row>
    <row r="3802" spans="2:2" x14ac:dyDescent="0.3">
      <c r="B3802" s="305"/>
    </row>
    <row r="3803" spans="2:2" x14ac:dyDescent="0.3">
      <c r="B3803" s="305"/>
    </row>
    <row r="3804" spans="2:2" x14ac:dyDescent="0.3">
      <c r="B3804" s="305"/>
    </row>
    <row r="3805" spans="2:2" x14ac:dyDescent="0.3">
      <c r="B3805" s="305"/>
    </row>
    <row r="3806" spans="2:2" x14ac:dyDescent="0.3">
      <c r="B3806" s="305"/>
    </row>
    <row r="3807" spans="2:2" x14ac:dyDescent="0.3">
      <c r="B3807" s="305"/>
    </row>
    <row r="3808" spans="2:2" x14ac:dyDescent="0.3">
      <c r="B3808" s="305"/>
    </row>
    <row r="3809" spans="2:2" x14ac:dyDescent="0.3">
      <c r="B3809" s="305"/>
    </row>
    <row r="3810" spans="2:2" x14ac:dyDescent="0.3">
      <c r="B3810" s="305"/>
    </row>
    <row r="3811" spans="2:2" x14ac:dyDescent="0.3">
      <c r="B3811" s="305"/>
    </row>
    <row r="3812" spans="2:2" x14ac:dyDescent="0.3">
      <c r="B3812" s="305"/>
    </row>
    <row r="3813" spans="2:2" x14ac:dyDescent="0.3">
      <c r="B3813" s="305"/>
    </row>
    <row r="3814" spans="2:2" x14ac:dyDescent="0.3">
      <c r="B3814" s="305"/>
    </row>
    <row r="3815" spans="2:2" x14ac:dyDescent="0.3">
      <c r="B3815" s="305"/>
    </row>
    <row r="3816" spans="2:2" x14ac:dyDescent="0.3">
      <c r="B3816" s="305"/>
    </row>
    <row r="3817" spans="2:2" x14ac:dyDescent="0.3">
      <c r="B3817" s="305"/>
    </row>
    <row r="3818" spans="2:2" x14ac:dyDescent="0.3">
      <c r="B3818" s="305"/>
    </row>
    <row r="3819" spans="2:2" x14ac:dyDescent="0.3">
      <c r="B3819" s="305"/>
    </row>
    <row r="3820" spans="2:2" x14ac:dyDescent="0.3">
      <c r="B3820" s="305"/>
    </row>
    <row r="3821" spans="2:2" x14ac:dyDescent="0.3">
      <c r="B3821" s="305"/>
    </row>
    <row r="3822" spans="2:2" x14ac:dyDescent="0.3">
      <c r="B3822" s="305"/>
    </row>
    <row r="3823" spans="2:2" x14ac:dyDescent="0.3">
      <c r="B3823" s="305"/>
    </row>
    <row r="3824" spans="2:2" x14ac:dyDescent="0.3">
      <c r="B3824" s="305"/>
    </row>
    <row r="3825" spans="2:2" x14ac:dyDescent="0.3">
      <c r="B3825" s="305"/>
    </row>
    <row r="3826" spans="2:2" x14ac:dyDescent="0.3">
      <c r="B3826" s="305"/>
    </row>
    <row r="3827" spans="2:2" x14ac:dyDescent="0.3">
      <c r="B3827" s="305"/>
    </row>
    <row r="3828" spans="2:2" x14ac:dyDescent="0.3">
      <c r="B3828" s="305"/>
    </row>
    <row r="3829" spans="2:2" x14ac:dyDescent="0.3">
      <c r="B3829" s="305"/>
    </row>
    <row r="3830" spans="2:2" x14ac:dyDescent="0.3">
      <c r="B3830" s="305"/>
    </row>
    <row r="3831" spans="2:2" x14ac:dyDescent="0.3">
      <c r="B3831" s="305"/>
    </row>
    <row r="3832" spans="2:2" x14ac:dyDescent="0.3">
      <c r="B3832" s="305"/>
    </row>
    <row r="3833" spans="2:2" x14ac:dyDescent="0.3">
      <c r="B3833" s="305"/>
    </row>
    <row r="3834" spans="2:2" x14ac:dyDescent="0.3">
      <c r="B3834" s="305"/>
    </row>
    <row r="3835" spans="2:2" x14ac:dyDescent="0.3">
      <c r="B3835" s="305"/>
    </row>
    <row r="3836" spans="2:2" x14ac:dyDescent="0.3">
      <c r="B3836" s="305"/>
    </row>
    <row r="3837" spans="2:2" x14ac:dyDescent="0.3">
      <c r="B3837" s="305"/>
    </row>
    <row r="3838" spans="2:2" x14ac:dyDescent="0.3">
      <c r="B3838" s="305"/>
    </row>
    <row r="3839" spans="2:2" x14ac:dyDescent="0.3">
      <c r="B3839" s="305"/>
    </row>
    <row r="3840" spans="2:2" x14ac:dyDescent="0.3">
      <c r="B3840" s="305"/>
    </row>
    <row r="3841" spans="2:2" x14ac:dyDescent="0.3">
      <c r="B3841" s="305"/>
    </row>
    <row r="3842" spans="2:2" x14ac:dyDescent="0.3">
      <c r="B3842" s="305"/>
    </row>
    <row r="3843" spans="2:2" x14ac:dyDescent="0.3">
      <c r="B3843" s="305"/>
    </row>
    <row r="3844" spans="2:2" x14ac:dyDescent="0.3">
      <c r="B3844" s="305"/>
    </row>
    <row r="3845" spans="2:2" x14ac:dyDescent="0.3">
      <c r="B3845" s="305"/>
    </row>
    <row r="3846" spans="2:2" x14ac:dyDescent="0.3">
      <c r="B3846" s="305"/>
    </row>
    <row r="3847" spans="2:2" x14ac:dyDescent="0.3">
      <c r="B3847" s="305"/>
    </row>
    <row r="3848" spans="2:2" x14ac:dyDescent="0.3">
      <c r="B3848" s="305"/>
    </row>
    <row r="3849" spans="2:2" x14ac:dyDescent="0.3">
      <c r="B3849" s="305"/>
    </row>
    <row r="3850" spans="2:2" x14ac:dyDescent="0.3">
      <c r="B3850" s="305"/>
    </row>
    <row r="3851" spans="2:2" x14ac:dyDescent="0.3">
      <c r="B3851" s="305"/>
    </row>
    <row r="3852" spans="2:2" x14ac:dyDescent="0.3">
      <c r="B3852" s="305"/>
    </row>
    <row r="3853" spans="2:2" x14ac:dyDescent="0.3">
      <c r="B3853" s="305"/>
    </row>
    <row r="3854" spans="2:2" x14ac:dyDescent="0.3">
      <c r="B3854" s="305"/>
    </row>
    <row r="3855" spans="2:2" x14ac:dyDescent="0.3">
      <c r="B3855" s="305"/>
    </row>
    <row r="3856" spans="2:2" x14ac:dyDescent="0.3">
      <c r="B3856" s="305"/>
    </row>
    <row r="3857" spans="2:2" x14ac:dyDescent="0.3">
      <c r="B3857" s="305"/>
    </row>
    <row r="3858" spans="2:2" x14ac:dyDescent="0.3">
      <c r="B3858" s="305"/>
    </row>
    <row r="3859" spans="2:2" x14ac:dyDescent="0.3">
      <c r="B3859" s="305"/>
    </row>
    <row r="3860" spans="2:2" x14ac:dyDescent="0.3">
      <c r="B3860" s="305"/>
    </row>
    <row r="3861" spans="2:2" x14ac:dyDescent="0.3">
      <c r="B3861" s="305"/>
    </row>
    <row r="3862" spans="2:2" x14ac:dyDescent="0.3">
      <c r="B3862" s="305"/>
    </row>
    <row r="3863" spans="2:2" x14ac:dyDescent="0.3">
      <c r="B3863" s="305"/>
    </row>
    <row r="3864" spans="2:2" x14ac:dyDescent="0.3">
      <c r="B3864" s="305"/>
    </row>
    <row r="3865" spans="2:2" x14ac:dyDescent="0.3">
      <c r="B3865" s="305"/>
    </row>
    <row r="3866" spans="2:2" x14ac:dyDescent="0.3">
      <c r="B3866" s="305"/>
    </row>
    <row r="3867" spans="2:2" x14ac:dyDescent="0.3">
      <c r="B3867" s="305"/>
    </row>
    <row r="3868" spans="2:2" x14ac:dyDescent="0.3">
      <c r="B3868" s="305"/>
    </row>
    <row r="3869" spans="2:2" x14ac:dyDescent="0.3">
      <c r="B3869" s="305"/>
    </row>
    <row r="3870" spans="2:2" x14ac:dyDescent="0.3">
      <c r="B3870" s="305"/>
    </row>
    <row r="3871" spans="2:2" x14ac:dyDescent="0.3">
      <c r="B3871" s="305"/>
    </row>
    <row r="3872" spans="2:2" x14ac:dyDescent="0.3">
      <c r="B3872" s="305"/>
    </row>
    <row r="3873" spans="2:2" x14ac:dyDescent="0.3">
      <c r="B3873" s="305"/>
    </row>
    <row r="3874" spans="2:2" x14ac:dyDescent="0.3">
      <c r="B3874" s="305"/>
    </row>
    <row r="3875" spans="2:2" x14ac:dyDescent="0.3">
      <c r="B3875" s="305"/>
    </row>
    <row r="3876" spans="2:2" x14ac:dyDescent="0.3">
      <c r="B3876" s="305"/>
    </row>
    <row r="3877" spans="2:2" x14ac:dyDescent="0.3">
      <c r="B3877" s="305"/>
    </row>
    <row r="3878" spans="2:2" x14ac:dyDescent="0.3">
      <c r="B3878" s="305"/>
    </row>
    <row r="3879" spans="2:2" x14ac:dyDescent="0.3">
      <c r="B3879" s="305"/>
    </row>
    <row r="3880" spans="2:2" x14ac:dyDescent="0.3">
      <c r="B3880" s="305"/>
    </row>
    <row r="3881" spans="2:2" x14ac:dyDescent="0.3">
      <c r="B3881" s="305"/>
    </row>
    <row r="3882" spans="2:2" x14ac:dyDescent="0.3">
      <c r="B3882" s="305"/>
    </row>
    <row r="3883" spans="2:2" x14ac:dyDescent="0.3">
      <c r="B3883" s="305"/>
    </row>
    <row r="3884" spans="2:2" x14ac:dyDescent="0.3">
      <c r="B3884" s="305"/>
    </row>
    <row r="3885" spans="2:2" x14ac:dyDescent="0.3">
      <c r="B3885" s="305"/>
    </row>
    <row r="3886" spans="2:2" x14ac:dyDescent="0.3">
      <c r="B3886" s="305"/>
    </row>
    <row r="3887" spans="2:2" x14ac:dyDescent="0.3">
      <c r="B3887" s="305"/>
    </row>
    <row r="3888" spans="2:2" x14ac:dyDescent="0.3">
      <c r="B3888" s="305"/>
    </row>
    <row r="3889" spans="2:2" x14ac:dyDescent="0.3">
      <c r="B3889" s="305"/>
    </row>
    <row r="3890" spans="2:2" x14ac:dyDescent="0.3">
      <c r="B3890" s="305"/>
    </row>
    <row r="3891" spans="2:2" x14ac:dyDescent="0.3">
      <c r="B3891" s="305"/>
    </row>
    <row r="3892" spans="2:2" x14ac:dyDescent="0.3">
      <c r="B3892" s="305"/>
    </row>
    <row r="3893" spans="2:2" x14ac:dyDescent="0.3">
      <c r="B3893" s="305"/>
    </row>
    <row r="3894" spans="2:2" x14ac:dyDescent="0.3">
      <c r="B3894" s="305"/>
    </row>
    <row r="3895" spans="2:2" x14ac:dyDescent="0.3">
      <c r="B3895" s="305"/>
    </row>
    <row r="3896" spans="2:2" x14ac:dyDescent="0.3">
      <c r="B3896" s="305"/>
    </row>
    <row r="3897" spans="2:2" x14ac:dyDescent="0.3">
      <c r="B3897" s="305"/>
    </row>
    <row r="3898" spans="2:2" x14ac:dyDescent="0.3">
      <c r="B3898" s="305"/>
    </row>
    <row r="3899" spans="2:2" x14ac:dyDescent="0.3">
      <c r="B3899" s="305"/>
    </row>
    <row r="3900" spans="2:2" x14ac:dyDescent="0.3">
      <c r="B3900" s="305"/>
    </row>
    <row r="3901" spans="2:2" x14ac:dyDescent="0.3">
      <c r="B3901" s="305"/>
    </row>
    <row r="3902" spans="2:2" x14ac:dyDescent="0.3">
      <c r="B3902" s="305"/>
    </row>
    <row r="3903" spans="2:2" x14ac:dyDescent="0.3">
      <c r="B3903" s="305"/>
    </row>
    <row r="3904" spans="2:2" x14ac:dyDescent="0.3">
      <c r="B3904" s="305"/>
    </row>
    <row r="3905" spans="2:2" x14ac:dyDescent="0.3">
      <c r="B3905" s="305"/>
    </row>
    <row r="3906" spans="2:2" x14ac:dyDescent="0.3">
      <c r="B3906" s="305"/>
    </row>
    <row r="3907" spans="2:2" x14ac:dyDescent="0.3">
      <c r="B3907" s="305"/>
    </row>
    <row r="3908" spans="2:2" x14ac:dyDescent="0.3">
      <c r="B3908" s="305"/>
    </row>
    <row r="3909" spans="2:2" x14ac:dyDescent="0.3">
      <c r="B3909" s="305"/>
    </row>
    <row r="3910" spans="2:2" x14ac:dyDescent="0.3">
      <c r="B3910" s="305"/>
    </row>
    <row r="3911" spans="2:2" x14ac:dyDescent="0.3">
      <c r="B3911" s="305"/>
    </row>
    <row r="3912" spans="2:2" x14ac:dyDescent="0.3">
      <c r="B3912" s="305"/>
    </row>
    <row r="3913" spans="2:2" x14ac:dyDescent="0.3">
      <c r="B3913" s="305"/>
    </row>
    <row r="3914" spans="2:2" x14ac:dyDescent="0.3">
      <c r="B3914" s="305"/>
    </row>
    <row r="3915" spans="2:2" x14ac:dyDescent="0.3">
      <c r="B3915" s="305"/>
    </row>
    <row r="3916" spans="2:2" x14ac:dyDescent="0.3">
      <c r="B3916" s="305"/>
    </row>
    <row r="3917" spans="2:2" x14ac:dyDescent="0.3">
      <c r="B3917" s="305"/>
    </row>
    <row r="3918" spans="2:2" x14ac:dyDescent="0.3">
      <c r="B3918" s="305"/>
    </row>
    <row r="3919" spans="2:2" x14ac:dyDescent="0.3">
      <c r="B3919" s="305"/>
    </row>
    <row r="3920" spans="2:2" x14ac:dyDescent="0.3">
      <c r="B3920" s="305"/>
    </row>
    <row r="3921" spans="2:2" x14ac:dyDescent="0.3">
      <c r="B3921" s="305"/>
    </row>
    <row r="3922" spans="2:2" x14ac:dyDescent="0.3">
      <c r="B3922" s="305"/>
    </row>
    <row r="3923" spans="2:2" x14ac:dyDescent="0.3">
      <c r="B3923" s="305"/>
    </row>
    <row r="3924" spans="2:2" x14ac:dyDescent="0.3">
      <c r="B3924" s="305"/>
    </row>
    <row r="3925" spans="2:2" x14ac:dyDescent="0.3">
      <c r="B3925" s="305"/>
    </row>
    <row r="3926" spans="2:2" x14ac:dyDescent="0.3">
      <c r="B3926" s="305"/>
    </row>
    <row r="3927" spans="2:2" x14ac:dyDescent="0.3">
      <c r="B3927" s="305"/>
    </row>
    <row r="3928" spans="2:2" x14ac:dyDescent="0.3">
      <c r="B3928" s="305"/>
    </row>
    <row r="3929" spans="2:2" x14ac:dyDescent="0.3">
      <c r="B3929" s="305"/>
    </row>
    <row r="3930" spans="2:2" x14ac:dyDescent="0.3">
      <c r="B3930" s="305"/>
    </row>
    <row r="3931" spans="2:2" x14ac:dyDescent="0.3">
      <c r="B3931" s="305"/>
    </row>
    <row r="3932" spans="2:2" x14ac:dyDescent="0.3">
      <c r="B3932" s="305"/>
    </row>
    <row r="3933" spans="2:2" x14ac:dyDescent="0.3">
      <c r="B3933" s="305"/>
    </row>
    <row r="3934" spans="2:2" x14ac:dyDescent="0.3">
      <c r="B3934" s="305"/>
    </row>
    <row r="3935" spans="2:2" x14ac:dyDescent="0.3">
      <c r="B3935" s="305"/>
    </row>
    <row r="3936" spans="2:2" x14ac:dyDescent="0.3">
      <c r="B3936" s="305"/>
    </row>
    <row r="3937" spans="2:2" x14ac:dyDescent="0.3">
      <c r="B3937" s="305"/>
    </row>
    <row r="3938" spans="2:2" x14ac:dyDescent="0.3">
      <c r="B3938" s="305"/>
    </row>
    <row r="3939" spans="2:2" x14ac:dyDescent="0.3">
      <c r="B3939" s="305"/>
    </row>
    <row r="3940" spans="2:2" x14ac:dyDescent="0.3">
      <c r="B3940" s="305"/>
    </row>
    <row r="3941" spans="2:2" x14ac:dyDescent="0.3">
      <c r="B3941" s="305"/>
    </row>
    <row r="3942" spans="2:2" x14ac:dyDescent="0.3">
      <c r="B3942" s="305"/>
    </row>
    <row r="3943" spans="2:2" x14ac:dyDescent="0.3">
      <c r="B3943" s="305"/>
    </row>
    <row r="3944" spans="2:2" x14ac:dyDescent="0.3">
      <c r="B3944" s="305"/>
    </row>
    <row r="3945" spans="2:2" x14ac:dyDescent="0.3">
      <c r="B3945" s="305"/>
    </row>
    <row r="3946" spans="2:2" x14ac:dyDescent="0.3">
      <c r="B3946" s="305"/>
    </row>
    <row r="3947" spans="2:2" x14ac:dyDescent="0.3">
      <c r="B3947" s="305"/>
    </row>
    <row r="3948" spans="2:2" x14ac:dyDescent="0.3">
      <c r="B3948" s="305"/>
    </row>
    <row r="3949" spans="2:2" x14ac:dyDescent="0.3">
      <c r="B3949" s="305"/>
    </row>
    <row r="3950" spans="2:2" x14ac:dyDescent="0.3">
      <c r="B3950" s="305"/>
    </row>
    <row r="3951" spans="2:2" x14ac:dyDescent="0.3">
      <c r="B3951" s="305"/>
    </row>
    <row r="3952" spans="2:2" x14ac:dyDescent="0.3">
      <c r="B3952" s="305"/>
    </row>
    <row r="3953" spans="2:2" x14ac:dyDescent="0.3">
      <c r="B3953" s="305"/>
    </row>
    <row r="3954" spans="2:2" x14ac:dyDescent="0.3">
      <c r="B3954" s="305"/>
    </row>
    <row r="3955" spans="2:2" x14ac:dyDescent="0.3">
      <c r="B3955" s="305"/>
    </row>
    <row r="3956" spans="2:2" x14ac:dyDescent="0.3">
      <c r="B3956" s="305"/>
    </row>
    <row r="3957" spans="2:2" x14ac:dyDescent="0.3">
      <c r="B3957" s="305"/>
    </row>
    <row r="3958" spans="2:2" x14ac:dyDescent="0.3">
      <c r="B3958" s="305"/>
    </row>
    <row r="3959" spans="2:2" x14ac:dyDescent="0.3">
      <c r="B3959" s="305"/>
    </row>
    <row r="3960" spans="2:2" x14ac:dyDescent="0.3">
      <c r="B3960" s="305"/>
    </row>
    <row r="3961" spans="2:2" x14ac:dyDescent="0.3">
      <c r="B3961" s="305"/>
    </row>
    <row r="3962" spans="2:2" x14ac:dyDescent="0.3">
      <c r="B3962" s="305"/>
    </row>
    <row r="3963" spans="2:2" x14ac:dyDescent="0.3">
      <c r="B3963" s="305"/>
    </row>
    <row r="3964" spans="2:2" x14ac:dyDescent="0.3">
      <c r="B3964" s="305"/>
    </row>
    <row r="3965" spans="2:2" x14ac:dyDescent="0.3">
      <c r="B3965" s="305"/>
    </row>
    <row r="3966" spans="2:2" x14ac:dyDescent="0.3">
      <c r="B3966" s="305"/>
    </row>
    <row r="3967" spans="2:2" x14ac:dyDescent="0.3">
      <c r="B3967" s="305"/>
    </row>
    <row r="3968" spans="2:2" x14ac:dyDescent="0.3">
      <c r="B3968" s="305"/>
    </row>
    <row r="3969" spans="2:2" x14ac:dyDescent="0.3">
      <c r="B3969" s="305"/>
    </row>
    <row r="3970" spans="2:2" x14ac:dyDescent="0.3">
      <c r="B3970" s="305"/>
    </row>
    <row r="3971" spans="2:2" x14ac:dyDescent="0.3">
      <c r="B3971" s="305"/>
    </row>
    <row r="3972" spans="2:2" x14ac:dyDescent="0.3">
      <c r="B3972" s="305"/>
    </row>
    <row r="3973" spans="2:2" x14ac:dyDescent="0.3">
      <c r="B3973" s="305"/>
    </row>
    <row r="3974" spans="2:2" x14ac:dyDescent="0.3">
      <c r="B3974" s="305"/>
    </row>
    <row r="3975" spans="2:2" x14ac:dyDescent="0.3">
      <c r="B3975" s="305"/>
    </row>
    <row r="3976" spans="2:2" x14ac:dyDescent="0.3">
      <c r="B3976" s="305"/>
    </row>
    <row r="3977" spans="2:2" x14ac:dyDescent="0.3">
      <c r="B3977" s="305"/>
    </row>
    <row r="3978" spans="2:2" x14ac:dyDescent="0.3">
      <c r="B3978" s="305"/>
    </row>
    <row r="3979" spans="2:2" x14ac:dyDescent="0.3">
      <c r="B3979" s="305"/>
    </row>
    <row r="3980" spans="2:2" x14ac:dyDescent="0.3">
      <c r="B3980" s="305"/>
    </row>
    <row r="3981" spans="2:2" x14ac:dyDescent="0.3">
      <c r="B3981" s="305"/>
    </row>
    <row r="3982" spans="2:2" x14ac:dyDescent="0.3">
      <c r="B3982" s="305"/>
    </row>
    <row r="3983" spans="2:2" x14ac:dyDescent="0.3">
      <c r="B3983" s="305"/>
    </row>
    <row r="3984" spans="2:2" x14ac:dyDescent="0.3">
      <c r="B3984" s="305"/>
    </row>
    <row r="3985" spans="2:2" x14ac:dyDescent="0.3">
      <c r="B3985" s="305"/>
    </row>
    <row r="3986" spans="2:2" x14ac:dyDescent="0.3">
      <c r="B3986" s="305"/>
    </row>
    <row r="3987" spans="2:2" x14ac:dyDescent="0.3">
      <c r="B3987" s="305"/>
    </row>
    <row r="3988" spans="2:2" x14ac:dyDescent="0.3">
      <c r="B3988" s="305"/>
    </row>
    <row r="3989" spans="2:2" x14ac:dyDescent="0.3">
      <c r="B3989" s="305"/>
    </row>
    <row r="3990" spans="2:2" x14ac:dyDescent="0.3">
      <c r="B3990" s="305"/>
    </row>
    <row r="3991" spans="2:2" x14ac:dyDescent="0.3">
      <c r="B3991" s="305"/>
    </row>
    <row r="3992" spans="2:2" x14ac:dyDescent="0.3">
      <c r="B3992" s="305"/>
    </row>
    <row r="3993" spans="2:2" x14ac:dyDescent="0.3">
      <c r="B3993" s="305"/>
    </row>
    <row r="3994" spans="2:2" x14ac:dyDescent="0.3">
      <c r="B3994" s="305"/>
    </row>
    <row r="3995" spans="2:2" x14ac:dyDescent="0.3">
      <c r="B3995" s="305"/>
    </row>
    <row r="3996" spans="2:2" x14ac:dyDescent="0.3">
      <c r="B3996" s="305"/>
    </row>
    <row r="3997" spans="2:2" x14ac:dyDescent="0.3">
      <c r="B3997" s="305"/>
    </row>
    <row r="3998" spans="2:2" x14ac:dyDescent="0.3">
      <c r="B3998" s="305"/>
    </row>
    <row r="3999" spans="2:2" x14ac:dyDescent="0.3">
      <c r="B3999" s="305"/>
    </row>
    <row r="4000" spans="2:2" x14ac:dyDescent="0.3">
      <c r="B4000" s="305"/>
    </row>
    <row r="4001" spans="2:2" x14ac:dyDescent="0.3">
      <c r="B4001" s="305"/>
    </row>
    <row r="4002" spans="2:2" x14ac:dyDescent="0.3">
      <c r="B4002" s="305"/>
    </row>
    <row r="4003" spans="2:2" x14ac:dyDescent="0.3">
      <c r="B4003" s="305"/>
    </row>
    <row r="4004" spans="2:2" x14ac:dyDescent="0.3">
      <c r="B4004" s="305"/>
    </row>
    <row r="4005" spans="2:2" x14ac:dyDescent="0.3">
      <c r="B4005" s="305"/>
    </row>
    <row r="4006" spans="2:2" x14ac:dyDescent="0.3">
      <c r="B4006" s="305"/>
    </row>
    <row r="4007" spans="2:2" x14ac:dyDescent="0.3">
      <c r="B4007" s="305"/>
    </row>
    <row r="4008" spans="2:2" x14ac:dyDescent="0.3">
      <c r="B4008" s="305"/>
    </row>
    <row r="4009" spans="2:2" x14ac:dyDescent="0.3">
      <c r="B4009" s="305"/>
    </row>
    <row r="4010" spans="2:2" x14ac:dyDescent="0.3">
      <c r="B4010" s="305"/>
    </row>
    <row r="4011" spans="2:2" x14ac:dyDescent="0.3">
      <c r="B4011" s="305"/>
    </row>
    <row r="4012" spans="2:2" x14ac:dyDescent="0.3">
      <c r="B4012" s="305"/>
    </row>
    <row r="4013" spans="2:2" x14ac:dyDescent="0.3">
      <c r="B4013" s="305"/>
    </row>
    <row r="4014" spans="2:2" x14ac:dyDescent="0.3">
      <c r="B4014" s="305"/>
    </row>
    <row r="4015" spans="2:2" x14ac:dyDescent="0.3">
      <c r="B4015" s="305"/>
    </row>
    <row r="4016" spans="2:2" x14ac:dyDescent="0.3">
      <c r="B4016" s="305"/>
    </row>
    <row r="4017" spans="2:2" x14ac:dyDescent="0.3">
      <c r="B4017" s="305"/>
    </row>
    <row r="4018" spans="2:2" x14ac:dyDescent="0.3">
      <c r="B4018" s="305"/>
    </row>
    <row r="4019" spans="2:2" x14ac:dyDescent="0.3">
      <c r="B4019" s="305"/>
    </row>
    <row r="4020" spans="2:2" x14ac:dyDescent="0.3">
      <c r="B4020" s="305"/>
    </row>
    <row r="4021" spans="2:2" x14ac:dyDescent="0.3">
      <c r="B4021" s="305"/>
    </row>
    <row r="4022" spans="2:2" x14ac:dyDescent="0.3">
      <c r="B4022" s="305"/>
    </row>
    <row r="4023" spans="2:2" x14ac:dyDescent="0.3">
      <c r="B4023" s="305"/>
    </row>
    <row r="4024" spans="2:2" x14ac:dyDescent="0.3">
      <c r="B4024" s="305"/>
    </row>
    <row r="4025" spans="2:2" x14ac:dyDescent="0.3">
      <c r="B4025" s="305"/>
    </row>
    <row r="4026" spans="2:2" x14ac:dyDescent="0.3">
      <c r="B4026" s="305"/>
    </row>
    <row r="4027" spans="2:2" x14ac:dyDescent="0.3">
      <c r="B4027" s="305"/>
    </row>
    <row r="4028" spans="2:2" x14ac:dyDescent="0.3">
      <c r="B4028" s="305"/>
    </row>
    <row r="4029" spans="2:2" x14ac:dyDescent="0.3">
      <c r="B4029" s="305"/>
    </row>
    <row r="4030" spans="2:2" x14ac:dyDescent="0.3">
      <c r="B4030" s="305"/>
    </row>
    <row r="4031" spans="2:2" x14ac:dyDescent="0.3">
      <c r="B4031" s="305"/>
    </row>
    <row r="4032" spans="2:2" x14ac:dyDescent="0.3">
      <c r="B4032" s="305"/>
    </row>
    <row r="4033" spans="2:2" x14ac:dyDescent="0.3">
      <c r="B4033" s="305"/>
    </row>
    <row r="4034" spans="2:2" x14ac:dyDescent="0.3">
      <c r="B4034" s="305"/>
    </row>
    <row r="4035" spans="2:2" x14ac:dyDescent="0.3">
      <c r="B4035" s="305"/>
    </row>
    <row r="4036" spans="2:2" x14ac:dyDescent="0.3">
      <c r="B4036" s="305"/>
    </row>
    <row r="4037" spans="2:2" x14ac:dyDescent="0.3">
      <c r="B4037" s="305"/>
    </row>
    <row r="4038" spans="2:2" x14ac:dyDescent="0.3">
      <c r="B4038" s="305"/>
    </row>
    <row r="4039" spans="2:2" x14ac:dyDescent="0.3">
      <c r="B4039" s="305"/>
    </row>
    <row r="4040" spans="2:2" x14ac:dyDescent="0.3">
      <c r="B4040" s="305"/>
    </row>
    <row r="4041" spans="2:2" x14ac:dyDescent="0.3">
      <c r="B4041" s="305"/>
    </row>
    <row r="4042" spans="2:2" x14ac:dyDescent="0.3">
      <c r="B4042" s="305"/>
    </row>
    <row r="4043" spans="2:2" x14ac:dyDescent="0.3">
      <c r="B4043" s="305"/>
    </row>
    <row r="4044" spans="2:2" x14ac:dyDescent="0.3">
      <c r="B4044" s="305"/>
    </row>
    <row r="4045" spans="2:2" x14ac:dyDescent="0.3">
      <c r="B4045" s="305"/>
    </row>
    <row r="4046" spans="2:2" x14ac:dyDescent="0.3">
      <c r="B4046" s="305"/>
    </row>
    <row r="4047" spans="2:2" x14ac:dyDescent="0.3">
      <c r="B4047" s="305"/>
    </row>
    <row r="4048" spans="2:2" x14ac:dyDescent="0.3">
      <c r="B4048" s="305"/>
    </row>
    <row r="4049" spans="2:2" x14ac:dyDescent="0.3">
      <c r="B4049" s="305"/>
    </row>
    <row r="4050" spans="2:2" x14ac:dyDescent="0.3">
      <c r="B4050" s="305"/>
    </row>
    <row r="4051" spans="2:2" x14ac:dyDescent="0.3">
      <c r="B4051" s="305"/>
    </row>
    <row r="4052" spans="2:2" x14ac:dyDescent="0.3">
      <c r="B4052" s="305"/>
    </row>
    <row r="4053" spans="2:2" x14ac:dyDescent="0.3">
      <c r="B4053" s="305"/>
    </row>
    <row r="4054" spans="2:2" x14ac:dyDescent="0.3">
      <c r="B4054" s="305"/>
    </row>
    <row r="4055" spans="2:2" x14ac:dyDescent="0.3">
      <c r="B4055" s="305"/>
    </row>
    <row r="4056" spans="2:2" x14ac:dyDescent="0.3">
      <c r="B4056" s="305"/>
    </row>
    <row r="4057" spans="2:2" x14ac:dyDescent="0.3">
      <c r="B4057" s="305"/>
    </row>
    <row r="4058" spans="2:2" x14ac:dyDescent="0.3">
      <c r="B4058" s="305"/>
    </row>
    <row r="4059" spans="2:2" x14ac:dyDescent="0.3">
      <c r="B4059" s="305"/>
    </row>
    <row r="4060" spans="2:2" x14ac:dyDescent="0.3">
      <c r="B4060" s="305"/>
    </row>
    <row r="4061" spans="2:2" x14ac:dyDescent="0.3">
      <c r="B4061" s="305"/>
    </row>
    <row r="4062" spans="2:2" x14ac:dyDescent="0.3">
      <c r="B4062" s="305"/>
    </row>
    <row r="4063" spans="2:2" x14ac:dyDescent="0.3">
      <c r="B4063" s="305"/>
    </row>
    <row r="4064" spans="2:2" x14ac:dyDescent="0.3">
      <c r="B4064" s="305"/>
    </row>
    <row r="4065" spans="2:2" x14ac:dyDescent="0.3">
      <c r="B4065" s="305"/>
    </row>
    <row r="4066" spans="2:2" x14ac:dyDescent="0.3">
      <c r="B4066" s="305"/>
    </row>
    <row r="4067" spans="2:2" x14ac:dyDescent="0.3">
      <c r="B4067" s="305"/>
    </row>
    <row r="4068" spans="2:2" x14ac:dyDescent="0.3">
      <c r="B4068" s="305"/>
    </row>
    <row r="4069" spans="2:2" x14ac:dyDescent="0.3">
      <c r="B4069" s="305"/>
    </row>
    <row r="4070" spans="2:2" x14ac:dyDescent="0.3">
      <c r="B4070" s="305"/>
    </row>
    <row r="4071" spans="2:2" x14ac:dyDescent="0.3">
      <c r="B4071" s="305"/>
    </row>
    <row r="4072" spans="2:2" x14ac:dyDescent="0.3">
      <c r="B4072" s="305"/>
    </row>
    <row r="4073" spans="2:2" x14ac:dyDescent="0.3">
      <c r="B4073" s="305"/>
    </row>
    <row r="4074" spans="2:2" x14ac:dyDescent="0.3">
      <c r="B4074" s="305"/>
    </row>
    <row r="4075" spans="2:2" x14ac:dyDescent="0.3">
      <c r="B4075" s="305"/>
    </row>
    <row r="4076" spans="2:2" x14ac:dyDescent="0.3">
      <c r="B4076" s="305"/>
    </row>
    <row r="4077" spans="2:2" x14ac:dyDescent="0.3">
      <c r="B4077" s="305"/>
    </row>
    <row r="4078" spans="2:2" x14ac:dyDescent="0.3">
      <c r="B4078" s="305"/>
    </row>
    <row r="4079" spans="2:2" x14ac:dyDescent="0.3">
      <c r="B4079" s="305"/>
    </row>
    <row r="4080" spans="2:2" x14ac:dyDescent="0.3">
      <c r="B4080" s="305"/>
    </row>
    <row r="4081" spans="2:2" x14ac:dyDescent="0.3">
      <c r="B4081" s="305"/>
    </row>
    <row r="4082" spans="2:2" x14ac:dyDescent="0.3">
      <c r="B4082" s="305"/>
    </row>
    <row r="4083" spans="2:2" x14ac:dyDescent="0.3">
      <c r="B4083" s="305"/>
    </row>
    <row r="4084" spans="2:2" x14ac:dyDescent="0.3">
      <c r="B4084" s="305"/>
    </row>
    <row r="4085" spans="2:2" x14ac:dyDescent="0.3">
      <c r="B4085" s="305"/>
    </row>
    <row r="4086" spans="2:2" x14ac:dyDescent="0.3">
      <c r="B4086" s="305"/>
    </row>
    <row r="4087" spans="2:2" x14ac:dyDescent="0.3">
      <c r="B4087" s="305"/>
    </row>
    <row r="4088" spans="2:2" x14ac:dyDescent="0.3">
      <c r="B4088" s="305"/>
    </row>
    <row r="4089" spans="2:2" x14ac:dyDescent="0.3">
      <c r="B4089" s="305"/>
    </row>
    <row r="4090" spans="2:2" x14ac:dyDescent="0.3">
      <c r="B4090" s="305"/>
    </row>
    <row r="4091" spans="2:2" x14ac:dyDescent="0.3">
      <c r="B4091" s="305"/>
    </row>
    <row r="4092" spans="2:2" x14ac:dyDescent="0.3">
      <c r="B4092" s="305"/>
    </row>
    <row r="4093" spans="2:2" x14ac:dyDescent="0.3">
      <c r="B4093" s="305"/>
    </row>
    <row r="4094" spans="2:2" x14ac:dyDescent="0.3">
      <c r="B4094" s="305"/>
    </row>
    <row r="4095" spans="2:2" x14ac:dyDescent="0.3">
      <c r="B4095" s="305"/>
    </row>
    <row r="4096" spans="2:2" x14ac:dyDescent="0.3">
      <c r="B4096" s="305"/>
    </row>
    <row r="4097" spans="2:2" x14ac:dyDescent="0.3">
      <c r="B4097" s="305"/>
    </row>
    <row r="4098" spans="2:2" x14ac:dyDescent="0.3">
      <c r="B4098" s="305"/>
    </row>
    <row r="4099" spans="2:2" x14ac:dyDescent="0.3">
      <c r="B4099" s="305"/>
    </row>
    <row r="4100" spans="2:2" x14ac:dyDescent="0.3">
      <c r="B4100" s="305"/>
    </row>
    <row r="4101" spans="2:2" x14ac:dyDescent="0.3">
      <c r="B4101" s="305"/>
    </row>
    <row r="4102" spans="2:2" x14ac:dyDescent="0.3">
      <c r="B4102" s="305"/>
    </row>
    <row r="4103" spans="2:2" x14ac:dyDescent="0.3">
      <c r="B4103" s="305"/>
    </row>
    <row r="4104" spans="2:2" x14ac:dyDescent="0.3">
      <c r="B4104" s="305"/>
    </row>
    <row r="4105" spans="2:2" x14ac:dyDescent="0.3">
      <c r="B4105" s="305"/>
    </row>
    <row r="4106" spans="2:2" x14ac:dyDescent="0.3">
      <c r="B4106" s="305"/>
    </row>
    <row r="4107" spans="2:2" x14ac:dyDescent="0.3">
      <c r="B4107" s="305"/>
    </row>
    <row r="4108" spans="2:2" x14ac:dyDescent="0.3">
      <c r="B4108" s="305"/>
    </row>
    <row r="4109" spans="2:2" x14ac:dyDescent="0.3">
      <c r="B4109" s="305"/>
    </row>
    <row r="4110" spans="2:2" x14ac:dyDescent="0.3">
      <c r="B4110" s="305"/>
    </row>
    <row r="4111" spans="2:2" x14ac:dyDescent="0.3">
      <c r="B4111" s="305"/>
    </row>
    <row r="4112" spans="2:2" x14ac:dyDescent="0.3">
      <c r="B4112" s="305"/>
    </row>
    <row r="4113" spans="2:2" x14ac:dyDescent="0.3">
      <c r="B4113" s="305"/>
    </row>
    <row r="4114" spans="2:2" x14ac:dyDescent="0.3">
      <c r="B4114" s="305"/>
    </row>
    <row r="4115" spans="2:2" x14ac:dyDescent="0.3">
      <c r="B4115" s="305"/>
    </row>
    <row r="4116" spans="2:2" x14ac:dyDescent="0.3">
      <c r="B4116" s="305"/>
    </row>
    <row r="4117" spans="2:2" x14ac:dyDescent="0.3">
      <c r="B4117" s="305"/>
    </row>
    <row r="4118" spans="2:2" x14ac:dyDescent="0.3">
      <c r="B4118" s="305"/>
    </row>
    <row r="4119" spans="2:2" x14ac:dyDescent="0.3">
      <c r="B4119" s="305"/>
    </row>
    <row r="4120" spans="2:2" x14ac:dyDescent="0.3">
      <c r="B4120" s="305"/>
    </row>
    <row r="4121" spans="2:2" x14ac:dyDescent="0.3">
      <c r="B4121" s="305"/>
    </row>
    <row r="4122" spans="2:2" x14ac:dyDescent="0.3">
      <c r="B4122" s="305"/>
    </row>
    <row r="4123" spans="2:2" x14ac:dyDescent="0.3">
      <c r="B4123" s="305"/>
    </row>
    <row r="4124" spans="2:2" x14ac:dyDescent="0.3">
      <c r="B4124" s="305"/>
    </row>
    <row r="4125" spans="2:2" x14ac:dyDescent="0.3">
      <c r="B4125" s="305"/>
    </row>
    <row r="4126" spans="2:2" x14ac:dyDescent="0.3">
      <c r="B4126" s="305"/>
    </row>
    <row r="4127" spans="2:2" x14ac:dyDescent="0.3">
      <c r="B4127" s="305"/>
    </row>
    <row r="4128" spans="2:2" x14ac:dyDescent="0.3">
      <c r="B4128" s="305"/>
    </row>
    <row r="4129" spans="2:2" x14ac:dyDescent="0.3">
      <c r="B4129" s="305"/>
    </row>
    <row r="4130" spans="2:2" x14ac:dyDescent="0.3">
      <c r="B4130" s="305"/>
    </row>
    <row r="4131" spans="2:2" x14ac:dyDescent="0.3">
      <c r="B4131" s="305"/>
    </row>
    <row r="4132" spans="2:2" x14ac:dyDescent="0.3">
      <c r="B4132" s="305"/>
    </row>
    <row r="4133" spans="2:2" x14ac:dyDescent="0.3">
      <c r="B4133" s="305"/>
    </row>
    <row r="4134" spans="2:2" x14ac:dyDescent="0.3">
      <c r="B4134" s="305"/>
    </row>
    <row r="4135" spans="2:2" x14ac:dyDescent="0.3">
      <c r="B4135" s="305"/>
    </row>
    <row r="4136" spans="2:2" x14ac:dyDescent="0.3">
      <c r="B4136" s="305"/>
    </row>
    <row r="4137" spans="2:2" x14ac:dyDescent="0.3">
      <c r="B4137" s="305"/>
    </row>
    <row r="4138" spans="2:2" x14ac:dyDescent="0.3">
      <c r="B4138" s="305"/>
    </row>
    <row r="4139" spans="2:2" x14ac:dyDescent="0.3">
      <c r="B4139" s="305"/>
    </row>
    <row r="4140" spans="2:2" x14ac:dyDescent="0.3">
      <c r="B4140" s="305"/>
    </row>
    <row r="4141" spans="2:2" x14ac:dyDescent="0.3">
      <c r="B4141" s="305"/>
    </row>
    <row r="4142" spans="2:2" x14ac:dyDescent="0.3">
      <c r="B4142" s="305"/>
    </row>
    <row r="4143" spans="2:2" x14ac:dyDescent="0.3">
      <c r="B4143" s="305"/>
    </row>
    <row r="4144" spans="2:2" x14ac:dyDescent="0.3">
      <c r="B4144" s="305"/>
    </row>
    <row r="4145" spans="2:2" x14ac:dyDescent="0.3">
      <c r="B4145" s="305"/>
    </row>
    <row r="4146" spans="2:2" x14ac:dyDescent="0.3">
      <c r="B4146" s="305"/>
    </row>
    <row r="4147" spans="2:2" x14ac:dyDescent="0.3">
      <c r="B4147" s="305"/>
    </row>
    <row r="4148" spans="2:2" x14ac:dyDescent="0.3">
      <c r="B4148" s="305"/>
    </row>
    <row r="4149" spans="2:2" x14ac:dyDescent="0.3">
      <c r="B4149" s="305"/>
    </row>
    <row r="4150" spans="2:2" x14ac:dyDescent="0.3">
      <c r="B4150" s="305"/>
    </row>
    <row r="4151" spans="2:2" x14ac:dyDescent="0.3">
      <c r="B4151" s="305"/>
    </row>
    <row r="4152" spans="2:2" x14ac:dyDescent="0.3">
      <c r="B4152" s="305"/>
    </row>
    <row r="4153" spans="2:2" x14ac:dyDescent="0.3">
      <c r="B4153" s="305"/>
    </row>
    <row r="4154" spans="2:2" x14ac:dyDescent="0.3">
      <c r="B4154" s="305"/>
    </row>
    <row r="4155" spans="2:2" x14ac:dyDescent="0.3">
      <c r="B4155" s="305"/>
    </row>
    <row r="4156" spans="2:2" x14ac:dyDescent="0.3">
      <c r="B4156" s="305"/>
    </row>
    <row r="4157" spans="2:2" x14ac:dyDescent="0.3">
      <c r="B4157" s="305"/>
    </row>
    <row r="4158" spans="2:2" x14ac:dyDescent="0.3">
      <c r="B4158" s="305"/>
    </row>
    <row r="4159" spans="2:2" x14ac:dyDescent="0.3">
      <c r="B4159" s="305"/>
    </row>
    <row r="4160" spans="2:2" x14ac:dyDescent="0.3">
      <c r="B4160" s="305"/>
    </row>
    <row r="4161" spans="2:2" x14ac:dyDescent="0.3">
      <c r="B4161" s="305"/>
    </row>
    <row r="4162" spans="2:2" x14ac:dyDescent="0.3">
      <c r="B4162" s="305"/>
    </row>
    <row r="4163" spans="2:2" x14ac:dyDescent="0.3">
      <c r="B4163" s="305"/>
    </row>
    <row r="4164" spans="2:2" x14ac:dyDescent="0.3">
      <c r="B4164" s="305"/>
    </row>
    <row r="4165" spans="2:2" x14ac:dyDescent="0.3">
      <c r="B4165" s="305"/>
    </row>
    <row r="4166" spans="2:2" x14ac:dyDescent="0.3">
      <c r="B4166" s="305"/>
    </row>
    <row r="4167" spans="2:2" x14ac:dyDescent="0.3">
      <c r="B4167" s="305"/>
    </row>
    <row r="4168" spans="2:2" x14ac:dyDescent="0.3">
      <c r="B4168" s="305"/>
    </row>
    <row r="4169" spans="2:2" x14ac:dyDescent="0.3">
      <c r="B4169" s="305"/>
    </row>
    <row r="4170" spans="2:2" x14ac:dyDescent="0.3">
      <c r="B4170" s="305"/>
    </row>
    <row r="4171" spans="2:2" x14ac:dyDescent="0.3">
      <c r="B4171" s="305"/>
    </row>
    <row r="4172" spans="2:2" x14ac:dyDescent="0.3">
      <c r="B4172" s="305"/>
    </row>
    <row r="4173" spans="2:2" x14ac:dyDescent="0.3">
      <c r="B4173" s="305"/>
    </row>
    <row r="4174" spans="2:2" x14ac:dyDescent="0.3">
      <c r="B4174" s="305"/>
    </row>
    <row r="4175" spans="2:2" x14ac:dyDescent="0.3">
      <c r="B4175" s="305"/>
    </row>
    <row r="4176" spans="2:2" x14ac:dyDescent="0.3">
      <c r="B4176" s="305"/>
    </row>
    <row r="4177" spans="2:2" x14ac:dyDescent="0.3">
      <c r="B4177" s="305"/>
    </row>
    <row r="4178" spans="2:2" x14ac:dyDescent="0.3">
      <c r="B4178" s="305"/>
    </row>
    <row r="4179" spans="2:2" x14ac:dyDescent="0.3">
      <c r="B4179" s="305"/>
    </row>
    <row r="4180" spans="2:2" x14ac:dyDescent="0.3">
      <c r="B4180" s="305"/>
    </row>
    <row r="4181" spans="2:2" x14ac:dyDescent="0.3">
      <c r="B4181" s="305"/>
    </row>
    <row r="4182" spans="2:2" x14ac:dyDescent="0.3">
      <c r="B4182" s="305"/>
    </row>
    <row r="4183" spans="2:2" x14ac:dyDescent="0.3">
      <c r="B4183" s="305"/>
    </row>
    <row r="4184" spans="2:2" x14ac:dyDescent="0.3">
      <c r="B4184" s="305"/>
    </row>
    <row r="4185" spans="2:2" x14ac:dyDescent="0.3">
      <c r="B4185" s="305"/>
    </row>
    <row r="4186" spans="2:2" x14ac:dyDescent="0.3">
      <c r="B4186" s="305"/>
    </row>
    <row r="4187" spans="2:2" x14ac:dyDescent="0.3">
      <c r="B4187" s="305"/>
    </row>
    <row r="4188" spans="2:2" x14ac:dyDescent="0.3">
      <c r="B4188" s="305"/>
    </row>
    <row r="4189" spans="2:2" x14ac:dyDescent="0.3">
      <c r="B4189" s="305"/>
    </row>
    <row r="4190" spans="2:2" x14ac:dyDescent="0.3">
      <c r="B4190" s="305"/>
    </row>
    <row r="4191" spans="2:2" x14ac:dyDescent="0.3">
      <c r="B4191" s="305"/>
    </row>
    <row r="4192" spans="2:2" x14ac:dyDescent="0.3">
      <c r="B4192" s="305"/>
    </row>
    <row r="4193" spans="2:2" x14ac:dyDescent="0.3">
      <c r="B4193" s="305"/>
    </row>
    <row r="4194" spans="2:2" x14ac:dyDescent="0.3">
      <c r="B4194" s="305"/>
    </row>
    <row r="4195" spans="2:2" x14ac:dyDescent="0.3">
      <c r="B4195" s="305"/>
    </row>
    <row r="4196" spans="2:2" x14ac:dyDescent="0.3">
      <c r="B4196" s="305"/>
    </row>
    <row r="4197" spans="2:2" x14ac:dyDescent="0.3">
      <c r="B4197" s="305"/>
    </row>
    <row r="4198" spans="2:2" x14ac:dyDescent="0.3">
      <c r="B4198" s="305"/>
    </row>
    <row r="4199" spans="2:2" x14ac:dyDescent="0.3">
      <c r="B4199" s="305"/>
    </row>
    <row r="4200" spans="2:2" x14ac:dyDescent="0.3">
      <c r="B4200" s="305"/>
    </row>
    <row r="4201" spans="2:2" x14ac:dyDescent="0.3">
      <c r="B4201" s="305"/>
    </row>
    <row r="4202" spans="2:2" x14ac:dyDescent="0.3">
      <c r="B4202" s="305"/>
    </row>
    <row r="4203" spans="2:2" x14ac:dyDescent="0.3">
      <c r="B4203" s="305"/>
    </row>
    <row r="4204" spans="2:2" x14ac:dyDescent="0.3">
      <c r="B4204" s="305"/>
    </row>
    <row r="4205" spans="2:2" x14ac:dyDescent="0.3">
      <c r="B4205" s="305"/>
    </row>
    <row r="4206" spans="2:2" x14ac:dyDescent="0.3">
      <c r="B4206" s="305"/>
    </row>
    <row r="4207" spans="2:2" x14ac:dyDescent="0.3">
      <c r="B4207" s="305"/>
    </row>
    <row r="4208" spans="2:2" x14ac:dyDescent="0.3">
      <c r="B4208" s="305"/>
    </row>
    <row r="4209" spans="2:2" x14ac:dyDescent="0.3">
      <c r="B4209" s="305"/>
    </row>
    <row r="4210" spans="2:2" x14ac:dyDescent="0.3">
      <c r="B4210" s="305"/>
    </row>
    <row r="4211" spans="2:2" x14ac:dyDescent="0.3">
      <c r="B4211" s="305"/>
    </row>
    <row r="4212" spans="2:2" x14ac:dyDescent="0.3">
      <c r="B4212" s="305"/>
    </row>
    <row r="4213" spans="2:2" x14ac:dyDescent="0.3">
      <c r="B4213" s="305"/>
    </row>
    <row r="4214" spans="2:2" x14ac:dyDescent="0.3">
      <c r="B4214" s="305"/>
    </row>
    <row r="4215" spans="2:2" x14ac:dyDescent="0.3">
      <c r="B4215" s="305"/>
    </row>
    <row r="4216" spans="2:2" x14ac:dyDescent="0.3">
      <c r="B4216" s="305"/>
    </row>
    <row r="4217" spans="2:2" x14ac:dyDescent="0.3">
      <c r="B4217" s="305"/>
    </row>
    <row r="4218" spans="2:2" x14ac:dyDescent="0.3">
      <c r="B4218" s="305"/>
    </row>
    <row r="4219" spans="2:2" x14ac:dyDescent="0.3">
      <c r="B4219" s="305"/>
    </row>
    <row r="4220" spans="2:2" x14ac:dyDescent="0.3">
      <c r="B4220" s="305"/>
    </row>
    <row r="4221" spans="2:2" x14ac:dyDescent="0.3">
      <c r="B4221" s="305"/>
    </row>
    <row r="4222" spans="2:2" x14ac:dyDescent="0.3">
      <c r="B4222" s="305"/>
    </row>
    <row r="4223" spans="2:2" x14ac:dyDescent="0.3">
      <c r="B4223" s="305"/>
    </row>
    <row r="4224" spans="2:2" x14ac:dyDescent="0.3">
      <c r="B4224" s="305"/>
    </row>
    <row r="4225" spans="2:2" x14ac:dyDescent="0.3">
      <c r="B4225" s="305"/>
    </row>
    <row r="4226" spans="2:2" x14ac:dyDescent="0.3">
      <c r="B4226" s="305"/>
    </row>
    <row r="4227" spans="2:2" x14ac:dyDescent="0.3">
      <c r="B4227" s="305"/>
    </row>
    <row r="4228" spans="2:2" x14ac:dyDescent="0.3">
      <c r="B4228" s="305"/>
    </row>
    <row r="4229" spans="2:2" x14ac:dyDescent="0.3">
      <c r="B4229" s="305"/>
    </row>
    <row r="4230" spans="2:2" x14ac:dyDescent="0.3">
      <c r="B4230" s="305"/>
    </row>
    <row r="4231" spans="2:2" x14ac:dyDescent="0.3">
      <c r="B4231" s="305"/>
    </row>
    <row r="4232" spans="2:2" x14ac:dyDescent="0.3">
      <c r="B4232" s="305"/>
    </row>
    <row r="4233" spans="2:2" x14ac:dyDescent="0.3">
      <c r="B4233" s="305"/>
    </row>
    <row r="4234" spans="2:2" x14ac:dyDescent="0.3">
      <c r="B4234" s="305"/>
    </row>
    <row r="4235" spans="2:2" x14ac:dyDescent="0.3">
      <c r="B4235" s="305"/>
    </row>
    <row r="4236" spans="2:2" x14ac:dyDescent="0.3">
      <c r="B4236" s="305"/>
    </row>
    <row r="4237" spans="2:2" x14ac:dyDescent="0.3">
      <c r="B4237" s="305"/>
    </row>
    <row r="4238" spans="2:2" x14ac:dyDescent="0.3">
      <c r="B4238" s="305"/>
    </row>
    <row r="4239" spans="2:2" x14ac:dyDescent="0.3">
      <c r="B4239" s="305"/>
    </row>
    <row r="4240" spans="2:2" x14ac:dyDescent="0.3">
      <c r="B4240" s="305"/>
    </row>
    <row r="4241" spans="2:2" x14ac:dyDescent="0.3">
      <c r="B4241" s="305"/>
    </row>
    <row r="4242" spans="2:2" x14ac:dyDescent="0.3">
      <c r="B4242" s="305"/>
    </row>
    <row r="4243" spans="2:2" x14ac:dyDescent="0.3">
      <c r="B4243" s="305"/>
    </row>
    <row r="4244" spans="2:2" x14ac:dyDescent="0.3">
      <c r="B4244" s="305"/>
    </row>
    <row r="4245" spans="2:2" x14ac:dyDescent="0.3">
      <c r="B4245" s="305"/>
    </row>
    <row r="4246" spans="2:2" x14ac:dyDescent="0.3">
      <c r="B4246" s="305"/>
    </row>
    <row r="4247" spans="2:2" x14ac:dyDescent="0.3">
      <c r="B4247" s="305"/>
    </row>
    <row r="4248" spans="2:2" x14ac:dyDescent="0.3">
      <c r="B4248" s="305"/>
    </row>
    <row r="4249" spans="2:2" x14ac:dyDescent="0.3">
      <c r="B4249" s="305"/>
    </row>
    <row r="4250" spans="2:2" x14ac:dyDescent="0.3">
      <c r="B4250" s="305"/>
    </row>
    <row r="4251" spans="2:2" x14ac:dyDescent="0.3">
      <c r="B4251" s="305"/>
    </row>
    <row r="4252" spans="2:2" x14ac:dyDescent="0.3">
      <c r="B4252" s="305"/>
    </row>
    <row r="4253" spans="2:2" x14ac:dyDescent="0.3">
      <c r="B4253" s="305"/>
    </row>
    <row r="4254" spans="2:2" x14ac:dyDescent="0.3">
      <c r="B4254" s="305"/>
    </row>
    <row r="4255" spans="2:2" x14ac:dyDescent="0.3">
      <c r="B4255" s="305"/>
    </row>
    <row r="4256" spans="2:2" x14ac:dyDescent="0.3">
      <c r="B4256" s="305"/>
    </row>
    <row r="4257" spans="2:2" x14ac:dyDescent="0.3">
      <c r="B4257" s="305"/>
    </row>
    <row r="4258" spans="2:2" x14ac:dyDescent="0.3">
      <c r="B4258" s="305"/>
    </row>
    <row r="4259" spans="2:2" x14ac:dyDescent="0.3">
      <c r="B4259" s="305"/>
    </row>
    <row r="4260" spans="2:2" x14ac:dyDescent="0.3">
      <c r="B4260" s="305"/>
    </row>
    <row r="4261" spans="2:2" x14ac:dyDescent="0.3">
      <c r="B4261" s="305"/>
    </row>
    <row r="4262" spans="2:2" x14ac:dyDescent="0.3">
      <c r="B4262" s="305"/>
    </row>
    <row r="4263" spans="2:2" x14ac:dyDescent="0.3">
      <c r="B4263" s="305"/>
    </row>
    <row r="4264" spans="2:2" x14ac:dyDescent="0.3">
      <c r="B4264" s="305"/>
    </row>
    <row r="4265" spans="2:2" x14ac:dyDescent="0.3">
      <c r="B4265" s="305"/>
    </row>
    <row r="4266" spans="2:2" x14ac:dyDescent="0.3">
      <c r="B4266" s="305"/>
    </row>
    <row r="4267" spans="2:2" x14ac:dyDescent="0.3">
      <c r="B4267" s="305"/>
    </row>
    <row r="4268" spans="2:2" x14ac:dyDescent="0.3">
      <c r="B4268" s="305"/>
    </row>
    <row r="4269" spans="2:2" x14ac:dyDescent="0.3">
      <c r="B4269" s="305"/>
    </row>
    <row r="4270" spans="2:2" x14ac:dyDescent="0.3">
      <c r="B4270" s="305"/>
    </row>
    <row r="4271" spans="2:2" x14ac:dyDescent="0.3">
      <c r="B4271" s="305"/>
    </row>
    <row r="4272" spans="2:2" x14ac:dyDescent="0.3">
      <c r="B4272" s="305"/>
    </row>
    <row r="4273" spans="2:2" x14ac:dyDescent="0.3">
      <c r="B4273" s="305"/>
    </row>
    <row r="4274" spans="2:2" x14ac:dyDescent="0.3">
      <c r="B4274" s="305"/>
    </row>
    <row r="4275" spans="2:2" x14ac:dyDescent="0.3">
      <c r="B4275" s="305"/>
    </row>
    <row r="4276" spans="2:2" x14ac:dyDescent="0.3">
      <c r="B4276" s="305"/>
    </row>
    <row r="4277" spans="2:2" x14ac:dyDescent="0.3">
      <c r="B4277" s="305"/>
    </row>
    <row r="4278" spans="2:2" x14ac:dyDescent="0.3">
      <c r="B4278" s="305"/>
    </row>
    <row r="4279" spans="2:2" x14ac:dyDescent="0.3">
      <c r="B4279" s="305"/>
    </row>
    <row r="4280" spans="2:2" x14ac:dyDescent="0.3">
      <c r="B4280" s="305"/>
    </row>
    <row r="4281" spans="2:2" x14ac:dyDescent="0.3">
      <c r="B4281" s="305"/>
    </row>
    <row r="4282" spans="2:2" x14ac:dyDescent="0.3">
      <c r="B4282" s="305"/>
    </row>
    <row r="4283" spans="2:2" x14ac:dyDescent="0.3">
      <c r="B4283" s="305"/>
    </row>
    <row r="4284" spans="2:2" x14ac:dyDescent="0.3">
      <c r="B4284" s="305"/>
    </row>
    <row r="4285" spans="2:2" x14ac:dyDescent="0.3">
      <c r="B4285" s="305"/>
    </row>
    <row r="4286" spans="2:2" x14ac:dyDescent="0.3">
      <c r="B4286" s="305"/>
    </row>
    <row r="4287" spans="2:2" x14ac:dyDescent="0.3">
      <c r="B4287" s="305"/>
    </row>
    <row r="4288" spans="2:2" x14ac:dyDescent="0.3">
      <c r="B4288" s="305"/>
    </row>
    <row r="4289" spans="2:2" x14ac:dyDescent="0.3">
      <c r="B4289" s="305"/>
    </row>
    <row r="4290" spans="2:2" x14ac:dyDescent="0.3">
      <c r="B4290" s="305"/>
    </row>
    <row r="4291" spans="2:2" x14ac:dyDescent="0.3">
      <c r="B4291" s="305"/>
    </row>
    <row r="4292" spans="2:2" x14ac:dyDescent="0.3">
      <c r="B4292" s="305"/>
    </row>
    <row r="4293" spans="2:2" x14ac:dyDescent="0.3">
      <c r="B4293" s="305"/>
    </row>
    <row r="4294" spans="2:2" x14ac:dyDescent="0.3">
      <c r="B4294" s="305"/>
    </row>
    <row r="4295" spans="2:2" x14ac:dyDescent="0.3">
      <c r="B4295" s="305"/>
    </row>
    <row r="4296" spans="2:2" x14ac:dyDescent="0.3">
      <c r="B4296" s="305"/>
    </row>
    <row r="4297" spans="2:2" x14ac:dyDescent="0.3">
      <c r="B4297" s="305"/>
    </row>
    <row r="4298" spans="2:2" x14ac:dyDescent="0.3">
      <c r="B4298" s="305"/>
    </row>
    <row r="4299" spans="2:2" x14ac:dyDescent="0.3">
      <c r="B4299" s="305"/>
    </row>
    <row r="4300" spans="2:2" x14ac:dyDescent="0.3">
      <c r="B4300" s="305"/>
    </row>
    <row r="4301" spans="2:2" x14ac:dyDescent="0.3">
      <c r="B4301" s="305"/>
    </row>
    <row r="4302" spans="2:2" x14ac:dyDescent="0.3">
      <c r="B4302" s="305"/>
    </row>
    <row r="4303" spans="2:2" x14ac:dyDescent="0.3">
      <c r="B4303" s="305"/>
    </row>
    <row r="4304" spans="2:2" x14ac:dyDescent="0.3">
      <c r="B4304" s="305"/>
    </row>
    <row r="4305" spans="2:2" x14ac:dyDescent="0.3">
      <c r="B4305" s="305"/>
    </row>
    <row r="4306" spans="2:2" x14ac:dyDescent="0.3">
      <c r="B4306" s="305"/>
    </row>
    <row r="4307" spans="2:2" x14ac:dyDescent="0.3">
      <c r="B4307" s="305"/>
    </row>
    <row r="4308" spans="2:2" x14ac:dyDescent="0.3">
      <c r="B4308" s="305"/>
    </row>
    <row r="4309" spans="2:2" x14ac:dyDescent="0.3">
      <c r="B4309" s="305"/>
    </row>
    <row r="4310" spans="2:2" x14ac:dyDescent="0.3">
      <c r="B4310" s="305"/>
    </row>
    <row r="4311" spans="2:2" x14ac:dyDescent="0.3">
      <c r="B4311" s="305"/>
    </row>
    <row r="4312" spans="2:2" x14ac:dyDescent="0.3">
      <c r="B4312" s="305"/>
    </row>
    <row r="4313" spans="2:2" x14ac:dyDescent="0.3">
      <c r="B4313" s="305"/>
    </row>
    <row r="4314" spans="2:2" x14ac:dyDescent="0.3">
      <c r="B4314" s="305"/>
    </row>
    <row r="4315" spans="2:2" x14ac:dyDescent="0.3">
      <c r="B4315" s="305"/>
    </row>
    <row r="4316" spans="2:2" x14ac:dyDescent="0.3">
      <c r="B4316" s="305"/>
    </row>
    <row r="4317" spans="2:2" x14ac:dyDescent="0.3">
      <c r="B4317" s="305"/>
    </row>
    <row r="4318" spans="2:2" x14ac:dyDescent="0.3">
      <c r="B4318" s="305"/>
    </row>
    <row r="4319" spans="2:2" x14ac:dyDescent="0.3">
      <c r="B4319" s="305"/>
    </row>
    <row r="4320" spans="2:2" x14ac:dyDescent="0.3">
      <c r="B4320" s="305"/>
    </row>
    <row r="4321" spans="2:2" x14ac:dyDescent="0.3">
      <c r="B4321" s="305"/>
    </row>
    <row r="4322" spans="2:2" x14ac:dyDescent="0.3">
      <c r="B4322" s="305"/>
    </row>
    <row r="4323" spans="2:2" x14ac:dyDescent="0.3">
      <c r="B4323" s="305"/>
    </row>
    <row r="4324" spans="2:2" x14ac:dyDescent="0.3">
      <c r="B4324" s="305"/>
    </row>
    <row r="4325" spans="2:2" x14ac:dyDescent="0.3">
      <c r="B4325" s="305"/>
    </row>
    <row r="4326" spans="2:2" x14ac:dyDescent="0.3">
      <c r="B4326" s="305"/>
    </row>
    <row r="4327" spans="2:2" x14ac:dyDescent="0.3">
      <c r="B4327" s="305"/>
    </row>
    <row r="4328" spans="2:2" x14ac:dyDescent="0.3">
      <c r="B4328" s="305"/>
    </row>
    <row r="4329" spans="2:2" x14ac:dyDescent="0.3">
      <c r="B4329" s="305"/>
    </row>
    <row r="4330" spans="2:2" x14ac:dyDescent="0.3">
      <c r="B4330" s="305"/>
    </row>
    <row r="4331" spans="2:2" x14ac:dyDescent="0.3">
      <c r="B4331" s="305"/>
    </row>
    <row r="4332" spans="2:2" x14ac:dyDescent="0.3">
      <c r="B4332" s="305"/>
    </row>
    <row r="4333" spans="2:2" x14ac:dyDescent="0.3">
      <c r="B4333" s="305"/>
    </row>
    <row r="4334" spans="2:2" x14ac:dyDescent="0.3">
      <c r="B4334" s="305"/>
    </row>
    <row r="4335" spans="2:2" x14ac:dyDescent="0.3">
      <c r="B4335" s="305"/>
    </row>
    <row r="4336" spans="2:2" x14ac:dyDescent="0.3">
      <c r="B4336" s="305"/>
    </row>
    <row r="4337" spans="2:2" x14ac:dyDescent="0.3">
      <c r="B4337" s="305"/>
    </row>
    <row r="4338" spans="2:2" x14ac:dyDescent="0.3">
      <c r="B4338" s="305"/>
    </row>
    <row r="4339" spans="2:2" x14ac:dyDescent="0.3">
      <c r="B4339" s="305"/>
    </row>
    <row r="4340" spans="2:2" x14ac:dyDescent="0.3">
      <c r="B4340" s="305"/>
    </row>
    <row r="4341" spans="2:2" x14ac:dyDescent="0.3">
      <c r="B4341" s="305"/>
    </row>
    <row r="4342" spans="2:2" x14ac:dyDescent="0.3">
      <c r="B4342" s="305"/>
    </row>
    <row r="4343" spans="2:2" x14ac:dyDescent="0.3">
      <c r="B4343" s="305"/>
    </row>
    <row r="4344" spans="2:2" x14ac:dyDescent="0.3">
      <c r="B4344" s="305"/>
    </row>
    <row r="4345" spans="2:2" x14ac:dyDescent="0.3">
      <c r="B4345" s="305"/>
    </row>
    <row r="4346" spans="2:2" x14ac:dyDescent="0.3">
      <c r="B4346" s="305"/>
    </row>
    <row r="4347" spans="2:2" x14ac:dyDescent="0.3">
      <c r="B4347" s="305"/>
    </row>
    <row r="4348" spans="2:2" x14ac:dyDescent="0.3">
      <c r="B4348" s="305"/>
    </row>
    <row r="4349" spans="2:2" x14ac:dyDescent="0.3">
      <c r="B4349" s="305"/>
    </row>
    <row r="4350" spans="2:2" x14ac:dyDescent="0.3">
      <c r="B4350" s="305"/>
    </row>
    <row r="4351" spans="2:2" x14ac:dyDescent="0.3">
      <c r="B4351" s="305"/>
    </row>
    <row r="4352" spans="2:2" x14ac:dyDescent="0.3">
      <c r="B4352" s="305"/>
    </row>
    <row r="4353" spans="2:2" x14ac:dyDescent="0.3">
      <c r="B4353" s="305"/>
    </row>
    <row r="4354" spans="2:2" x14ac:dyDescent="0.3">
      <c r="B4354" s="305"/>
    </row>
    <row r="4355" spans="2:2" x14ac:dyDescent="0.3">
      <c r="B4355" s="305"/>
    </row>
    <row r="4356" spans="2:2" x14ac:dyDescent="0.3">
      <c r="B4356" s="305"/>
    </row>
    <row r="4357" spans="2:2" x14ac:dyDescent="0.3">
      <c r="B4357" s="305"/>
    </row>
    <row r="4358" spans="2:2" x14ac:dyDescent="0.3">
      <c r="B4358" s="305"/>
    </row>
    <row r="4359" spans="2:2" x14ac:dyDescent="0.3">
      <c r="B4359" s="305"/>
    </row>
    <row r="4360" spans="2:2" x14ac:dyDescent="0.3">
      <c r="B4360" s="305"/>
    </row>
    <row r="4361" spans="2:2" x14ac:dyDescent="0.3">
      <c r="B4361" s="305"/>
    </row>
    <row r="4362" spans="2:2" x14ac:dyDescent="0.3">
      <c r="B4362" s="305"/>
    </row>
    <row r="4363" spans="2:2" x14ac:dyDescent="0.3">
      <c r="B4363" s="305"/>
    </row>
    <row r="4364" spans="2:2" x14ac:dyDescent="0.3">
      <c r="B4364" s="305"/>
    </row>
    <row r="4365" spans="2:2" x14ac:dyDescent="0.3">
      <c r="B4365" s="305"/>
    </row>
    <row r="4366" spans="2:2" x14ac:dyDescent="0.3">
      <c r="B4366" s="305"/>
    </row>
    <row r="4367" spans="2:2" x14ac:dyDescent="0.3">
      <c r="B4367" s="305"/>
    </row>
    <row r="4368" spans="2:2" x14ac:dyDescent="0.3">
      <c r="B4368" s="305"/>
    </row>
    <row r="4369" spans="2:2" x14ac:dyDescent="0.3">
      <c r="B4369" s="305"/>
    </row>
    <row r="4370" spans="2:2" x14ac:dyDescent="0.3">
      <c r="B4370" s="305"/>
    </row>
    <row r="4371" spans="2:2" x14ac:dyDescent="0.3">
      <c r="B4371" s="305"/>
    </row>
    <row r="4372" spans="2:2" x14ac:dyDescent="0.3">
      <c r="B4372" s="305"/>
    </row>
    <row r="4373" spans="2:2" x14ac:dyDescent="0.3">
      <c r="B4373" s="305"/>
    </row>
    <row r="4374" spans="2:2" x14ac:dyDescent="0.3">
      <c r="B4374" s="305"/>
    </row>
    <row r="4375" spans="2:2" x14ac:dyDescent="0.3">
      <c r="B4375" s="305"/>
    </row>
    <row r="4376" spans="2:2" x14ac:dyDescent="0.3">
      <c r="B4376" s="305"/>
    </row>
    <row r="4377" spans="2:2" x14ac:dyDescent="0.3">
      <c r="B4377" s="305"/>
    </row>
    <row r="4378" spans="2:2" x14ac:dyDescent="0.3">
      <c r="B4378" s="305"/>
    </row>
    <row r="4379" spans="2:2" x14ac:dyDescent="0.3">
      <c r="B4379" s="305"/>
    </row>
    <row r="4380" spans="2:2" x14ac:dyDescent="0.3">
      <c r="B4380" s="305"/>
    </row>
    <row r="4381" spans="2:2" x14ac:dyDescent="0.3">
      <c r="B4381" s="305"/>
    </row>
    <row r="4382" spans="2:2" x14ac:dyDescent="0.3">
      <c r="B4382" s="305"/>
    </row>
    <row r="4383" spans="2:2" x14ac:dyDescent="0.3">
      <c r="B4383" s="305"/>
    </row>
    <row r="4384" spans="2:2" x14ac:dyDescent="0.3">
      <c r="B4384" s="305"/>
    </row>
    <row r="4385" spans="2:2" x14ac:dyDescent="0.3">
      <c r="B4385" s="305"/>
    </row>
    <row r="4386" spans="2:2" x14ac:dyDescent="0.3">
      <c r="B4386" s="305"/>
    </row>
    <row r="4387" spans="2:2" x14ac:dyDescent="0.3">
      <c r="B4387" s="305"/>
    </row>
    <row r="4388" spans="2:2" x14ac:dyDescent="0.3">
      <c r="B4388" s="305"/>
    </row>
    <row r="4389" spans="2:2" x14ac:dyDescent="0.3">
      <c r="B4389" s="305"/>
    </row>
    <row r="4390" spans="2:2" x14ac:dyDescent="0.3">
      <c r="B4390" s="305"/>
    </row>
    <row r="4391" spans="2:2" x14ac:dyDescent="0.3">
      <c r="B4391" s="305"/>
    </row>
    <row r="4392" spans="2:2" x14ac:dyDescent="0.3">
      <c r="B4392" s="305"/>
    </row>
    <row r="4393" spans="2:2" x14ac:dyDescent="0.3">
      <c r="B4393" s="305"/>
    </row>
    <row r="4394" spans="2:2" x14ac:dyDescent="0.3">
      <c r="B4394" s="305"/>
    </row>
    <row r="4395" spans="2:2" x14ac:dyDescent="0.3">
      <c r="B4395" s="305"/>
    </row>
    <row r="4396" spans="2:2" x14ac:dyDescent="0.3">
      <c r="B4396" s="305"/>
    </row>
    <row r="4397" spans="2:2" x14ac:dyDescent="0.3">
      <c r="B4397" s="305"/>
    </row>
    <row r="4398" spans="2:2" x14ac:dyDescent="0.3">
      <c r="B4398" s="305"/>
    </row>
    <row r="4399" spans="2:2" x14ac:dyDescent="0.3">
      <c r="B4399" s="305"/>
    </row>
    <row r="4400" spans="2:2" x14ac:dyDescent="0.3">
      <c r="B4400" s="305"/>
    </row>
    <row r="4401" spans="2:2" x14ac:dyDescent="0.3">
      <c r="B4401" s="305"/>
    </row>
    <row r="4402" spans="2:2" x14ac:dyDescent="0.3">
      <c r="B4402" s="305"/>
    </row>
    <row r="4403" spans="2:2" x14ac:dyDescent="0.3">
      <c r="B4403" s="305"/>
    </row>
    <row r="4404" spans="2:2" x14ac:dyDescent="0.3">
      <c r="B4404" s="305"/>
    </row>
    <row r="4405" spans="2:2" x14ac:dyDescent="0.3">
      <c r="B4405" s="305"/>
    </row>
    <row r="4406" spans="2:2" x14ac:dyDescent="0.3">
      <c r="B4406" s="305"/>
    </row>
    <row r="4407" spans="2:2" x14ac:dyDescent="0.3">
      <c r="B4407" s="305"/>
    </row>
    <row r="4408" spans="2:2" x14ac:dyDescent="0.3">
      <c r="B4408" s="305"/>
    </row>
    <row r="4409" spans="2:2" x14ac:dyDescent="0.3">
      <c r="B4409" s="305"/>
    </row>
    <row r="4410" spans="2:2" x14ac:dyDescent="0.3">
      <c r="B4410" s="305"/>
    </row>
    <row r="4411" spans="2:2" x14ac:dyDescent="0.3">
      <c r="B4411" s="305"/>
    </row>
    <row r="4412" spans="2:2" x14ac:dyDescent="0.3">
      <c r="B4412" s="305"/>
    </row>
    <row r="4413" spans="2:2" x14ac:dyDescent="0.3">
      <c r="B4413" s="305"/>
    </row>
    <row r="4414" spans="2:2" x14ac:dyDescent="0.3">
      <c r="B4414" s="305"/>
    </row>
    <row r="4415" spans="2:2" x14ac:dyDescent="0.3">
      <c r="B4415" s="305"/>
    </row>
    <row r="4416" spans="2:2" x14ac:dyDescent="0.3">
      <c r="B4416" s="305"/>
    </row>
    <row r="4417" spans="2:2" x14ac:dyDescent="0.3">
      <c r="B4417" s="305"/>
    </row>
    <row r="4418" spans="2:2" x14ac:dyDescent="0.3">
      <c r="B4418" s="305"/>
    </row>
    <row r="4419" spans="2:2" x14ac:dyDescent="0.3">
      <c r="B4419" s="305"/>
    </row>
    <row r="4420" spans="2:2" x14ac:dyDescent="0.3">
      <c r="B4420" s="305"/>
    </row>
    <row r="4421" spans="2:2" x14ac:dyDescent="0.3">
      <c r="B4421" s="305"/>
    </row>
    <row r="4422" spans="2:2" x14ac:dyDescent="0.3">
      <c r="B4422" s="305"/>
    </row>
    <row r="4423" spans="2:2" x14ac:dyDescent="0.3">
      <c r="B4423" s="305"/>
    </row>
    <row r="4424" spans="2:2" x14ac:dyDescent="0.3">
      <c r="B4424" s="305"/>
    </row>
    <row r="4425" spans="2:2" x14ac:dyDescent="0.3">
      <c r="B4425" s="305"/>
    </row>
    <row r="4426" spans="2:2" x14ac:dyDescent="0.3">
      <c r="B4426" s="305"/>
    </row>
    <row r="4427" spans="2:2" x14ac:dyDescent="0.3">
      <c r="B4427" s="305"/>
    </row>
    <row r="4428" spans="2:2" x14ac:dyDescent="0.3">
      <c r="B4428" s="305"/>
    </row>
    <row r="4429" spans="2:2" x14ac:dyDescent="0.3">
      <c r="B4429" s="305"/>
    </row>
    <row r="4430" spans="2:2" x14ac:dyDescent="0.3">
      <c r="B4430" s="305"/>
    </row>
    <row r="4431" spans="2:2" x14ac:dyDescent="0.3">
      <c r="B4431" s="305"/>
    </row>
    <row r="4432" spans="2:2" x14ac:dyDescent="0.3">
      <c r="B4432" s="305"/>
    </row>
    <row r="4433" spans="2:2" x14ac:dyDescent="0.3">
      <c r="B4433" s="305"/>
    </row>
    <row r="4434" spans="2:2" x14ac:dyDescent="0.3">
      <c r="B4434" s="305"/>
    </row>
    <row r="4435" spans="2:2" x14ac:dyDescent="0.3">
      <c r="B4435" s="305"/>
    </row>
    <row r="4436" spans="2:2" x14ac:dyDescent="0.3">
      <c r="B4436" s="305"/>
    </row>
    <row r="4437" spans="2:2" x14ac:dyDescent="0.3">
      <c r="B4437" s="305"/>
    </row>
    <row r="4438" spans="2:2" x14ac:dyDescent="0.3">
      <c r="B4438" s="305"/>
    </row>
    <row r="4439" spans="2:2" x14ac:dyDescent="0.3">
      <c r="B4439" s="305"/>
    </row>
    <row r="4440" spans="2:2" x14ac:dyDescent="0.3">
      <c r="B4440" s="305"/>
    </row>
    <row r="4441" spans="2:2" x14ac:dyDescent="0.3">
      <c r="B4441" s="305"/>
    </row>
    <row r="4442" spans="2:2" x14ac:dyDescent="0.3">
      <c r="B4442" s="305"/>
    </row>
    <row r="4443" spans="2:2" x14ac:dyDescent="0.3">
      <c r="B4443" s="305"/>
    </row>
    <row r="4444" spans="2:2" x14ac:dyDescent="0.3">
      <c r="B4444" s="305"/>
    </row>
    <row r="4445" spans="2:2" x14ac:dyDescent="0.3">
      <c r="B4445" s="305"/>
    </row>
    <row r="4446" spans="2:2" x14ac:dyDescent="0.3">
      <c r="B4446" s="305"/>
    </row>
    <row r="4447" spans="2:2" x14ac:dyDescent="0.3">
      <c r="B4447" s="305"/>
    </row>
    <row r="4448" spans="2:2" x14ac:dyDescent="0.3">
      <c r="B4448" s="305"/>
    </row>
    <row r="4449" spans="2:2" x14ac:dyDescent="0.3">
      <c r="B4449" s="305"/>
    </row>
    <row r="4450" spans="2:2" x14ac:dyDescent="0.3">
      <c r="B4450" s="305"/>
    </row>
    <row r="4451" spans="2:2" x14ac:dyDescent="0.3">
      <c r="B4451" s="305"/>
    </row>
    <row r="4452" spans="2:2" x14ac:dyDescent="0.3">
      <c r="B4452" s="305"/>
    </row>
    <row r="4453" spans="2:2" x14ac:dyDescent="0.3">
      <c r="B4453" s="305"/>
    </row>
    <row r="4454" spans="2:2" x14ac:dyDescent="0.3">
      <c r="B4454" s="305"/>
    </row>
    <row r="4455" spans="2:2" x14ac:dyDescent="0.3">
      <c r="B4455" s="305"/>
    </row>
    <row r="4456" spans="2:2" x14ac:dyDescent="0.3">
      <c r="B4456" s="305"/>
    </row>
    <row r="4457" spans="2:2" x14ac:dyDescent="0.3">
      <c r="B4457" s="305"/>
    </row>
    <row r="4458" spans="2:2" x14ac:dyDescent="0.3">
      <c r="B4458" s="305"/>
    </row>
    <row r="4459" spans="2:2" x14ac:dyDescent="0.3">
      <c r="B4459" s="305"/>
    </row>
    <row r="4460" spans="2:2" x14ac:dyDescent="0.3">
      <c r="B4460" s="305"/>
    </row>
    <row r="4461" spans="2:2" x14ac:dyDescent="0.3">
      <c r="B4461" s="305"/>
    </row>
    <row r="4462" spans="2:2" x14ac:dyDescent="0.3">
      <c r="B4462" s="305"/>
    </row>
    <row r="4463" spans="2:2" x14ac:dyDescent="0.3">
      <c r="B4463" s="305"/>
    </row>
    <row r="4464" spans="2:2" x14ac:dyDescent="0.3">
      <c r="B4464" s="305"/>
    </row>
    <row r="4465" spans="2:2" x14ac:dyDescent="0.3">
      <c r="B4465" s="305"/>
    </row>
    <row r="4466" spans="2:2" x14ac:dyDescent="0.3">
      <c r="B4466" s="305"/>
    </row>
    <row r="4467" spans="2:2" x14ac:dyDescent="0.3">
      <c r="B4467" s="305"/>
    </row>
    <row r="4468" spans="2:2" x14ac:dyDescent="0.3">
      <c r="B4468" s="305"/>
    </row>
    <row r="4469" spans="2:2" x14ac:dyDescent="0.3">
      <c r="B4469" s="305"/>
    </row>
    <row r="4470" spans="2:2" x14ac:dyDescent="0.3">
      <c r="B4470" s="305"/>
    </row>
    <row r="4471" spans="2:2" x14ac:dyDescent="0.3">
      <c r="B4471" s="305"/>
    </row>
    <row r="4472" spans="2:2" x14ac:dyDescent="0.3">
      <c r="B4472" s="305"/>
    </row>
    <row r="4473" spans="2:2" x14ac:dyDescent="0.3">
      <c r="B4473" s="305"/>
    </row>
    <row r="4474" spans="2:2" x14ac:dyDescent="0.3">
      <c r="B4474" s="305"/>
    </row>
    <row r="4475" spans="2:2" x14ac:dyDescent="0.3">
      <c r="B4475" s="305"/>
    </row>
    <row r="4476" spans="2:2" x14ac:dyDescent="0.3">
      <c r="B4476" s="305"/>
    </row>
    <row r="4477" spans="2:2" x14ac:dyDescent="0.3">
      <c r="B4477" s="305"/>
    </row>
    <row r="4478" spans="2:2" x14ac:dyDescent="0.3">
      <c r="B4478" s="305"/>
    </row>
    <row r="4479" spans="2:2" x14ac:dyDescent="0.3">
      <c r="B4479" s="305"/>
    </row>
    <row r="4480" spans="2:2" x14ac:dyDescent="0.3">
      <c r="B4480" s="305"/>
    </row>
    <row r="4481" spans="2:2" x14ac:dyDescent="0.3">
      <c r="B4481" s="305"/>
    </row>
    <row r="4482" spans="2:2" x14ac:dyDescent="0.3">
      <c r="B4482" s="305"/>
    </row>
    <row r="4483" spans="2:2" x14ac:dyDescent="0.3">
      <c r="B4483" s="305"/>
    </row>
    <row r="4484" spans="2:2" x14ac:dyDescent="0.3">
      <c r="B4484" s="305"/>
    </row>
    <row r="4485" spans="2:2" x14ac:dyDescent="0.3">
      <c r="B4485" s="305"/>
    </row>
    <row r="4486" spans="2:2" x14ac:dyDescent="0.3">
      <c r="B4486" s="305"/>
    </row>
    <row r="4487" spans="2:2" x14ac:dyDescent="0.3">
      <c r="B4487" s="305"/>
    </row>
    <row r="4488" spans="2:2" x14ac:dyDescent="0.3">
      <c r="B4488" s="305"/>
    </row>
    <row r="4489" spans="2:2" x14ac:dyDescent="0.3">
      <c r="B4489" s="305"/>
    </row>
    <row r="4490" spans="2:2" x14ac:dyDescent="0.3">
      <c r="B4490" s="305"/>
    </row>
    <row r="4491" spans="2:2" x14ac:dyDescent="0.3">
      <c r="B4491" s="305"/>
    </row>
    <row r="4492" spans="2:2" x14ac:dyDescent="0.3">
      <c r="B4492" s="305"/>
    </row>
    <row r="4493" spans="2:2" x14ac:dyDescent="0.3">
      <c r="B4493" s="305"/>
    </row>
    <row r="4494" spans="2:2" x14ac:dyDescent="0.3">
      <c r="B4494" s="305"/>
    </row>
    <row r="4495" spans="2:2" x14ac:dyDescent="0.3">
      <c r="B4495" s="305"/>
    </row>
    <row r="4496" spans="2:2" x14ac:dyDescent="0.3">
      <c r="B4496" s="305"/>
    </row>
    <row r="4497" spans="2:2" x14ac:dyDescent="0.3">
      <c r="B4497" s="305"/>
    </row>
    <row r="4498" spans="2:2" x14ac:dyDescent="0.3">
      <c r="B4498" s="305"/>
    </row>
    <row r="4499" spans="2:2" x14ac:dyDescent="0.3">
      <c r="B4499" s="305"/>
    </row>
    <row r="4500" spans="2:2" x14ac:dyDescent="0.3">
      <c r="B4500" s="305"/>
    </row>
    <row r="4501" spans="2:2" x14ac:dyDescent="0.3">
      <c r="B4501" s="305"/>
    </row>
    <row r="4502" spans="2:2" x14ac:dyDescent="0.3">
      <c r="B4502" s="305"/>
    </row>
    <row r="4503" spans="2:2" x14ac:dyDescent="0.3">
      <c r="B4503" s="305"/>
    </row>
    <row r="4504" spans="2:2" x14ac:dyDescent="0.3">
      <c r="B4504" s="305"/>
    </row>
    <row r="4505" spans="2:2" x14ac:dyDescent="0.3">
      <c r="B4505" s="305"/>
    </row>
    <row r="4506" spans="2:2" x14ac:dyDescent="0.3">
      <c r="B4506" s="305"/>
    </row>
    <row r="4507" spans="2:2" x14ac:dyDescent="0.3">
      <c r="B4507" s="305"/>
    </row>
    <row r="4508" spans="2:2" x14ac:dyDescent="0.3">
      <c r="B4508" s="305"/>
    </row>
    <row r="4509" spans="2:2" x14ac:dyDescent="0.3">
      <c r="B4509" s="305"/>
    </row>
    <row r="4510" spans="2:2" x14ac:dyDescent="0.3">
      <c r="B4510" s="305"/>
    </row>
    <row r="4511" spans="2:2" x14ac:dyDescent="0.3">
      <c r="B4511" s="305"/>
    </row>
    <row r="4512" spans="2:2" x14ac:dyDescent="0.3">
      <c r="B4512" s="305"/>
    </row>
    <row r="4513" spans="2:2" x14ac:dyDescent="0.3">
      <c r="B4513" s="305"/>
    </row>
    <row r="4514" spans="2:2" x14ac:dyDescent="0.3">
      <c r="B4514" s="305"/>
    </row>
    <row r="4515" spans="2:2" x14ac:dyDescent="0.3">
      <c r="B4515" s="305"/>
    </row>
    <row r="4516" spans="2:2" x14ac:dyDescent="0.3">
      <c r="B4516" s="305"/>
    </row>
    <row r="4517" spans="2:2" x14ac:dyDescent="0.3">
      <c r="B4517" s="305"/>
    </row>
    <row r="4518" spans="2:2" x14ac:dyDescent="0.3">
      <c r="B4518" s="305"/>
    </row>
    <row r="4519" spans="2:2" x14ac:dyDescent="0.3">
      <c r="B4519" s="305"/>
    </row>
    <row r="4520" spans="2:2" x14ac:dyDescent="0.3">
      <c r="B4520" s="305"/>
    </row>
    <row r="4521" spans="2:2" x14ac:dyDescent="0.3">
      <c r="B4521" s="305"/>
    </row>
    <row r="4522" spans="2:2" x14ac:dyDescent="0.3">
      <c r="B4522" s="305"/>
    </row>
    <row r="4523" spans="2:2" x14ac:dyDescent="0.3">
      <c r="B4523" s="305"/>
    </row>
    <row r="4524" spans="2:2" x14ac:dyDescent="0.3">
      <c r="B4524" s="305"/>
    </row>
    <row r="4525" spans="2:2" x14ac:dyDescent="0.3">
      <c r="B4525" s="305"/>
    </row>
    <row r="4526" spans="2:2" x14ac:dyDescent="0.3">
      <c r="B4526" s="305"/>
    </row>
    <row r="4527" spans="2:2" x14ac:dyDescent="0.3">
      <c r="B4527" s="305"/>
    </row>
    <row r="4528" spans="2:2" x14ac:dyDescent="0.3">
      <c r="B4528" s="305"/>
    </row>
    <row r="4529" spans="2:2" x14ac:dyDescent="0.3">
      <c r="B4529" s="305"/>
    </row>
    <row r="4530" spans="2:2" x14ac:dyDescent="0.3">
      <c r="B4530" s="305"/>
    </row>
    <row r="4531" spans="2:2" x14ac:dyDescent="0.3">
      <c r="B4531" s="305"/>
    </row>
    <row r="4532" spans="2:2" x14ac:dyDescent="0.3">
      <c r="B4532" s="305"/>
    </row>
    <row r="4533" spans="2:2" x14ac:dyDescent="0.3">
      <c r="B4533" s="305"/>
    </row>
    <row r="4534" spans="2:2" x14ac:dyDescent="0.3">
      <c r="B4534" s="305"/>
    </row>
    <row r="4535" spans="2:2" x14ac:dyDescent="0.3">
      <c r="B4535" s="305"/>
    </row>
    <row r="4536" spans="2:2" x14ac:dyDescent="0.3">
      <c r="B4536" s="305"/>
    </row>
    <row r="4537" spans="2:2" x14ac:dyDescent="0.3">
      <c r="B4537" s="305"/>
    </row>
    <row r="4538" spans="2:2" x14ac:dyDescent="0.3">
      <c r="B4538" s="305"/>
    </row>
    <row r="4539" spans="2:2" x14ac:dyDescent="0.3">
      <c r="B4539" s="305"/>
    </row>
    <row r="4540" spans="2:2" x14ac:dyDescent="0.3">
      <c r="B4540" s="305"/>
    </row>
    <row r="4541" spans="2:2" x14ac:dyDescent="0.3">
      <c r="B4541" s="305"/>
    </row>
    <row r="4542" spans="2:2" x14ac:dyDescent="0.3">
      <c r="B4542" s="305"/>
    </row>
    <row r="4543" spans="2:2" x14ac:dyDescent="0.3">
      <c r="B4543" s="305"/>
    </row>
    <row r="4544" spans="2:2" x14ac:dyDescent="0.3">
      <c r="B4544" s="305"/>
    </row>
    <row r="4545" spans="2:2" x14ac:dyDescent="0.3">
      <c r="B4545" s="305"/>
    </row>
    <row r="4546" spans="2:2" x14ac:dyDescent="0.3">
      <c r="B4546" s="305"/>
    </row>
    <row r="4547" spans="2:2" x14ac:dyDescent="0.3">
      <c r="B4547" s="305"/>
    </row>
    <row r="4548" spans="2:2" x14ac:dyDescent="0.3">
      <c r="B4548" s="305"/>
    </row>
    <row r="4549" spans="2:2" x14ac:dyDescent="0.3">
      <c r="B4549" s="305"/>
    </row>
    <row r="4550" spans="2:2" x14ac:dyDescent="0.3">
      <c r="B4550" s="305"/>
    </row>
    <row r="4551" spans="2:2" x14ac:dyDescent="0.3">
      <c r="B4551" s="305"/>
    </row>
    <row r="4552" spans="2:2" x14ac:dyDescent="0.3">
      <c r="B4552" s="305"/>
    </row>
    <row r="4553" spans="2:2" x14ac:dyDescent="0.3">
      <c r="B4553" s="305"/>
    </row>
    <row r="4554" spans="2:2" x14ac:dyDescent="0.3">
      <c r="B4554" s="305"/>
    </row>
    <row r="4555" spans="2:2" x14ac:dyDescent="0.3">
      <c r="B4555" s="305"/>
    </row>
    <row r="4556" spans="2:2" x14ac:dyDescent="0.3">
      <c r="B4556" s="305"/>
    </row>
    <row r="4557" spans="2:2" x14ac:dyDescent="0.3">
      <c r="B4557" s="305"/>
    </row>
    <row r="4558" spans="2:2" x14ac:dyDescent="0.3">
      <c r="B4558" s="305"/>
    </row>
    <row r="4559" spans="2:2" x14ac:dyDescent="0.3">
      <c r="B4559" s="305"/>
    </row>
    <row r="4560" spans="2:2" x14ac:dyDescent="0.3">
      <c r="B4560" s="305"/>
    </row>
    <row r="4561" spans="2:2" x14ac:dyDescent="0.3">
      <c r="B4561" s="305"/>
    </row>
    <row r="4562" spans="2:2" x14ac:dyDescent="0.3">
      <c r="B4562" s="305"/>
    </row>
    <row r="4563" spans="2:2" x14ac:dyDescent="0.3">
      <c r="B4563" s="305"/>
    </row>
    <row r="4564" spans="2:2" x14ac:dyDescent="0.3">
      <c r="B4564" s="305"/>
    </row>
    <row r="4565" spans="2:2" x14ac:dyDescent="0.3">
      <c r="B4565" s="305"/>
    </row>
    <row r="4566" spans="2:2" x14ac:dyDescent="0.3">
      <c r="B4566" s="305"/>
    </row>
    <row r="4567" spans="2:2" x14ac:dyDescent="0.3">
      <c r="B4567" s="305"/>
    </row>
    <row r="4568" spans="2:2" x14ac:dyDescent="0.3">
      <c r="B4568" s="305"/>
    </row>
    <row r="4569" spans="2:2" x14ac:dyDescent="0.3">
      <c r="B4569" s="305"/>
    </row>
    <row r="4570" spans="2:2" x14ac:dyDescent="0.3">
      <c r="B4570" s="305"/>
    </row>
    <row r="4571" spans="2:2" x14ac:dyDescent="0.3">
      <c r="B4571" s="305"/>
    </row>
    <row r="4572" spans="2:2" x14ac:dyDescent="0.3">
      <c r="B4572" s="305"/>
    </row>
    <row r="4573" spans="2:2" x14ac:dyDescent="0.3">
      <c r="B4573" s="305"/>
    </row>
    <row r="4574" spans="2:2" x14ac:dyDescent="0.3">
      <c r="B4574" s="305"/>
    </row>
    <row r="4575" spans="2:2" x14ac:dyDescent="0.3">
      <c r="B4575" s="305"/>
    </row>
    <row r="4576" spans="2:2" x14ac:dyDescent="0.3">
      <c r="B4576" s="305"/>
    </row>
    <row r="4577" spans="2:2" x14ac:dyDescent="0.3">
      <c r="B4577" s="305"/>
    </row>
    <row r="4578" spans="2:2" x14ac:dyDescent="0.3">
      <c r="B4578" s="305"/>
    </row>
    <row r="4579" spans="2:2" x14ac:dyDescent="0.3">
      <c r="B4579" s="305"/>
    </row>
    <row r="4580" spans="2:2" x14ac:dyDescent="0.3">
      <c r="B4580" s="305"/>
    </row>
    <row r="4581" spans="2:2" x14ac:dyDescent="0.3">
      <c r="B4581" s="305"/>
    </row>
    <row r="4582" spans="2:2" x14ac:dyDescent="0.3">
      <c r="B4582" s="305"/>
    </row>
    <row r="4583" spans="2:2" x14ac:dyDescent="0.3">
      <c r="B4583" s="305"/>
    </row>
    <row r="4584" spans="2:2" x14ac:dyDescent="0.3">
      <c r="B4584" s="305"/>
    </row>
    <row r="4585" spans="2:2" x14ac:dyDescent="0.3">
      <c r="B4585" s="305"/>
    </row>
    <row r="4586" spans="2:2" x14ac:dyDescent="0.3">
      <c r="B4586" s="305"/>
    </row>
    <row r="4587" spans="2:2" x14ac:dyDescent="0.3">
      <c r="B4587" s="305"/>
    </row>
    <row r="4588" spans="2:2" x14ac:dyDescent="0.3">
      <c r="B4588" s="305"/>
    </row>
    <row r="4589" spans="2:2" x14ac:dyDescent="0.3">
      <c r="B4589" s="305"/>
    </row>
    <row r="4590" spans="2:2" x14ac:dyDescent="0.3">
      <c r="B4590" s="305"/>
    </row>
    <row r="4591" spans="2:2" x14ac:dyDescent="0.3">
      <c r="B4591" s="305"/>
    </row>
    <row r="4592" spans="2:2" x14ac:dyDescent="0.3">
      <c r="B4592" s="305"/>
    </row>
    <row r="4593" spans="2:2" x14ac:dyDescent="0.3">
      <c r="B4593" s="305"/>
    </row>
    <row r="4594" spans="2:2" x14ac:dyDescent="0.3">
      <c r="B4594" s="305"/>
    </row>
    <row r="4595" spans="2:2" x14ac:dyDescent="0.3">
      <c r="B4595" s="305"/>
    </row>
    <row r="4596" spans="2:2" x14ac:dyDescent="0.3">
      <c r="B4596" s="305"/>
    </row>
    <row r="4597" spans="2:2" x14ac:dyDescent="0.3">
      <c r="B4597" s="305"/>
    </row>
    <row r="4598" spans="2:2" x14ac:dyDescent="0.3">
      <c r="B4598" s="305"/>
    </row>
    <row r="4599" spans="2:2" x14ac:dyDescent="0.3">
      <c r="B4599" s="305"/>
    </row>
    <row r="4600" spans="2:2" x14ac:dyDescent="0.3">
      <c r="B4600" s="305"/>
    </row>
    <row r="4601" spans="2:2" x14ac:dyDescent="0.3">
      <c r="B4601" s="305"/>
    </row>
    <row r="4602" spans="2:2" x14ac:dyDescent="0.3">
      <c r="B4602" s="305"/>
    </row>
    <row r="4603" spans="2:2" x14ac:dyDescent="0.3">
      <c r="B4603" s="305"/>
    </row>
    <row r="4604" spans="2:2" x14ac:dyDescent="0.3">
      <c r="B4604" s="305"/>
    </row>
    <row r="4605" spans="2:2" x14ac:dyDescent="0.3">
      <c r="B4605" s="305"/>
    </row>
    <row r="4606" spans="2:2" x14ac:dyDescent="0.3">
      <c r="B4606" s="305"/>
    </row>
    <row r="4607" spans="2:2" x14ac:dyDescent="0.3">
      <c r="B4607" s="305"/>
    </row>
    <row r="4608" spans="2:2" x14ac:dyDescent="0.3">
      <c r="B4608" s="305"/>
    </row>
    <row r="4609" spans="2:2" x14ac:dyDescent="0.3">
      <c r="B4609" s="305"/>
    </row>
    <row r="4610" spans="2:2" x14ac:dyDescent="0.3">
      <c r="B4610" s="305"/>
    </row>
    <row r="4611" spans="2:2" x14ac:dyDescent="0.3">
      <c r="B4611" s="305"/>
    </row>
    <row r="4612" spans="2:2" x14ac:dyDescent="0.3">
      <c r="B4612" s="305"/>
    </row>
    <row r="4613" spans="2:2" x14ac:dyDescent="0.3">
      <c r="B4613" s="305"/>
    </row>
    <row r="4614" spans="2:2" x14ac:dyDescent="0.3">
      <c r="B4614" s="305"/>
    </row>
    <row r="4615" spans="2:2" x14ac:dyDescent="0.3">
      <c r="B4615" s="305"/>
    </row>
    <row r="4616" spans="2:2" x14ac:dyDescent="0.3">
      <c r="B4616" s="305"/>
    </row>
    <row r="4617" spans="2:2" x14ac:dyDescent="0.3">
      <c r="B4617" s="305"/>
    </row>
    <row r="4618" spans="2:2" x14ac:dyDescent="0.3">
      <c r="B4618" s="305"/>
    </row>
    <row r="4619" spans="2:2" x14ac:dyDescent="0.3">
      <c r="B4619" s="305"/>
    </row>
    <row r="4620" spans="2:2" x14ac:dyDescent="0.3">
      <c r="B4620" s="305"/>
    </row>
    <row r="4621" spans="2:2" x14ac:dyDescent="0.3">
      <c r="B4621" s="305"/>
    </row>
    <row r="4622" spans="2:2" x14ac:dyDescent="0.3">
      <c r="B4622" s="305"/>
    </row>
    <row r="4623" spans="2:2" x14ac:dyDescent="0.3">
      <c r="B4623" s="305"/>
    </row>
    <row r="4624" spans="2:2" x14ac:dyDescent="0.3">
      <c r="B4624" s="305"/>
    </row>
    <row r="4625" spans="2:2" x14ac:dyDescent="0.3">
      <c r="B4625" s="305"/>
    </row>
    <row r="4626" spans="2:2" x14ac:dyDescent="0.3">
      <c r="B4626" s="305"/>
    </row>
    <row r="4627" spans="2:2" x14ac:dyDescent="0.3">
      <c r="B4627" s="305"/>
    </row>
    <row r="4628" spans="2:2" x14ac:dyDescent="0.3">
      <c r="B4628" s="305"/>
    </row>
    <row r="4629" spans="2:2" x14ac:dyDescent="0.3">
      <c r="B4629" s="305"/>
    </row>
    <row r="4630" spans="2:2" x14ac:dyDescent="0.3">
      <c r="B4630" s="305"/>
    </row>
    <row r="4631" spans="2:2" x14ac:dyDescent="0.3">
      <c r="B4631" s="305"/>
    </row>
    <row r="4632" spans="2:2" x14ac:dyDescent="0.3">
      <c r="B4632" s="305"/>
    </row>
    <row r="4633" spans="2:2" x14ac:dyDescent="0.3">
      <c r="B4633" s="305"/>
    </row>
    <row r="4634" spans="2:2" x14ac:dyDescent="0.3">
      <c r="B4634" s="305"/>
    </row>
    <row r="4635" spans="2:2" x14ac:dyDescent="0.3">
      <c r="B4635" s="305"/>
    </row>
    <row r="4636" spans="2:2" x14ac:dyDescent="0.3">
      <c r="B4636" s="305"/>
    </row>
    <row r="4637" spans="2:2" x14ac:dyDescent="0.3">
      <c r="B4637" s="305"/>
    </row>
    <row r="4638" spans="2:2" x14ac:dyDescent="0.3">
      <c r="B4638" s="305"/>
    </row>
    <row r="4639" spans="2:2" x14ac:dyDescent="0.3">
      <c r="B4639" s="305"/>
    </row>
    <row r="4640" spans="2:2" x14ac:dyDescent="0.3">
      <c r="B4640" s="305"/>
    </row>
    <row r="4641" spans="2:2" x14ac:dyDescent="0.3">
      <c r="B4641" s="305"/>
    </row>
    <row r="4642" spans="2:2" x14ac:dyDescent="0.3">
      <c r="B4642" s="305"/>
    </row>
    <row r="4643" spans="2:2" x14ac:dyDescent="0.3">
      <c r="B4643" s="305"/>
    </row>
    <row r="4644" spans="2:2" x14ac:dyDescent="0.3">
      <c r="B4644" s="305"/>
    </row>
    <row r="4645" spans="2:2" x14ac:dyDescent="0.3">
      <c r="B4645" s="305"/>
    </row>
    <row r="4646" spans="2:2" x14ac:dyDescent="0.3">
      <c r="B4646" s="305"/>
    </row>
    <row r="4647" spans="2:2" x14ac:dyDescent="0.3">
      <c r="B4647" s="305"/>
    </row>
    <row r="4648" spans="2:2" x14ac:dyDescent="0.3">
      <c r="B4648" s="305"/>
    </row>
    <row r="4649" spans="2:2" x14ac:dyDescent="0.3">
      <c r="B4649" s="305"/>
    </row>
    <row r="4650" spans="2:2" x14ac:dyDescent="0.3">
      <c r="B4650" s="305"/>
    </row>
    <row r="4651" spans="2:2" x14ac:dyDescent="0.3">
      <c r="B4651" s="305"/>
    </row>
    <row r="4652" spans="2:2" x14ac:dyDescent="0.3">
      <c r="B4652" s="305"/>
    </row>
    <row r="4653" spans="2:2" x14ac:dyDescent="0.3">
      <c r="B4653" s="305"/>
    </row>
    <row r="4654" spans="2:2" x14ac:dyDescent="0.3">
      <c r="B4654" s="305"/>
    </row>
    <row r="4655" spans="2:2" x14ac:dyDescent="0.3">
      <c r="B4655" s="305"/>
    </row>
    <row r="4656" spans="2:2" x14ac:dyDescent="0.3">
      <c r="B4656" s="305"/>
    </row>
    <row r="4657" spans="2:2" x14ac:dyDescent="0.3">
      <c r="B4657" s="305"/>
    </row>
    <row r="4658" spans="2:2" x14ac:dyDescent="0.3">
      <c r="B4658" s="305"/>
    </row>
    <row r="4659" spans="2:2" x14ac:dyDescent="0.3">
      <c r="B4659" s="305"/>
    </row>
    <row r="4660" spans="2:2" x14ac:dyDescent="0.3">
      <c r="B4660" s="305"/>
    </row>
    <row r="4661" spans="2:2" x14ac:dyDescent="0.3">
      <c r="B4661" s="305"/>
    </row>
    <row r="4662" spans="2:2" x14ac:dyDescent="0.3">
      <c r="B4662" s="305"/>
    </row>
    <row r="4663" spans="2:2" x14ac:dyDescent="0.3">
      <c r="B4663" s="305"/>
    </row>
    <row r="4664" spans="2:2" x14ac:dyDescent="0.3">
      <c r="B4664" s="305"/>
    </row>
    <row r="4665" spans="2:2" x14ac:dyDescent="0.3">
      <c r="B4665" s="305"/>
    </row>
    <row r="4666" spans="2:2" x14ac:dyDescent="0.3">
      <c r="B4666" s="305"/>
    </row>
    <row r="4667" spans="2:2" x14ac:dyDescent="0.3">
      <c r="B4667" s="305"/>
    </row>
    <row r="4668" spans="2:2" x14ac:dyDescent="0.3">
      <c r="B4668" s="305"/>
    </row>
    <row r="4669" spans="2:2" x14ac:dyDescent="0.3">
      <c r="B4669" s="305"/>
    </row>
    <row r="4670" spans="2:2" x14ac:dyDescent="0.3">
      <c r="B4670" s="305"/>
    </row>
    <row r="4671" spans="2:2" x14ac:dyDescent="0.3">
      <c r="B4671" s="305"/>
    </row>
    <row r="4672" spans="2:2" x14ac:dyDescent="0.3">
      <c r="B4672" s="305"/>
    </row>
    <row r="4673" spans="2:2" x14ac:dyDescent="0.3">
      <c r="B4673" s="305"/>
    </row>
    <row r="4674" spans="2:2" x14ac:dyDescent="0.3">
      <c r="B4674" s="305"/>
    </row>
    <row r="4675" spans="2:2" x14ac:dyDescent="0.3">
      <c r="B4675" s="305"/>
    </row>
    <row r="4676" spans="2:2" x14ac:dyDescent="0.3">
      <c r="B4676" s="305"/>
    </row>
    <row r="4677" spans="2:2" x14ac:dyDescent="0.3">
      <c r="B4677" s="305"/>
    </row>
    <row r="4678" spans="2:2" x14ac:dyDescent="0.3">
      <c r="B4678" s="305"/>
    </row>
    <row r="4679" spans="2:2" x14ac:dyDescent="0.3">
      <c r="B4679" s="305"/>
    </row>
    <row r="4680" spans="2:2" x14ac:dyDescent="0.3">
      <c r="B4680" s="305"/>
    </row>
    <row r="4681" spans="2:2" x14ac:dyDescent="0.3">
      <c r="B4681" s="305"/>
    </row>
    <row r="4682" spans="2:2" x14ac:dyDescent="0.3">
      <c r="B4682" s="305"/>
    </row>
    <row r="4683" spans="2:2" x14ac:dyDescent="0.3">
      <c r="B4683" s="305"/>
    </row>
    <row r="4684" spans="2:2" x14ac:dyDescent="0.3">
      <c r="B4684" s="305"/>
    </row>
    <row r="4685" spans="2:2" x14ac:dyDescent="0.3">
      <c r="B4685" s="305"/>
    </row>
    <row r="4686" spans="2:2" x14ac:dyDescent="0.3">
      <c r="B4686" s="305"/>
    </row>
    <row r="4687" spans="2:2" x14ac:dyDescent="0.3">
      <c r="B4687" s="305"/>
    </row>
    <row r="4688" spans="2:2" x14ac:dyDescent="0.3">
      <c r="B4688" s="305"/>
    </row>
    <row r="4689" spans="2:2" x14ac:dyDescent="0.3">
      <c r="B4689" s="305"/>
    </row>
    <row r="4690" spans="2:2" x14ac:dyDescent="0.3">
      <c r="B4690" s="305"/>
    </row>
    <row r="4691" spans="2:2" x14ac:dyDescent="0.3">
      <c r="B4691" s="305"/>
    </row>
    <row r="4692" spans="2:2" x14ac:dyDescent="0.3">
      <c r="B4692" s="305"/>
    </row>
    <row r="4693" spans="2:2" x14ac:dyDescent="0.3">
      <c r="B4693" s="305"/>
    </row>
    <row r="4694" spans="2:2" x14ac:dyDescent="0.3">
      <c r="B4694" s="305"/>
    </row>
    <row r="4695" spans="2:2" x14ac:dyDescent="0.3">
      <c r="B4695" s="305"/>
    </row>
    <row r="4696" spans="2:2" x14ac:dyDescent="0.3">
      <c r="B4696" s="305"/>
    </row>
    <row r="4697" spans="2:2" x14ac:dyDescent="0.3">
      <c r="B4697" s="305"/>
    </row>
    <row r="4698" spans="2:2" x14ac:dyDescent="0.3">
      <c r="B4698" s="305"/>
    </row>
    <row r="4699" spans="2:2" x14ac:dyDescent="0.3">
      <c r="B4699" s="305"/>
    </row>
    <row r="4700" spans="2:2" x14ac:dyDescent="0.3">
      <c r="B4700" s="305"/>
    </row>
    <row r="4701" spans="2:2" x14ac:dyDescent="0.3">
      <c r="B4701" s="305"/>
    </row>
    <row r="4702" spans="2:2" x14ac:dyDescent="0.3">
      <c r="B4702" s="305"/>
    </row>
    <row r="4703" spans="2:2" x14ac:dyDescent="0.3">
      <c r="B4703" s="305"/>
    </row>
    <row r="4704" spans="2:2" x14ac:dyDescent="0.3">
      <c r="B4704" s="305"/>
    </row>
    <row r="4705" spans="2:2" x14ac:dyDescent="0.3">
      <c r="B4705" s="305"/>
    </row>
    <row r="4706" spans="2:2" x14ac:dyDescent="0.3">
      <c r="B4706" s="305"/>
    </row>
    <row r="4707" spans="2:2" x14ac:dyDescent="0.3">
      <c r="B4707" s="305"/>
    </row>
    <row r="4708" spans="2:2" x14ac:dyDescent="0.3">
      <c r="B4708" s="305"/>
    </row>
    <row r="4709" spans="2:2" x14ac:dyDescent="0.3">
      <c r="B4709" s="305"/>
    </row>
    <row r="4710" spans="2:2" x14ac:dyDescent="0.3">
      <c r="B4710" s="305"/>
    </row>
    <row r="4711" spans="2:2" x14ac:dyDescent="0.3">
      <c r="B4711" s="305"/>
    </row>
    <row r="4712" spans="2:2" x14ac:dyDescent="0.3">
      <c r="B4712" s="305"/>
    </row>
    <row r="4713" spans="2:2" x14ac:dyDescent="0.3">
      <c r="B4713" s="305"/>
    </row>
    <row r="4714" spans="2:2" x14ac:dyDescent="0.3">
      <c r="B4714" s="305"/>
    </row>
    <row r="4715" spans="2:2" x14ac:dyDescent="0.3">
      <c r="B4715" s="305"/>
    </row>
    <row r="4716" spans="2:2" x14ac:dyDescent="0.3">
      <c r="B4716" s="305"/>
    </row>
    <row r="4717" spans="2:2" x14ac:dyDescent="0.3">
      <c r="B4717" s="305"/>
    </row>
    <row r="4718" spans="2:2" x14ac:dyDescent="0.3">
      <c r="B4718" s="305"/>
    </row>
    <row r="4719" spans="2:2" x14ac:dyDescent="0.3">
      <c r="B4719" s="305"/>
    </row>
    <row r="4720" spans="2:2" x14ac:dyDescent="0.3">
      <c r="B4720" s="305"/>
    </row>
    <row r="4721" spans="2:2" x14ac:dyDescent="0.3">
      <c r="B4721" s="305"/>
    </row>
    <row r="4722" spans="2:2" x14ac:dyDescent="0.3">
      <c r="B4722" s="305"/>
    </row>
    <row r="4723" spans="2:2" x14ac:dyDescent="0.3">
      <c r="B4723" s="305"/>
    </row>
    <row r="4724" spans="2:2" x14ac:dyDescent="0.3">
      <c r="B4724" s="305"/>
    </row>
    <row r="4725" spans="2:2" x14ac:dyDescent="0.3">
      <c r="B4725" s="305"/>
    </row>
    <row r="4726" spans="2:2" x14ac:dyDescent="0.3">
      <c r="B4726" s="305"/>
    </row>
    <row r="4727" spans="2:2" x14ac:dyDescent="0.3">
      <c r="B4727" s="305"/>
    </row>
    <row r="4728" spans="2:2" x14ac:dyDescent="0.3">
      <c r="B4728" s="305"/>
    </row>
    <row r="4729" spans="2:2" x14ac:dyDescent="0.3">
      <c r="B4729" s="305"/>
    </row>
    <row r="4730" spans="2:2" x14ac:dyDescent="0.3">
      <c r="B4730" s="305"/>
    </row>
    <row r="4731" spans="2:2" x14ac:dyDescent="0.3">
      <c r="B4731" s="305"/>
    </row>
    <row r="4732" spans="2:2" x14ac:dyDescent="0.3">
      <c r="B4732" s="305"/>
    </row>
    <row r="4733" spans="2:2" x14ac:dyDescent="0.3">
      <c r="B4733" s="305"/>
    </row>
    <row r="4734" spans="2:2" x14ac:dyDescent="0.3">
      <c r="B4734" s="305"/>
    </row>
    <row r="4735" spans="2:2" x14ac:dyDescent="0.3">
      <c r="B4735" s="305"/>
    </row>
    <row r="4736" spans="2:2" x14ac:dyDescent="0.3">
      <c r="B4736" s="305"/>
    </row>
    <row r="4737" spans="2:2" x14ac:dyDescent="0.3">
      <c r="B4737" s="305"/>
    </row>
    <row r="4738" spans="2:2" x14ac:dyDescent="0.3">
      <c r="B4738" s="305"/>
    </row>
    <row r="4739" spans="2:2" x14ac:dyDescent="0.3">
      <c r="B4739" s="305"/>
    </row>
    <row r="4740" spans="2:2" x14ac:dyDescent="0.3">
      <c r="B4740" s="305"/>
    </row>
    <row r="4741" spans="2:2" x14ac:dyDescent="0.3">
      <c r="B4741" s="305"/>
    </row>
    <row r="4742" spans="2:2" x14ac:dyDescent="0.3">
      <c r="B4742" s="305"/>
    </row>
    <row r="4743" spans="2:2" x14ac:dyDescent="0.3">
      <c r="B4743" s="305"/>
    </row>
    <row r="4744" spans="2:2" x14ac:dyDescent="0.3">
      <c r="B4744" s="305"/>
    </row>
    <row r="4745" spans="2:2" x14ac:dyDescent="0.3">
      <c r="B4745" s="305"/>
    </row>
    <row r="4746" spans="2:2" x14ac:dyDescent="0.3">
      <c r="B4746" s="305"/>
    </row>
    <row r="4747" spans="2:2" x14ac:dyDescent="0.3">
      <c r="B4747" s="305"/>
    </row>
    <row r="4748" spans="2:2" x14ac:dyDescent="0.3">
      <c r="B4748" s="305"/>
    </row>
    <row r="4749" spans="2:2" x14ac:dyDescent="0.3">
      <c r="B4749" s="305"/>
    </row>
    <row r="4750" spans="2:2" x14ac:dyDescent="0.3">
      <c r="B4750" s="305"/>
    </row>
    <row r="4751" spans="2:2" x14ac:dyDescent="0.3">
      <c r="B4751" s="305"/>
    </row>
    <row r="4752" spans="2:2" x14ac:dyDescent="0.3">
      <c r="B4752" s="305"/>
    </row>
    <row r="4753" spans="2:2" x14ac:dyDescent="0.3">
      <c r="B4753" s="305"/>
    </row>
    <row r="4754" spans="2:2" x14ac:dyDescent="0.3">
      <c r="B4754" s="305"/>
    </row>
    <row r="4755" spans="2:2" x14ac:dyDescent="0.3">
      <c r="B4755" s="305"/>
    </row>
    <row r="4756" spans="2:2" x14ac:dyDescent="0.3">
      <c r="B4756" s="305"/>
    </row>
    <row r="4757" spans="2:2" x14ac:dyDescent="0.3">
      <c r="B4757" s="305"/>
    </row>
    <row r="4758" spans="2:2" x14ac:dyDescent="0.3">
      <c r="B4758" s="305"/>
    </row>
    <row r="4759" spans="2:2" x14ac:dyDescent="0.3">
      <c r="B4759" s="305"/>
    </row>
    <row r="4760" spans="2:2" x14ac:dyDescent="0.3">
      <c r="B4760" s="305"/>
    </row>
    <row r="4761" spans="2:2" x14ac:dyDescent="0.3">
      <c r="B4761" s="305"/>
    </row>
    <row r="4762" spans="2:2" x14ac:dyDescent="0.3">
      <c r="B4762" s="305"/>
    </row>
    <row r="4763" spans="2:2" x14ac:dyDescent="0.3">
      <c r="B4763" s="305"/>
    </row>
    <row r="4764" spans="2:2" x14ac:dyDescent="0.3">
      <c r="B4764" s="305"/>
    </row>
    <row r="4765" spans="2:2" x14ac:dyDescent="0.3">
      <c r="B4765" s="305"/>
    </row>
    <row r="4766" spans="2:2" x14ac:dyDescent="0.3">
      <c r="B4766" s="305"/>
    </row>
    <row r="4767" spans="2:2" x14ac:dyDescent="0.3">
      <c r="B4767" s="305"/>
    </row>
    <row r="4768" spans="2:2" x14ac:dyDescent="0.3">
      <c r="B4768" s="305"/>
    </row>
    <row r="4769" spans="2:2" x14ac:dyDescent="0.3">
      <c r="B4769" s="305"/>
    </row>
    <row r="4770" spans="2:2" x14ac:dyDescent="0.3">
      <c r="B4770" s="305"/>
    </row>
    <row r="4771" spans="2:2" x14ac:dyDescent="0.3">
      <c r="B4771" s="305"/>
    </row>
    <row r="4772" spans="2:2" x14ac:dyDescent="0.3">
      <c r="B4772" s="305"/>
    </row>
    <row r="4773" spans="2:2" x14ac:dyDescent="0.3">
      <c r="B4773" s="305"/>
    </row>
    <row r="4774" spans="2:2" x14ac:dyDescent="0.3">
      <c r="B4774" s="305"/>
    </row>
    <row r="4775" spans="2:2" x14ac:dyDescent="0.3">
      <c r="B4775" s="305"/>
    </row>
    <row r="4776" spans="2:2" x14ac:dyDescent="0.3">
      <c r="B4776" s="305"/>
    </row>
    <row r="4777" spans="2:2" x14ac:dyDescent="0.3">
      <c r="B4777" s="305"/>
    </row>
    <row r="4778" spans="2:2" x14ac:dyDescent="0.3">
      <c r="B4778" s="305"/>
    </row>
    <row r="4779" spans="2:2" x14ac:dyDescent="0.3">
      <c r="B4779" s="305"/>
    </row>
    <row r="4780" spans="2:2" x14ac:dyDescent="0.3">
      <c r="B4780" s="305"/>
    </row>
    <row r="4781" spans="2:2" x14ac:dyDescent="0.3">
      <c r="B4781" s="305"/>
    </row>
    <row r="4782" spans="2:2" x14ac:dyDescent="0.3">
      <c r="B4782" s="305"/>
    </row>
    <row r="4783" spans="2:2" x14ac:dyDescent="0.3">
      <c r="B4783" s="305"/>
    </row>
    <row r="4784" spans="2:2" x14ac:dyDescent="0.3">
      <c r="B4784" s="305"/>
    </row>
    <row r="4785" spans="2:2" x14ac:dyDescent="0.3">
      <c r="B4785" s="305"/>
    </row>
    <row r="4786" spans="2:2" x14ac:dyDescent="0.3">
      <c r="B4786" s="305"/>
    </row>
    <row r="4787" spans="2:2" x14ac:dyDescent="0.3">
      <c r="B4787" s="305"/>
    </row>
    <row r="4788" spans="2:2" x14ac:dyDescent="0.3">
      <c r="B4788" s="305"/>
    </row>
    <row r="4789" spans="2:2" x14ac:dyDescent="0.3">
      <c r="B4789" s="305"/>
    </row>
    <row r="4790" spans="2:2" x14ac:dyDescent="0.3">
      <c r="B4790" s="305"/>
    </row>
    <row r="4791" spans="2:2" x14ac:dyDescent="0.3">
      <c r="B4791" s="305"/>
    </row>
    <row r="4792" spans="2:2" x14ac:dyDescent="0.3">
      <c r="B4792" s="305"/>
    </row>
    <row r="4793" spans="2:2" x14ac:dyDescent="0.3">
      <c r="B4793" s="305"/>
    </row>
    <row r="4794" spans="2:2" x14ac:dyDescent="0.3">
      <c r="B4794" s="305"/>
    </row>
    <row r="4795" spans="2:2" x14ac:dyDescent="0.3">
      <c r="B4795" s="305"/>
    </row>
    <row r="4796" spans="2:2" x14ac:dyDescent="0.3">
      <c r="B4796" s="305"/>
    </row>
    <row r="4797" spans="2:2" x14ac:dyDescent="0.3">
      <c r="B4797" s="305"/>
    </row>
    <row r="4798" spans="2:2" x14ac:dyDescent="0.3">
      <c r="B4798" s="305"/>
    </row>
    <row r="4799" spans="2:2" x14ac:dyDescent="0.3">
      <c r="B4799" s="305"/>
    </row>
    <row r="4800" spans="2:2" x14ac:dyDescent="0.3">
      <c r="B4800" s="305"/>
    </row>
    <row r="4801" spans="2:2" x14ac:dyDescent="0.3">
      <c r="B4801" s="305"/>
    </row>
    <row r="4802" spans="2:2" x14ac:dyDescent="0.3">
      <c r="B4802" s="305"/>
    </row>
    <row r="4803" spans="2:2" x14ac:dyDescent="0.3">
      <c r="B4803" s="305"/>
    </row>
    <row r="4804" spans="2:2" x14ac:dyDescent="0.3">
      <c r="B4804" s="305"/>
    </row>
    <row r="4805" spans="2:2" x14ac:dyDescent="0.3">
      <c r="B4805" s="305"/>
    </row>
    <row r="4806" spans="2:2" x14ac:dyDescent="0.3">
      <c r="B4806" s="305"/>
    </row>
    <row r="4807" spans="2:2" x14ac:dyDescent="0.3">
      <c r="B4807" s="305"/>
    </row>
    <row r="4808" spans="2:2" x14ac:dyDescent="0.3">
      <c r="B4808" s="305"/>
    </row>
    <row r="4809" spans="2:2" x14ac:dyDescent="0.3">
      <c r="B4809" s="305"/>
    </row>
    <row r="4810" spans="2:2" x14ac:dyDescent="0.3">
      <c r="B4810" s="305"/>
    </row>
    <row r="4811" spans="2:2" x14ac:dyDescent="0.3">
      <c r="B4811" s="305"/>
    </row>
    <row r="4812" spans="2:2" x14ac:dyDescent="0.3">
      <c r="B4812" s="305"/>
    </row>
    <row r="4813" spans="2:2" x14ac:dyDescent="0.3">
      <c r="B4813" s="305"/>
    </row>
    <row r="4814" spans="2:2" x14ac:dyDescent="0.3">
      <c r="B4814" s="305"/>
    </row>
    <row r="4815" spans="2:2" x14ac:dyDescent="0.3">
      <c r="B4815" s="305"/>
    </row>
    <row r="4816" spans="2:2" x14ac:dyDescent="0.3">
      <c r="B4816" s="305"/>
    </row>
    <row r="4817" spans="2:2" x14ac:dyDescent="0.3">
      <c r="B4817" s="305"/>
    </row>
    <row r="4818" spans="2:2" x14ac:dyDescent="0.3">
      <c r="B4818" s="305"/>
    </row>
    <row r="4819" spans="2:2" x14ac:dyDescent="0.3">
      <c r="B4819" s="305"/>
    </row>
    <row r="4820" spans="2:2" x14ac:dyDescent="0.3">
      <c r="B4820" s="305"/>
    </row>
    <row r="4821" spans="2:2" x14ac:dyDescent="0.3">
      <c r="B4821" s="305"/>
    </row>
    <row r="4822" spans="2:2" x14ac:dyDescent="0.3">
      <c r="B4822" s="305"/>
    </row>
    <row r="4823" spans="2:2" x14ac:dyDescent="0.3">
      <c r="B4823" s="305"/>
    </row>
    <row r="4824" spans="2:2" x14ac:dyDescent="0.3">
      <c r="B4824" s="305"/>
    </row>
    <row r="4825" spans="2:2" x14ac:dyDescent="0.3">
      <c r="B4825" s="305"/>
    </row>
    <row r="4826" spans="2:2" x14ac:dyDescent="0.3">
      <c r="B4826" s="305"/>
    </row>
    <row r="4827" spans="2:2" x14ac:dyDescent="0.3">
      <c r="B4827" s="305"/>
    </row>
    <row r="4828" spans="2:2" x14ac:dyDescent="0.3">
      <c r="B4828" s="305"/>
    </row>
    <row r="4829" spans="2:2" x14ac:dyDescent="0.3">
      <c r="B4829" s="305"/>
    </row>
    <row r="4830" spans="2:2" x14ac:dyDescent="0.3">
      <c r="B4830" s="305"/>
    </row>
    <row r="4831" spans="2:2" x14ac:dyDescent="0.3">
      <c r="B4831" s="305"/>
    </row>
    <row r="4832" spans="2:2" x14ac:dyDescent="0.3">
      <c r="B4832" s="305"/>
    </row>
    <row r="4833" spans="2:2" x14ac:dyDescent="0.3">
      <c r="B4833" s="305"/>
    </row>
    <row r="4834" spans="2:2" x14ac:dyDescent="0.3">
      <c r="B4834" s="305"/>
    </row>
    <row r="4835" spans="2:2" x14ac:dyDescent="0.3">
      <c r="B4835" s="305"/>
    </row>
    <row r="4836" spans="2:2" x14ac:dyDescent="0.3">
      <c r="B4836" s="305"/>
    </row>
    <row r="4837" spans="2:2" x14ac:dyDescent="0.3">
      <c r="B4837" s="305"/>
    </row>
    <row r="4838" spans="2:2" x14ac:dyDescent="0.3">
      <c r="B4838" s="305"/>
    </row>
    <row r="4839" spans="2:2" x14ac:dyDescent="0.3">
      <c r="B4839" s="305"/>
    </row>
    <row r="4840" spans="2:2" x14ac:dyDescent="0.3">
      <c r="B4840" s="305"/>
    </row>
    <row r="4841" spans="2:2" x14ac:dyDescent="0.3">
      <c r="B4841" s="305"/>
    </row>
    <row r="4842" spans="2:2" x14ac:dyDescent="0.3">
      <c r="B4842" s="305"/>
    </row>
    <row r="4843" spans="2:2" x14ac:dyDescent="0.3">
      <c r="B4843" s="305"/>
    </row>
    <row r="4844" spans="2:2" x14ac:dyDescent="0.3">
      <c r="B4844" s="305"/>
    </row>
    <row r="4845" spans="2:2" x14ac:dyDescent="0.3">
      <c r="B4845" s="305"/>
    </row>
    <row r="4846" spans="2:2" x14ac:dyDescent="0.3">
      <c r="B4846" s="305"/>
    </row>
    <row r="4847" spans="2:2" x14ac:dyDescent="0.3">
      <c r="B4847" s="305"/>
    </row>
    <row r="4848" spans="2:2" x14ac:dyDescent="0.3">
      <c r="B4848" s="305"/>
    </row>
    <row r="4849" spans="2:2" x14ac:dyDescent="0.3">
      <c r="B4849" s="305"/>
    </row>
    <row r="4850" spans="2:2" x14ac:dyDescent="0.3">
      <c r="B4850" s="305"/>
    </row>
    <row r="4851" spans="2:2" x14ac:dyDescent="0.3">
      <c r="B4851" s="305"/>
    </row>
    <row r="4852" spans="2:2" x14ac:dyDescent="0.3">
      <c r="B4852" s="305"/>
    </row>
    <row r="4853" spans="2:2" x14ac:dyDescent="0.3">
      <c r="B4853" s="305"/>
    </row>
    <row r="4854" spans="2:2" x14ac:dyDescent="0.3">
      <c r="B4854" s="305"/>
    </row>
    <row r="4855" spans="2:2" x14ac:dyDescent="0.3">
      <c r="B4855" s="305"/>
    </row>
    <row r="4856" spans="2:2" x14ac:dyDescent="0.3">
      <c r="B4856" s="305"/>
    </row>
    <row r="4857" spans="2:2" x14ac:dyDescent="0.3">
      <c r="B4857" s="305"/>
    </row>
    <row r="4858" spans="2:2" x14ac:dyDescent="0.3">
      <c r="B4858" s="305"/>
    </row>
    <row r="4859" spans="2:2" x14ac:dyDescent="0.3">
      <c r="B4859" s="305"/>
    </row>
    <row r="4860" spans="2:2" x14ac:dyDescent="0.3">
      <c r="B4860" s="305"/>
    </row>
    <row r="4861" spans="2:2" x14ac:dyDescent="0.3">
      <c r="B4861" s="305"/>
    </row>
    <row r="4862" spans="2:2" x14ac:dyDescent="0.3">
      <c r="B4862" s="305"/>
    </row>
    <row r="4863" spans="2:2" x14ac:dyDescent="0.3">
      <c r="B4863" s="305"/>
    </row>
    <row r="4864" spans="2:2" x14ac:dyDescent="0.3">
      <c r="B4864" s="305"/>
    </row>
    <row r="4865" spans="2:2" x14ac:dyDescent="0.3">
      <c r="B4865" s="305"/>
    </row>
    <row r="4866" spans="2:2" x14ac:dyDescent="0.3">
      <c r="B4866" s="305"/>
    </row>
    <row r="4867" spans="2:2" x14ac:dyDescent="0.3">
      <c r="B4867" s="305"/>
    </row>
    <row r="4868" spans="2:2" x14ac:dyDescent="0.3">
      <c r="B4868" s="305"/>
    </row>
    <row r="4869" spans="2:2" x14ac:dyDescent="0.3">
      <c r="B4869" s="305"/>
    </row>
    <row r="4870" spans="2:2" x14ac:dyDescent="0.3">
      <c r="B4870" s="305"/>
    </row>
    <row r="4871" spans="2:2" x14ac:dyDescent="0.3">
      <c r="B4871" s="305"/>
    </row>
    <row r="4872" spans="2:2" x14ac:dyDescent="0.3">
      <c r="B4872" s="305"/>
    </row>
    <row r="4873" spans="2:2" x14ac:dyDescent="0.3">
      <c r="B4873" s="305"/>
    </row>
    <row r="4874" spans="2:2" x14ac:dyDescent="0.3">
      <c r="B4874" s="305"/>
    </row>
    <row r="4875" spans="2:2" x14ac:dyDescent="0.3">
      <c r="B4875" s="305"/>
    </row>
    <row r="4876" spans="2:2" x14ac:dyDescent="0.3">
      <c r="B4876" s="305"/>
    </row>
    <row r="4877" spans="2:2" x14ac:dyDescent="0.3">
      <c r="B4877" s="305"/>
    </row>
    <row r="4878" spans="2:2" x14ac:dyDescent="0.3">
      <c r="B4878" s="305"/>
    </row>
    <row r="4879" spans="2:2" x14ac:dyDescent="0.3">
      <c r="B4879" s="305"/>
    </row>
    <row r="4880" spans="2:2" x14ac:dyDescent="0.3">
      <c r="B4880" s="305"/>
    </row>
    <row r="4881" spans="2:2" x14ac:dyDescent="0.3">
      <c r="B4881" s="305"/>
    </row>
    <row r="4882" spans="2:2" x14ac:dyDescent="0.3">
      <c r="B4882" s="305"/>
    </row>
    <row r="4883" spans="2:2" x14ac:dyDescent="0.3">
      <c r="B4883" s="305"/>
    </row>
    <row r="4884" spans="2:2" x14ac:dyDescent="0.3">
      <c r="B4884" s="305"/>
    </row>
    <row r="4885" spans="2:2" x14ac:dyDescent="0.3">
      <c r="B4885" s="305"/>
    </row>
    <row r="4886" spans="2:2" x14ac:dyDescent="0.3">
      <c r="B4886" s="305"/>
    </row>
    <row r="4887" spans="2:2" x14ac:dyDescent="0.3">
      <c r="B4887" s="305"/>
    </row>
    <row r="4888" spans="2:2" x14ac:dyDescent="0.3">
      <c r="B4888" s="305"/>
    </row>
    <row r="4889" spans="2:2" x14ac:dyDescent="0.3">
      <c r="B4889" s="305"/>
    </row>
    <row r="4890" spans="2:2" x14ac:dyDescent="0.3">
      <c r="B4890" s="305"/>
    </row>
    <row r="4891" spans="2:2" x14ac:dyDescent="0.3">
      <c r="B4891" s="305"/>
    </row>
    <row r="4892" spans="2:2" x14ac:dyDescent="0.3">
      <c r="B4892" s="305"/>
    </row>
    <row r="4893" spans="2:2" x14ac:dyDescent="0.3">
      <c r="B4893" s="305"/>
    </row>
    <row r="4894" spans="2:2" x14ac:dyDescent="0.3">
      <c r="B4894" s="305"/>
    </row>
    <row r="4895" spans="2:2" x14ac:dyDescent="0.3">
      <c r="B4895" s="305"/>
    </row>
    <row r="4896" spans="2:2" x14ac:dyDescent="0.3">
      <c r="B4896" s="305"/>
    </row>
    <row r="4897" spans="2:2" x14ac:dyDescent="0.3">
      <c r="B4897" s="305"/>
    </row>
    <row r="4898" spans="2:2" x14ac:dyDescent="0.3">
      <c r="B4898" s="305"/>
    </row>
    <row r="4899" spans="2:2" x14ac:dyDescent="0.3">
      <c r="B4899" s="305"/>
    </row>
    <row r="4900" spans="2:2" x14ac:dyDescent="0.3">
      <c r="B4900" s="305"/>
    </row>
    <row r="4901" spans="2:2" x14ac:dyDescent="0.3">
      <c r="B4901" s="305"/>
    </row>
    <row r="4902" spans="2:2" x14ac:dyDescent="0.3">
      <c r="B4902" s="305"/>
    </row>
    <row r="4903" spans="2:2" x14ac:dyDescent="0.3">
      <c r="B4903" s="305"/>
    </row>
    <row r="4904" spans="2:2" x14ac:dyDescent="0.3">
      <c r="B4904" s="305"/>
    </row>
    <row r="4905" spans="2:2" x14ac:dyDescent="0.3">
      <c r="B4905" s="305"/>
    </row>
    <row r="4906" spans="2:2" x14ac:dyDescent="0.3">
      <c r="B4906" s="305"/>
    </row>
    <row r="4907" spans="2:2" x14ac:dyDescent="0.3">
      <c r="B4907" s="305"/>
    </row>
    <row r="4908" spans="2:2" x14ac:dyDescent="0.3">
      <c r="B4908" s="305"/>
    </row>
    <row r="4909" spans="2:2" x14ac:dyDescent="0.3">
      <c r="B4909" s="305"/>
    </row>
    <row r="4910" spans="2:2" x14ac:dyDescent="0.3">
      <c r="B4910" s="305"/>
    </row>
    <row r="4911" spans="2:2" x14ac:dyDescent="0.3">
      <c r="B4911" s="305"/>
    </row>
    <row r="4912" spans="2:2" x14ac:dyDescent="0.3">
      <c r="B4912" s="305"/>
    </row>
    <row r="4913" spans="2:2" x14ac:dyDescent="0.3">
      <c r="B4913" s="305"/>
    </row>
    <row r="4914" spans="2:2" x14ac:dyDescent="0.3">
      <c r="B4914" s="305"/>
    </row>
    <row r="4915" spans="2:2" x14ac:dyDescent="0.3">
      <c r="B4915" s="305"/>
    </row>
    <row r="4916" spans="2:2" x14ac:dyDescent="0.3">
      <c r="B4916" s="305"/>
    </row>
    <row r="4917" spans="2:2" x14ac:dyDescent="0.3">
      <c r="B4917" s="305"/>
    </row>
    <row r="4918" spans="2:2" x14ac:dyDescent="0.3">
      <c r="B4918" s="305"/>
    </row>
    <row r="4919" spans="2:2" x14ac:dyDescent="0.3">
      <c r="B4919" s="305"/>
    </row>
    <row r="4920" spans="2:2" x14ac:dyDescent="0.3">
      <c r="B4920" s="305"/>
    </row>
    <row r="4921" spans="2:2" x14ac:dyDescent="0.3">
      <c r="B4921" s="305"/>
    </row>
    <row r="4922" spans="2:2" x14ac:dyDescent="0.3">
      <c r="B4922" s="305"/>
    </row>
    <row r="4923" spans="2:2" x14ac:dyDescent="0.3">
      <c r="B4923" s="305"/>
    </row>
    <row r="4924" spans="2:2" x14ac:dyDescent="0.3">
      <c r="B4924" s="305"/>
    </row>
    <row r="4925" spans="2:2" x14ac:dyDescent="0.3">
      <c r="B4925" s="305"/>
    </row>
    <row r="4926" spans="2:2" x14ac:dyDescent="0.3">
      <c r="B4926" s="305"/>
    </row>
    <row r="4927" spans="2:2" x14ac:dyDescent="0.3">
      <c r="B4927" s="305"/>
    </row>
    <row r="4928" spans="2:2" x14ac:dyDescent="0.3">
      <c r="B4928" s="305"/>
    </row>
    <row r="4929" spans="2:2" x14ac:dyDescent="0.3">
      <c r="B4929" s="305"/>
    </row>
    <row r="4930" spans="2:2" x14ac:dyDescent="0.3">
      <c r="B4930" s="305"/>
    </row>
    <row r="4931" spans="2:2" x14ac:dyDescent="0.3">
      <c r="B4931" s="305"/>
    </row>
    <row r="4932" spans="2:2" x14ac:dyDescent="0.3">
      <c r="B4932" s="305"/>
    </row>
    <row r="4933" spans="2:2" x14ac:dyDescent="0.3">
      <c r="B4933" s="305"/>
    </row>
    <row r="4934" spans="2:2" x14ac:dyDescent="0.3">
      <c r="B4934" s="305"/>
    </row>
    <row r="4935" spans="2:2" x14ac:dyDescent="0.3">
      <c r="B4935" s="305"/>
    </row>
    <row r="4936" spans="2:2" x14ac:dyDescent="0.3">
      <c r="B4936" s="305"/>
    </row>
    <row r="4937" spans="2:2" x14ac:dyDescent="0.3">
      <c r="B4937" s="305"/>
    </row>
    <row r="4938" spans="2:2" x14ac:dyDescent="0.3">
      <c r="B4938" s="305"/>
    </row>
    <row r="4939" spans="2:2" x14ac:dyDescent="0.3">
      <c r="B4939" s="305"/>
    </row>
    <row r="4940" spans="2:2" x14ac:dyDescent="0.3">
      <c r="B4940" s="305"/>
    </row>
    <row r="4941" spans="2:2" x14ac:dyDescent="0.3">
      <c r="B4941" s="305"/>
    </row>
    <row r="4942" spans="2:2" x14ac:dyDescent="0.3">
      <c r="B4942" s="305"/>
    </row>
    <row r="4943" spans="2:2" x14ac:dyDescent="0.3">
      <c r="B4943" s="305"/>
    </row>
    <row r="4944" spans="2:2" x14ac:dyDescent="0.3">
      <c r="B4944" s="305"/>
    </row>
    <row r="4945" spans="2:2" x14ac:dyDescent="0.3">
      <c r="B4945" s="305"/>
    </row>
    <row r="4946" spans="2:2" x14ac:dyDescent="0.3">
      <c r="B4946" s="305"/>
    </row>
    <row r="4947" spans="2:2" x14ac:dyDescent="0.3">
      <c r="B4947" s="305"/>
    </row>
    <row r="4948" spans="2:2" x14ac:dyDescent="0.3">
      <c r="B4948" s="305"/>
    </row>
    <row r="4949" spans="2:2" x14ac:dyDescent="0.3">
      <c r="B4949" s="305"/>
    </row>
    <row r="4950" spans="2:2" x14ac:dyDescent="0.3">
      <c r="B4950" s="305"/>
    </row>
    <row r="4951" spans="2:2" x14ac:dyDescent="0.3">
      <c r="B4951" s="305"/>
    </row>
    <row r="4952" spans="2:2" x14ac:dyDescent="0.3">
      <c r="B4952" s="305"/>
    </row>
    <row r="4953" spans="2:2" x14ac:dyDescent="0.3">
      <c r="B4953" s="305"/>
    </row>
    <row r="4954" spans="2:2" x14ac:dyDescent="0.3">
      <c r="B4954" s="305"/>
    </row>
    <row r="4955" spans="2:2" x14ac:dyDescent="0.3">
      <c r="B4955" s="305"/>
    </row>
    <row r="4956" spans="2:2" x14ac:dyDescent="0.3">
      <c r="B4956" s="305"/>
    </row>
    <row r="4957" spans="2:2" x14ac:dyDescent="0.3">
      <c r="B4957" s="305"/>
    </row>
    <row r="4958" spans="2:2" x14ac:dyDescent="0.3">
      <c r="B4958" s="305"/>
    </row>
    <row r="4959" spans="2:2" x14ac:dyDescent="0.3">
      <c r="B4959" s="305"/>
    </row>
    <row r="4960" spans="2:2" x14ac:dyDescent="0.3">
      <c r="B4960" s="305"/>
    </row>
    <row r="4961" spans="2:2" x14ac:dyDescent="0.3">
      <c r="B4961" s="305"/>
    </row>
    <row r="4962" spans="2:2" x14ac:dyDescent="0.3">
      <c r="B4962" s="305"/>
    </row>
    <row r="4963" spans="2:2" x14ac:dyDescent="0.3">
      <c r="B4963" s="305"/>
    </row>
    <row r="4964" spans="2:2" x14ac:dyDescent="0.3">
      <c r="B4964" s="305"/>
    </row>
    <row r="4965" spans="2:2" x14ac:dyDescent="0.3">
      <c r="B4965" s="305"/>
    </row>
    <row r="4966" spans="2:2" x14ac:dyDescent="0.3">
      <c r="B4966" s="305"/>
    </row>
    <row r="4967" spans="2:2" x14ac:dyDescent="0.3">
      <c r="B4967" s="305"/>
    </row>
    <row r="4968" spans="2:2" x14ac:dyDescent="0.3">
      <c r="B4968" s="305"/>
    </row>
    <row r="4969" spans="2:2" x14ac:dyDescent="0.3">
      <c r="B4969" s="305"/>
    </row>
    <row r="4970" spans="2:2" x14ac:dyDescent="0.3">
      <c r="B4970" s="305"/>
    </row>
    <row r="4971" spans="2:2" x14ac:dyDescent="0.3">
      <c r="B4971" s="305"/>
    </row>
    <row r="4972" spans="2:2" x14ac:dyDescent="0.3">
      <c r="B4972" s="305"/>
    </row>
    <row r="4973" spans="2:2" x14ac:dyDescent="0.3">
      <c r="B4973" s="305"/>
    </row>
    <row r="4974" spans="2:2" x14ac:dyDescent="0.3">
      <c r="B4974" s="305"/>
    </row>
    <row r="4975" spans="2:2" x14ac:dyDescent="0.3">
      <c r="B4975" s="305"/>
    </row>
    <row r="4976" spans="2:2" x14ac:dyDescent="0.3">
      <c r="B4976" s="305"/>
    </row>
    <row r="4977" spans="2:2" x14ac:dyDescent="0.3">
      <c r="B4977" s="305"/>
    </row>
    <row r="4978" spans="2:2" x14ac:dyDescent="0.3">
      <c r="B4978" s="305"/>
    </row>
    <row r="4979" spans="2:2" x14ac:dyDescent="0.3">
      <c r="B4979" s="305"/>
    </row>
    <row r="4980" spans="2:2" x14ac:dyDescent="0.3">
      <c r="B4980" s="305"/>
    </row>
    <row r="4981" spans="2:2" x14ac:dyDescent="0.3">
      <c r="B4981" s="305"/>
    </row>
    <row r="4982" spans="2:2" x14ac:dyDescent="0.3">
      <c r="B4982" s="305"/>
    </row>
    <row r="4983" spans="2:2" x14ac:dyDescent="0.3">
      <c r="B4983" s="305"/>
    </row>
    <row r="4984" spans="2:2" x14ac:dyDescent="0.3">
      <c r="B4984" s="305"/>
    </row>
    <row r="4985" spans="2:2" x14ac:dyDescent="0.3">
      <c r="B4985" s="305"/>
    </row>
    <row r="4986" spans="2:2" x14ac:dyDescent="0.3">
      <c r="B4986" s="305"/>
    </row>
    <row r="4987" spans="2:2" x14ac:dyDescent="0.3">
      <c r="B4987" s="305"/>
    </row>
    <row r="4988" spans="2:2" x14ac:dyDescent="0.3">
      <c r="B4988" s="305"/>
    </row>
    <row r="4989" spans="2:2" x14ac:dyDescent="0.3">
      <c r="B4989" s="305"/>
    </row>
    <row r="4990" spans="2:2" x14ac:dyDescent="0.3">
      <c r="B4990" s="305"/>
    </row>
    <row r="4991" spans="2:2" x14ac:dyDescent="0.3">
      <c r="B4991" s="305"/>
    </row>
    <row r="4992" spans="2:2" x14ac:dyDescent="0.3">
      <c r="B4992" s="305"/>
    </row>
    <row r="4993" spans="2:2" x14ac:dyDescent="0.3">
      <c r="B4993" s="305"/>
    </row>
    <row r="4994" spans="2:2" x14ac:dyDescent="0.3">
      <c r="B4994" s="305"/>
    </row>
    <row r="4995" spans="2:2" x14ac:dyDescent="0.3">
      <c r="B4995" s="305"/>
    </row>
    <row r="4996" spans="2:2" x14ac:dyDescent="0.3">
      <c r="B4996" s="305"/>
    </row>
    <row r="4997" spans="2:2" x14ac:dyDescent="0.3">
      <c r="B4997" s="305"/>
    </row>
    <row r="4998" spans="2:2" x14ac:dyDescent="0.3">
      <c r="B4998" s="305"/>
    </row>
    <row r="4999" spans="2:2" x14ac:dyDescent="0.3">
      <c r="B4999" s="305"/>
    </row>
    <row r="5000" spans="2:2" x14ac:dyDescent="0.3">
      <c r="B5000" s="305"/>
    </row>
    <row r="5001" spans="2:2" x14ac:dyDescent="0.3">
      <c r="B5001" s="305"/>
    </row>
    <row r="5002" spans="2:2" x14ac:dyDescent="0.3">
      <c r="B5002" s="305"/>
    </row>
    <row r="5003" spans="2:2" x14ac:dyDescent="0.3">
      <c r="B5003" s="305"/>
    </row>
    <row r="5004" spans="2:2" x14ac:dyDescent="0.3">
      <c r="B5004" s="305"/>
    </row>
    <row r="5005" spans="2:2" x14ac:dyDescent="0.3">
      <c r="B5005" s="305"/>
    </row>
    <row r="5006" spans="2:2" x14ac:dyDescent="0.3">
      <c r="B5006" s="305"/>
    </row>
    <row r="5007" spans="2:2" x14ac:dyDescent="0.3">
      <c r="B5007" s="305"/>
    </row>
    <row r="5008" spans="2:2" x14ac:dyDescent="0.3">
      <c r="B5008" s="305"/>
    </row>
    <row r="5009" spans="2:2" x14ac:dyDescent="0.3">
      <c r="B5009" s="305"/>
    </row>
    <row r="5010" spans="2:2" x14ac:dyDescent="0.3">
      <c r="B5010" s="305"/>
    </row>
    <row r="5011" spans="2:2" x14ac:dyDescent="0.3">
      <c r="B5011" s="305"/>
    </row>
    <row r="5012" spans="2:2" x14ac:dyDescent="0.3">
      <c r="B5012" s="305"/>
    </row>
    <row r="5013" spans="2:2" x14ac:dyDescent="0.3">
      <c r="B5013" s="305"/>
    </row>
    <row r="5014" spans="2:2" x14ac:dyDescent="0.3">
      <c r="B5014" s="305"/>
    </row>
    <row r="5015" spans="2:2" x14ac:dyDescent="0.3">
      <c r="B5015" s="305"/>
    </row>
    <row r="5016" spans="2:2" x14ac:dyDescent="0.3">
      <c r="B5016" s="305"/>
    </row>
    <row r="5017" spans="2:2" x14ac:dyDescent="0.3">
      <c r="B5017" s="305"/>
    </row>
    <row r="5018" spans="2:2" x14ac:dyDescent="0.3">
      <c r="B5018" s="305"/>
    </row>
    <row r="5019" spans="2:2" x14ac:dyDescent="0.3">
      <c r="B5019" s="305"/>
    </row>
    <row r="5020" spans="2:2" x14ac:dyDescent="0.3">
      <c r="B5020" s="305"/>
    </row>
    <row r="5021" spans="2:2" x14ac:dyDescent="0.3">
      <c r="B5021" s="305"/>
    </row>
    <row r="5022" spans="2:2" x14ac:dyDescent="0.3">
      <c r="B5022" s="305"/>
    </row>
    <row r="5023" spans="2:2" x14ac:dyDescent="0.3">
      <c r="B5023" s="305"/>
    </row>
    <row r="5024" spans="2:2" x14ac:dyDescent="0.3">
      <c r="B5024" s="305"/>
    </row>
    <row r="5025" spans="2:2" x14ac:dyDescent="0.3">
      <c r="B5025" s="305"/>
    </row>
    <row r="5026" spans="2:2" x14ac:dyDescent="0.3">
      <c r="B5026" s="305"/>
    </row>
    <row r="5027" spans="2:2" x14ac:dyDescent="0.3">
      <c r="B5027" s="305"/>
    </row>
    <row r="5028" spans="2:2" x14ac:dyDescent="0.3">
      <c r="B5028" s="305"/>
    </row>
    <row r="5029" spans="2:2" x14ac:dyDescent="0.3">
      <c r="B5029" s="305"/>
    </row>
    <row r="5030" spans="2:2" x14ac:dyDescent="0.3">
      <c r="B5030" s="305"/>
    </row>
    <row r="5031" spans="2:2" x14ac:dyDescent="0.3">
      <c r="B5031" s="305"/>
    </row>
    <row r="5032" spans="2:2" x14ac:dyDescent="0.3">
      <c r="B5032" s="305"/>
    </row>
    <row r="5033" spans="2:2" x14ac:dyDescent="0.3">
      <c r="B5033" s="305"/>
    </row>
    <row r="5034" spans="2:2" x14ac:dyDescent="0.3">
      <c r="B5034" s="305"/>
    </row>
    <row r="5035" spans="2:2" x14ac:dyDescent="0.3">
      <c r="B5035" s="305"/>
    </row>
    <row r="5036" spans="2:2" x14ac:dyDescent="0.3">
      <c r="B5036" s="305"/>
    </row>
    <row r="5037" spans="2:2" x14ac:dyDescent="0.3">
      <c r="B5037" s="305"/>
    </row>
    <row r="5038" spans="2:2" x14ac:dyDescent="0.3">
      <c r="B5038" s="305"/>
    </row>
    <row r="5039" spans="2:2" x14ac:dyDescent="0.3">
      <c r="B5039" s="305"/>
    </row>
    <row r="5040" spans="2:2" x14ac:dyDescent="0.3">
      <c r="B5040" s="305"/>
    </row>
    <row r="5041" spans="2:2" x14ac:dyDescent="0.3">
      <c r="B5041" s="305"/>
    </row>
    <row r="5042" spans="2:2" x14ac:dyDescent="0.3">
      <c r="B5042" s="305"/>
    </row>
    <row r="5043" spans="2:2" x14ac:dyDescent="0.3">
      <c r="B5043" s="305"/>
    </row>
    <row r="5044" spans="2:2" x14ac:dyDescent="0.3">
      <c r="B5044" s="305"/>
    </row>
    <row r="5045" spans="2:2" x14ac:dyDescent="0.3">
      <c r="B5045" s="305"/>
    </row>
    <row r="5046" spans="2:2" x14ac:dyDescent="0.3">
      <c r="B5046" s="305"/>
    </row>
    <row r="5047" spans="2:2" x14ac:dyDescent="0.3">
      <c r="B5047" s="305"/>
    </row>
    <row r="5048" spans="2:2" x14ac:dyDescent="0.3">
      <c r="B5048" s="305"/>
    </row>
    <row r="5049" spans="2:2" x14ac:dyDescent="0.3">
      <c r="B5049" s="305"/>
    </row>
    <row r="5050" spans="2:2" x14ac:dyDescent="0.3">
      <c r="B5050" s="305"/>
    </row>
    <row r="5051" spans="2:2" x14ac:dyDescent="0.3">
      <c r="B5051" s="305"/>
    </row>
    <row r="5052" spans="2:2" x14ac:dyDescent="0.3">
      <c r="B5052" s="305"/>
    </row>
    <row r="5053" spans="2:2" x14ac:dyDescent="0.3">
      <c r="B5053" s="305"/>
    </row>
    <row r="5054" spans="2:2" x14ac:dyDescent="0.3">
      <c r="B5054" s="305"/>
    </row>
    <row r="5055" spans="2:2" x14ac:dyDescent="0.3">
      <c r="B5055" s="305"/>
    </row>
    <row r="5056" spans="2:2" x14ac:dyDescent="0.3">
      <c r="B5056" s="305"/>
    </row>
    <row r="5057" spans="2:2" x14ac:dyDescent="0.3">
      <c r="B5057" s="305"/>
    </row>
    <row r="5058" spans="2:2" x14ac:dyDescent="0.3">
      <c r="B5058" s="305"/>
    </row>
    <row r="5059" spans="2:2" x14ac:dyDescent="0.3">
      <c r="B5059" s="305"/>
    </row>
    <row r="5060" spans="2:2" x14ac:dyDescent="0.3">
      <c r="B5060" s="305"/>
    </row>
    <row r="5061" spans="2:2" x14ac:dyDescent="0.3">
      <c r="B5061" s="305"/>
    </row>
    <row r="5062" spans="2:2" x14ac:dyDescent="0.3">
      <c r="B5062" s="305"/>
    </row>
    <row r="5063" spans="2:2" x14ac:dyDescent="0.3">
      <c r="B5063" s="305"/>
    </row>
    <row r="5064" spans="2:2" x14ac:dyDescent="0.3">
      <c r="B5064" s="305"/>
    </row>
    <row r="5065" spans="2:2" x14ac:dyDescent="0.3">
      <c r="B5065" s="305"/>
    </row>
    <row r="5066" spans="2:2" x14ac:dyDescent="0.3">
      <c r="B5066" s="305"/>
    </row>
    <row r="5067" spans="2:2" x14ac:dyDescent="0.3">
      <c r="B5067" s="305"/>
    </row>
    <row r="5068" spans="2:2" x14ac:dyDescent="0.3">
      <c r="B5068" s="305"/>
    </row>
    <row r="5069" spans="2:2" x14ac:dyDescent="0.3">
      <c r="B5069" s="305"/>
    </row>
    <row r="5070" spans="2:2" x14ac:dyDescent="0.3">
      <c r="B5070" s="305"/>
    </row>
    <row r="5071" spans="2:2" x14ac:dyDescent="0.3">
      <c r="B5071" s="305"/>
    </row>
    <row r="5072" spans="2:2" x14ac:dyDescent="0.3">
      <c r="B5072" s="305"/>
    </row>
    <row r="5073" spans="2:2" x14ac:dyDescent="0.3">
      <c r="B5073" s="305"/>
    </row>
    <row r="5074" spans="2:2" x14ac:dyDescent="0.3">
      <c r="B5074" s="305"/>
    </row>
    <row r="5075" spans="2:2" x14ac:dyDescent="0.3">
      <c r="B5075" s="305"/>
    </row>
    <row r="5076" spans="2:2" x14ac:dyDescent="0.3">
      <c r="B5076" s="305"/>
    </row>
    <row r="5077" spans="2:2" x14ac:dyDescent="0.3">
      <c r="B5077" s="305"/>
    </row>
    <row r="5078" spans="2:2" x14ac:dyDescent="0.3">
      <c r="B5078" s="305"/>
    </row>
    <row r="5079" spans="2:2" x14ac:dyDescent="0.3">
      <c r="B5079" s="305"/>
    </row>
    <row r="5080" spans="2:2" x14ac:dyDescent="0.3">
      <c r="B5080" s="305"/>
    </row>
    <row r="5081" spans="2:2" x14ac:dyDescent="0.3">
      <c r="B5081" s="305"/>
    </row>
    <row r="5082" spans="2:2" x14ac:dyDescent="0.3">
      <c r="B5082" s="305"/>
    </row>
    <row r="5083" spans="2:2" x14ac:dyDescent="0.3">
      <c r="B5083" s="305"/>
    </row>
    <row r="5084" spans="2:2" x14ac:dyDescent="0.3">
      <c r="B5084" s="305"/>
    </row>
    <row r="5085" spans="2:2" x14ac:dyDescent="0.3">
      <c r="B5085" s="305"/>
    </row>
    <row r="5086" spans="2:2" x14ac:dyDescent="0.3">
      <c r="B5086" s="305"/>
    </row>
    <row r="5087" spans="2:2" x14ac:dyDescent="0.3">
      <c r="B5087" s="305"/>
    </row>
    <row r="5088" spans="2:2" x14ac:dyDescent="0.3">
      <c r="B5088" s="305"/>
    </row>
    <row r="5089" spans="2:2" x14ac:dyDescent="0.3">
      <c r="B5089" s="305"/>
    </row>
    <row r="5090" spans="2:2" x14ac:dyDescent="0.3">
      <c r="B5090" s="305"/>
    </row>
    <row r="5091" spans="2:2" x14ac:dyDescent="0.3">
      <c r="B5091" s="305"/>
    </row>
    <row r="5092" spans="2:2" x14ac:dyDescent="0.3">
      <c r="B5092" s="305"/>
    </row>
    <row r="5093" spans="2:2" x14ac:dyDescent="0.3">
      <c r="B5093" s="305"/>
    </row>
    <row r="5094" spans="2:2" x14ac:dyDescent="0.3">
      <c r="B5094" s="305"/>
    </row>
    <row r="5095" spans="2:2" x14ac:dyDescent="0.3">
      <c r="B5095" s="305"/>
    </row>
    <row r="5096" spans="2:2" x14ac:dyDescent="0.3">
      <c r="B5096" s="305"/>
    </row>
    <row r="5097" spans="2:2" x14ac:dyDescent="0.3">
      <c r="B5097" s="305"/>
    </row>
    <row r="5098" spans="2:2" x14ac:dyDescent="0.3">
      <c r="B5098" s="305"/>
    </row>
    <row r="5099" spans="2:2" x14ac:dyDescent="0.3">
      <c r="B5099" s="305"/>
    </row>
    <row r="5100" spans="2:2" x14ac:dyDescent="0.3">
      <c r="B5100" s="305"/>
    </row>
    <row r="5101" spans="2:2" x14ac:dyDescent="0.3">
      <c r="B5101" s="305"/>
    </row>
    <row r="5102" spans="2:2" x14ac:dyDescent="0.3">
      <c r="B5102" s="305"/>
    </row>
    <row r="5103" spans="2:2" x14ac:dyDescent="0.3">
      <c r="B5103" s="305"/>
    </row>
    <row r="5104" spans="2:2" x14ac:dyDescent="0.3">
      <c r="B5104" s="305"/>
    </row>
    <row r="5105" spans="2:2" x14ac:dyDescent="0.3">
      <c r="B5105" s="305"/>
    </row>
    <row r="5106" spans="2:2" x14ac:dyDescent="0.3">
      <c r="B5106" s="305"/>
    </row>
    <row r="5107" spans="2:2" x14ac:dyDescent="0.3">
      <c r="B5107" s="305"/>
    </row>
    <row r="5108" spans="2:2" x14ac:dyDescent="0.3">
      <c r="B5108" s="305"/>
    </row>
    <row r="5109" spans="2:2" x14ac:dyDescent="0.3">
      <c r="B5109" s="305"/>
    </row>
    <row r="5110" spans="2:2" x14ac:dyDescent="0.3">
      <c r="B5110" s="305"/>
    </row>
    <row r="5111" spans="2:2" x14ac:dyDescent="0.3">
      <c r="B5111" s="305"/>
    </row>
    <row r="5112" spans="2:2" x14ac:dyDescent="0.3">
      <c r="B5112" s="305"/>
    </row>
    <row r="5113" spans="2:2" x14ac:dyDescent="0.3">
      <c r="B5113" s="305"/>
    </row>
    <row r="5114" spans="2:2" x14ac:dyDescent="0.3">
      <c r="B5114" s="305"/>
    </row>
    <row r="5115" spans="2:2" x14ac:dyDescent="0.3">
      <c r="B5115" s="305"/>
    </row>
    <row r="5116" spans="2:2" x14ac:dyDescent="0.3">
      <c r="B5116" s="305"/>
    </row>
    <row r="5117" spans="2:2" x14ac:dyDescent="0.3">
      <c r="B5117" s="305"/>
    </row>
    <row r="5118" spans="2:2" x14ac:dyDescent="0.3">
      <c r="B5118" s="305"/>
    </row>
    <row r="5119" spans="2:2" x14ac:dyDescent="0.3">
      <c r="B5119" s="305"/>
    </row>
    <row r="5120" spans="2:2" x14ac:dyDescent="0.3">
      <c r="B5120" s="305"/>
    </row>
    <row r="5121" spans="2:2" x14ac:dyDescent="0.3">
      <c r="B5121" s="305"/>
    </row>
    <row r="5122" spans="2:2" x14ac:dyDescent="0.3">
      <c r="B5122" s="305"/>
    </row>
    <row r="5123" spans="2:2" x14ac:dyDescent="0.3">
      <c r="B5123" s="305"/>
    </row>
    <row r="5124" spans="2:2" x14ac:dyDescent="0.3">
      <c r="B5124" s="305"/>
    </row>
    <row r="5125" spans="2:2" x14ac:dyDescent="0.3">
      <c r="B5125" s="305"/>
    </row>
    <row r="5126" spans="2:2" x14ac:dyDescent="0.3">
      <c r="B5126" s="305"/>
    </row>
    <row r="5127" spans="2:2" x14ac:dyDescent="0.3">
      <c r="B5127" s="305"/>
    </row>
    <row r="5128" spans="2:2" x14ac:dyDescent="0.3">
      <c r="B5128" s="305"/>
    </row>
    <row r="5129" spans="2:2" x14ac:dyDescent="0.3">
      <c r="B5129" s="305"/>
    </row>
    <row r="5130" spans="2:2" x14ac:dyDescent="0.3">
      <c r="B5130" s="305"/>
    </row>
    <row r="5131" spans="2:2" x14ac:dyDescent="0.3">
      <c r="B5131" s="305"/>
    </row>
    <row r="5132" spans="2:2" x14ac:dyDescent="0.3">
      <c r="B5132" s="305"/>
    </row>
    <row r="5133" spans="2:2" x14ac:dyDescent="0.3">
      <c r="B5133" s="305"/>
    </row>
    <row r="5134" spans="2:2" x14ac:dyDescent="0.3">
      <c r="B5134" s="305"/>
    </row>
    <row r="5135" spans="2:2" x14ac:dyDescent="0.3">
      <c r="B5135" s="305"/>
    </row>
    <row r="5136" spans="2:2" x14ac:dyDescent="0.3">
      <c r="B5136" s="305"/>
    </row>
    <row r="5137" spans="2:2" x14ac:dyDescent="0.3">
      <c r="B5137" s="305"/>
    </row>
    <row r="5138" spans="2:2" x14ac:dyDescent="0.3">
      <c r="B5138" s="305"/>
    </row>
    <row r="5139" spans="2:2" x14ac:dyDescent="0.3">
      <c r="B5139" s="305"/>
    </row>
    <row r="5140" spans="2:2" x14ac:dyDescent="0.3">
      <c r="B5140" s="305"/>
    </row>
    <row r="5141" spans="2:2" x14ac:dyDescent="0.3">
      <c r="B5141" s="305"/>
    </row>
    <row r="5142" spans="2:2" x14ac:dyDescent="0.3">
      <c r="B5142" s="305"/>
    </row>
    <row r="5143" spans="2:2" x14ac:dyDescent="0.3">
      <c r="B5143" s="305"/>
    </row>
    <row r="5144" spans="2:2" x14ac:dyDescent="0.3">
      <c r="B5144" s="305"/>
    </row>
    <row r="5145" spans="2:2" x14ac:dyDescent="0.3">
      <c r="B5145" s="305"/>
    </row>
    <row r="5146" spans="2:2" x14ac:dyDescent="0.3">
      <c r="B5146" s="305"/>
    </row>
    <row r="5147" spans="2:2" x14ac:dyDescent="0.3">
      <c r="B5147" s="305"/>
    </row>
    <row r="5148" spans="2:2" x14ac:dyDescent="0.3">
      <c r="B5148" s="305"/>
    </row>
    <row r="5149" spans="2:2" x14ac:dyDescent="0.3">
      <c r="B5149" s="305"/>
    </row>
    <row r="5150" spans="2:2" x14ac:dyDescent="0.3">
      <c r="B5150" s="305"/>
    </row>
    <row r="5151" spans="2:2" x14ac:dyDescent="0.3">
      <c r="B5151" s="305"/>
    </row>
    <row r="5152" spans="2:2" x14ac:dyDescent="0.3">
      <c r="B5152" s="305"/>
    </row>
    <row r="5153" spans="2:2" x14ac:dyDescent="0.3">
      <c r="B5153" s="305"/>
    </row>
    <row r="5154" spans="2:2" x14ac:dyDescent="0.3">
      <c r="B5154" s="305"/>
    </row>
    <row r="5155" spans="2:2" x14ac:dyDescent="0.3">
      <c r="B5155" s="305"/>
    </row>
    <row r="5156" spans="2:2" x14ac:dyDescent="0.3">
      <c r="B5156" s="305"/>
    </row>
    <row r="5157" spans="2:2" x14ac:dyDescent="0.3">
      <c r="B5157" s="305"/>
    </row>
    <row r="5158" spans="2:2" x14ac:dyDescent="0.3">
      <c r="B5158" s="305"/>
    </row>
    <row r="5159" spans="2:2" x14ac:dyDescent="0.3">
      <c r="B5159" s="305"/>
    </row>
    <row r="5160" spans="2:2" x14ac:dyDescent="0.3">
      <c r="B5160" s="305"/>
    </row>
    <row r="5161" spans="2:2" x14ac:dyDescent="0.3">
      <c r="B5161" s="305"/>
    </row>
    <row r="5162" spans="2:2" x14ac:dyDescent="0.3">
      <c r="B5162" s="305"/>
    </row>
    <row r="5163" spans="2:2" x14ac:dyDescent="0.3">
      <c r="B5163" s="305"/>
    </row>
    <row r="5164" spans="2:2" x14ac:dyDescent="0.3">
      <c r="B5164" s="305"/>
    </row>
    <row r="5165" spans="2:2" x14ac:dyDescent="0.3">
      <c r="B5165" s="305"/>
    </row>
    <row r="5166" spans="2:2" x14ac:dyDescent="0.3">
      <c r="B5166" s="305"/>
    </row>
    <row r="5167" spans="2:2" x14ac:dyDescent="0.3">
      <c r="B5167" s="305"/>
    </row>
    <row r="5168" spans="2:2" x14ac:dyDescent="0.3">
      <c r="B5168" s="305"/>
    </row>
    <row r="5169" spans="2:2" x14ac:dyDescent="0.3">
      <c r="B5169" s="305"/>
    </row>
    <row r="5170" spans="2:2" x14ac:dyDescent="0.3">
      <c r="B5170" s="305"/>
    </row>
    <row r="5171" spans="2:2" x14ac:dyDescent="0.3">
      <c r="B5171" s="305"/>
    </row>
    <row r="5172" spans="2:2" x14ac:dyDescent="0.3">
      <c r="B5172" s="305"/>
    </row>
    <row r="5173" spans="2:2" x14ac:dyDescent="0.3">
      <c r="B5173" s="305"/>
    </row>
    <row r="5174" spans="2:2" x14ac:dyDescent="0.3">
      <c r="B5174" s="305"/>
    </row>
    <row r="5175" spans="2:2" x14ac:dyDescent="0.3">
      <c r="B5175" s="305"/>
    </row>
    <row r="5176" spans="2:2" x14ac:dyDescent="0.3">
      <c r="B5176" s="305"/>
    </row>
    <row r="5177" spans="2:2" x14ac:dyDescent="0.3">
      <c r="B5177" s="305"/>
    </row>
    <row r="5178" spans="2:2" x14ac:dyDescent="0.3">
      <c r="B5178" s="305"/>
    </row>
    <row r="5179" spans="2:2" x14ac:dyDescent="0.3">
      <c r="B5179" s="305"/>
    </row>
    <row r="5180" spans="2:2" x14ac:dyDescent="0.3">
      <c r="B5180" s="305"/>
    </row>
    <row r="5181" spans="2:2" x14ac:dyDescent="0.3">
      <c r="B5181" s="305"/>
    </row>
    <row r="5182" spans="2:2" x14ac:dyDescent="0.3">
      <c r="B5182" s="305"/>
    </row>
    <row r="5183" spans="2:2" x14ac:dyDescent="0.3">
      <c r="B5183" s="305"/>
    </row>
    <row r="5184" spans="2:2" x14ac:dyDescent="0.3">
      <c r="B5184" s="305"/>
    </row>
    <row r="5185" spans="2:2" x14ac:dyDescent="0.3">
      <c r="B5185" s="305"/>
    </row>
    <row r="5186" spans="2:2" x14ac:dyDescent="0.3">
      <c r="B5186" s="305"/>
    </row>
    <row r="5187" spans="2:2" x14ac:dyDescent="0.3">
      <c r="B5187" s="305"/>
    </row>
    <row r="5188" spans="2:2" x14ac:dyDescent="0.3">
      <c r="B5188" s="305"/>
    </row>
    <row r="5189" spans="2:2" x14ac:dyDescent="0.3">
      <c r="B5189" s="305"/>
    </row>
    <row r="5190" spans="2:2" x14ac:dyDescent="0.3">
      <c r="B5190" s="305"/>
    </row>
    <row r="5191" spans="2:2" x14ac:dyDescent="0.3">
      <c r="B5191" s="305"/>
    </row>
    <row r="5192" spans="2:2" x14ac:dyDescent="0.3">
      <c r="B5192" s="305"/>
    </row>
    <row r="5193" spans="2:2" x14ac:dyDescent="0.3">
      <c r="B5193" s="305"/>
    </row>
    <row r="5194" spans="2:2" x14ac:dyDescent="0.3">
      <c r="B5194" s="305"/>
    </row>
    <row r="5195" spans="2:2" x14ac:dyDescent="0.3">
      <c r="B5195" s="305"/>
    </row>
    <row r="5196" spans="2:2" x14ac:dyDescent="0.3">
      <c r="B5196" s="305"/>
    </row>
    <row r="5197" spans="2:2" x14ac:dyDescent="0.3">
      <c r="B5197" s="305"/>
    </row>
    <row r="5198" spans="2:2" x14ac:dyDescent="0.3">
      <c r="B5198" s="305"/>
    </row>
    <row r="5199" spans="2:2" x14ac:dyDescent="0.3">
      <c r="B5199" s="305"/>
    </row>
    <row r="5200" spans="2:2" x14ac:dyDescent="0.3">
      <c r="B5200" s="305"/>
    </row>
    <row r="5201" spans="2:2" x14ac:dyDescent="0.3">
      <c r="B5201" s="305"/>
    </row>
    <row r="5202" spans="2:2" x14ac:dyDescent="0.3">
      <c r="B5202" s="305"/>
    </row>
    <row r="5203" spans="2:2" x14ac:dyDescent="0.3">
      <c r="B5203" s="305"/>
    </row>
    <row r="5204" spans="2:2" x14ac:dyDescent="0.3">
      <c r="B5204" s="305"/>
    </row>
    <row r="5205" spans="2:2" x14ac:dyDescent="0.3">
      <c r="B5205" s="305"/>
    </row>
    <row r="5206" spans="2:2" x14ac:dyDescent="0.3">
      <c r="B5206" s="305"/>
    </row>
    <row r="5207" spans="2:2" x14ac:dyDescent="0.3">
      <c r="B5207" s="305"/>
    </row>
    <row r="5208" spans="2:2" x14ac:dyDescent="0.3">
      <c r="B5208" s="305"/>
    </row>
    <row r="5209" spans="2:2" x14ac:dyDescent="0.3">
      <c r="B5209" s="305"/>
    </row>
    <row r="5210" spans="2:2" x14ac:dyDescent="0.3">
      <c r="B5210" s="305"/>
    </row>
    <row r="5211" spans="2:2" x14ac:dyDescent="0.3">
      <c r="B5211" s="305"/>
    </row>
    <row r="5212" spans="2:2" x14ac:dyDescent="0.3">
      <c r="B5212" s="305"/>
    </row>
    <row r="5213" spans="2:2" x14ac:dyDescent="0.3">
      <c r="B5213" s="305"/>
    </row>
    <row r="5214" spans="2:2" x14ac:dyDescent="0.3">
      <c r="B5214" s="305"/>
    </row>
    <row r="5215" spans="2:2" x14ac:dyDescent="0.3">
      <c r="B5215" s="305"/>
    </row>
    <row r="5216" spans="2:2" x14ac:dyDescent="0.3">
      <c r="B5216" s="305"/>
    </row>
    <row r="5217" spans="2:2" x14ac:dyDescent="0.3">
      <c r="B5217" s="305"/>
    </row>
    <row r="5218" spans="2:2" x14ac:dyDescent="0.3">
      <c r="B5218" s="305"/>
    </row>
    <row r="5219" spans="2:2" x14ac:dyDescent="0.3">
      <c r="B5219" s="305"/>
    </row>
    <row r="5220" spans="2:2" x14ac:dyDescent="0.3">
      <c r="B5220" s="305"/>
    </row>
    <row r="5221" spans="2:2" x14ac:dyDescent="0.3">
      <c r="B5221" s="305"/>
    </row>
    <row r="5222" spans="2:2" x14ac:dyDescent="0.3">
      <c r="B5222" s="305"/>
    </row>
    <row r="5223" spans="2:2" x14ac:dyDescent="0.3">
      <c r="B5223" s="305"/>
    </row>
    <row r="5224" spans="2:2" x14ac:dyDescent="0.3">
      <c r="B5224" s="305"/>
    </row>
    <row r="5225" spans="2:2" x14ac:dyDescent="0.3">
      <c r="B5225" s="305"/>
    </row>
    <row r="5226" spans="2:2" x14ac:dyDescent="0.3">
      <c r="B5226" s="305"/>
    </row>
    <row r="5227" spans="2:2" x14ac:dyDescent="0.3">
      <c r="B5227" s="305"/>
    </row>
    <row r="5228" spans="2:2" x14ac:dyDescent="0.3">
      <c r="B5228" s="305"/>
    </row>
    <row r="5229" spans="2:2" x14ac:dyDescent="0.3">
      <c r="B5229" s="305"/>
    </row>
    <row r="5230" spans="2:2" x14ac:dyDescent="0.3">
      <c r="B5230" s="305"/>
    </row>
    <row r="5231" spans="2:2" x14ac:dyDescent="0.3">
      <c r="B5231" s="305"/>
    </row>
    <row r="5232" spans="2:2" x14ac:dyDescent="0.3">
      <c r="B5232" s="305"/>
    </row>
    <row r="5233" spans="2:2" x14ac:dyDescent="0.3">
      <c r="B5233" s="305"/>
    </row>
    <row r="5234" spans="2:2" x14ac:dyDescent="0.3">
      <c r="B5234" s="305"/>
    </row>
    <row r="5235" spans="2:2" x14ac:dyDescent="0.3">
      <c r="B5235" s="305"/>
    </row>
    <row r="5236" spans="2:2" x14ac:dyDescent="0.3">
      <c r="B5236" s="305"/>
    </row>
    <row r="5237" spans="2:2" x14ac:dyDescent="0.3">
      <c r="B5237" s="305"/>
    </row>
    <row r="5238" spans="2:2" x14ac:dyDescent="0.3">
      <c r="B5238" s="305"/>
    </row>
    <row r="5239" spans="2:2" x14ac:dyDescent="0.3">
      <c r="B5239" s="305"/>
    </row>
    <row r="5240" spans="2:2" x14ac:dyDescent="0.3">
      <c r="B5240" s="305"/>
    </row>
    <row r="5241" spans="2:2" x14ac:dyDescent="0.3">
      <c r="B5241" s="305"/>
    </row>
    <row r="5242" spans="2:2" x14ac:dyDescent="0.3">
      <c r="B5242" s="305"/>
    </row>
    <row r="5243" spans="2:2" x14ac:dyDescent="0.3">
      <c r="B5243" s="305"/>
    </row>
    <row r="5244" spans="2:2" x14ac:dyDescent="0.3">
      <c r="B5244" s="305"/>
    </row>
    <row r="5245" spans="2:2" x14ac:dyDescent="0.3">
      <c r="B5245" s="305"/>
    </row>
    <row r="5246" spans="2:2" x14ac:dyDescent="0.3">
      <c r="B5246" s="305"/>
    </row>
    <row r="5247" spans="2:2" x14ac:dyDescent="0.3">
      <c r="B5247" s="305"/>
    </row>
    <row r="5248" spans="2:2" x14ac:dyDescent="0.3">
      <c r="B5248" s="305"/>
    </row>
    <row r="5249" spans="2:2" x14ac:dyDescent="0.3">
      <c r="B5249" s="305"/>
    </row>
    <row r="5250" spans="2:2" x14ac:dyDescent="0.3">
      <c r="B5250" s="305"/>
    </row>
    <row r="5251" spans="2:2" x14ac:dyDescent="0.3">
      <c r="B5251" s="305"/>
    </row>
    <row r="5252" spans="2:2" x14ac:dyDescent="0.3">
      <c r="B5252" s="305"/>
    </row>
    <row r="5253" spans="2:2" x14ac:dyDescent="0.3">
      <c r="B5253" s="305"/>
    </row>
    <row r="5254" spans="2:2" x14ac:dyDescent="0.3">
      <c r="B5254" s="305"/>
    </row>
    <row r="5255" spans="2:2" x14ac:dyDescent="0.3">
      <c r="B5255" s="305"/>
    </row>
    <row r="5256" spans="2:2" x14ac:dyDescent="0.3">
      <c r="B5256" s="305"/>
    </row>
    <row r="5257" spans="2:2" x14ac:dyDescent="0.3">
      <c r="B5257" s="305"/>
    </row>
    <row r="5258" spans="2:2" x14ac:dyDescent="0.3">
      <c r="B5258" s="305"/>
    </row>
    <row r="5259" spans="2:2" x14ac:dyDescent="0.3">
      <c r="B5259" s="305"/>
    </row>
    <row r="5260" spans="2:2" x14ac:dyDescent="0.3">
      <c r="B5260" s="305"/>
    </row>
    <row r="5261" spans="2:2" x14ac:dyDescent="0.3">
      <c r="B5261" s="305"/>
    </row>
    <row r="5262" spans="2:2" x14ac:dyDescent="0.3">
      <c r="B5262" s="305"/>
    </row>
    <row r="5263" spans="2:2" x14ac:dyDescent="0.3">
      <c r="B5263" s="305"/>
    </row>
    <row r="5264" spans="2:2" x14ac:dyDescent="0.3">
      <c r="B5264" s="305"/>
    </row>
    <row r="5265" spans="2:2" x14ac:dyDescent="0.3">
      <c r="B5265" s="305"/>
    </row>
    <row r="5266" spans="2:2" x14ac:dyDescent="0.3">
      <c r="B5266" s="305"/>
    </row>
    <row r="5267" spans="2:2" x14ac:dyDescent="0.3">
      <c r="B5267" s="305"/>
    </row>
    <row r="5268" spans="2:2" x14ac:dyDescent="0.3">
      <c r="B5268" s="305"/>
    </row>
    <row r="5269" spans="2:2" x14ac:dyDescent="0.3">
      <c r="B5269" s="305"/>
    </row>
    <row r="5270" spans="2:2" x14ac:dyDescent="0.3">
      <c r="B5270" s="305"/>
    </row>
    <row r="5271" spans="2:2" x14ac:dyDescent="0.3">
      <c r="B5271" s="305"/>
    </row>
    <row r="5272" spans="2:2" x14ac:dyDescent="0.3">
      <c r="B5272" s="305"/>
    </row>
    <row r="5273" spans="2:2" x14ac:dyDescent="0.3">
      <c r="B5273" s="305"/>
    </row>
    <row r="5274" spans="2:2" x14ac:dyDescent="0.3">
      <c r="B5274" s="305"/>
    </row>
    <row r="5275" spans="2:2" x14ac:dyDescent="0.3">
      <c r="B5275" s="305"/>
    </row>
    <row r="5276" spans="2:2" x14ac:dyDescent="0.3">
      <c r="B5276" s="305"/>
    </row>
    <row r="5277" spans="2:2" x14ac:dyDescent="0.3">
      <c r="B5277" s="305"/>
    </row>
    <row r="5278" spans="2:2" x14ac:dyDescent="0.3">
      <c r="B5278" s="305"/>
    </row>
    <row r="5279" spans="2:2" x14ac:dyDescent="0.3">
      <c r="B5279" s="305"/>
    </row>
    <row r="5280" spans="2:2" x14ac:dyDescent="0.3">
      <c r="B5280" s="305"/>
    </row>
    <row r="5281" spans="2:2" x14ac:dyDescent="0.3">
      <c r="B5281" s="305"/>
    </row>
    <row r="5282" spans="2:2" x14ac:dyDescent="0.3">
      <c r="B5282" s="305"/>
    </row>
    <row r="5283" spans="2:2" x14ac:dyDescent="0.3">
      <c r="B5283" s="305"/>
    </row>
    <row r="5284" spans="2:2" x14ac:dyDescent="0.3">
      <c r="B5284" s="305"/>
    </row>
    <row r="5285" spans="2:2" x14ac:dyDescent="0.3">
      <c r="B5285" s="305"/>
    </row>
    <row r="5286" spans="2:2" x14ac:dyDescent="0.3">
      <c r="B5286" s="305"/>
    </row>
    <row r="5287" spans="2:2" x14ac:dyDescent="0.3">
      <c r="B5287" s="305"/>
    </row>
    <row r="5288" spans="2:2" x14ac:dyDescent="0.3">
      <c r="B5288" s="305"/>
    </row>
    <row r="5289" spans="2:2" x14ac:dyDescent="0.3">
      <c r="B5289" s="305"/>
    </row>
    <row r="5290" spans="2:2" x14ac:dyDescent="0.3">
      <c r="B5290" s="305"/>
    </row>
    <row r="5291" spans="2:2" x14ac:dyDescent="0.3">
      <c r="B5291" s="305"/>
    </row>
    <row r="5292" spans="2:2" x14ac:dyDescent="0.3">
      <c r="B5292" s="305"/>
    </row>
    <row r="5293" spans="2:2" x14ac:dyDescent="0.3">
      <c r="B5293" s="305"/>
    </row>
    <row r="5294" spans="2:2" x14ac:dyDescent="0.3">
      <c r="B5294" s="305"/>
    </row>
    <row r="5295" spans="2:2" x14ac:dyDescent="0.3">
      <c r="B5295" s="305"/>
    </row>
    <row r="5296" spans="2:2" x14ac:dyDescent="0.3">
      <c r="B5296" s="305"/>
    </row>
    <row r="5297" spans="2:2" x14ac:dyDescent="0.3">
      <c r="B5297" s="305"/>
    </row>
    <row r="5298" spans="2:2" x14ac:dyDescent="0.3">
      <c r="B5298" s="305"/>
    </row>
    <row r="5299" spans="2:2" x14ac:dyDescent="0.3">
      <c r="B5299" s="305"/>
    </row>
    <row r="5300" spans="2:2" x14ac:dyDescent="0.3">
      <c r="B5300" s="305"/>
    </row>
    <row r="5301" spans="2:2" x14ac:dyDescent="0.3">
      <c r="B5301" s="305"/>
    </row>
    <row r="5302" spans="2:2" x14ac:dyDescent="0.3">
      <c r="B5302" s="305"/>
    </row>
    <row r="5303" spans="2:2" x14ac:dyDescent="0.3">
      <c r="B5303" s="305"/>
    </row>
    <row r="5304" spans="2:2" x14ac:dyDescent="0.3">
      <c r="B5304" s="305"/>
    </row>
    <row r="5305" spans="2:2" x14ac:dyDescent="0.3">
      <c r="B5305" s="305"/>
    </row>
    <row r="5306" spans="2:2" x14ac:dyDescent="0.3">
      <c r="B5306" s="305"/>
    </row>
    <row r="5307" spans="2:2" x14ac:dyDescent="0.3">
      <c r="B5307" s="305"/>
    </row>
    <row r="5308" spans="2:2" x14ac:dyDescent="0.3">
      <c r="B5308" s="305"/>
    </row>
    <row r="5309" spans="2:2" x14ac:dyDescent="0.3">
      <c r="B5309" s="305"/>
    </row>
    <row r="5310" spans="2:2" x14ac:dyDescent="0.3">
      <c r="B5310" s="305"/>
    </row>
    <row r="5311" spans="2:2" x14ac:dyDescent="0.3">
      <c r="B5311" s="305"/>
    </row>
    <row r="5312" spans="2:2" x14ac:dyDescent="0.3">
      <c r="B5312" s="305"/>
    </row>
    <row r="5313" spans="2:2" x14ac:dyDescent="0.3">
      <c r="B5313" s="305"/>
    </row>
    <row r="5314" spans="2:2" x14ac:dyDescent="0.3">
      <c r="B5314" s="305"/>
    </row>
    <row r="5315" spans="2:2" x14ac:dyDescent="0.3">
      <c r="B5315" s="305"/>
    </row>
    <row r="5316" spans="2:2" x14ac:dyDescent="0.3">
      <c r="B5316" s="305"/>
    </row>
    <row r="5317" spans="2:2" x14ac:dyDescent="0.3">
      <c r="B5317" s="305"/>
    </row>
    <row r="5318" spans="2:2" x14ac:dyDescent="0.3">
      <c r="B5318" s="305"/>
    </row>
    <row r="5319" spans="2:2" x14ac:dyDescent="0.3">
      <c r="B5319" s="305"/>
    </row>
    <row r="5320" spans="2:2" x14ac:dyDescent="0.3">
      <c r="B5320" s="305"/>
    </row>
    <row r="5321" spans="2:2" x14ac:dyDescent="0.3">
      <c r="B5321" s="305"/>
    </row>
    <row r="5322" spans="2:2" x14ac:dyDescent="0.3">
      <c r="B5322" s="305"/>
    </row>
    <row r="5323" spans="2:2" x14ac:dyDescent="0.3">
      <c r="B5323" s="305"/>
    </row>
    <row r="5324" spans="2:2" x14ac:dyDescent="0.3">
      <c r="B5324" s="305"/>
    </row>
    <row r="5325" spans="2:2" x14ac:dyDescent="0.3">
      <c r="B5325" s="305"/>
    </row>
    <row r="5326" spans="2:2" x14ac:dyDescent="0.3">
      <c r="B5326" s="305"/>
    </row>
    <row r="5327" spans="2:2" x14ac:dyDescent="0.3">
      <c r="B5327" s="305"/>
    </row>
    <row r="5328" spans="2:2" x14ac:dyDescent="0.3">
      <c r="B5328" s="305"/>
    </row>
    <row r="5329" spans="2:2" x14ac:dyDescent="0.3">
      <c r="B5329" s="305"/>
    </row>
    <row r="5330" spans="2:2" x14ac:dyDescent="0.3">
      <c r="B5330" s="305"/>
    </row>
    <row r="5331" spans="2:2" x14ac:dyDescent="0.3">
      <c r="B5331" s="305"/>
    </row>
    <row r="5332" spans="2:2" x14ac:dyDescent="0.3">
      <c r="B5332" s="305"/>
    </row>
    <row r="5333" spans="2:2" x14ac:dyDescent="0.3">
      <c r="B5333" s="305"/>
    </row>
    <row r="5334" spans="2:2" x14ac:dyDescent="0.3">
      <c r="B5334" s="305"/>
    </row>
    <row r="5335" spans="2:2" x14ac:dyDescent="0.3">
      <c r="B5335" s="305"/>
    </row>
    <row r="5336" spans="2:2" x14ac:dyDescent="0.3">
      <c r="B5336" s="305"/>
    </row>
    <row r="5337" spans="2:2" x14ac:dyDescent="0.3">
      <c r="B5337" s="305"/>
    </row>
    <row r="5338" spans="2:2" x14ac:dyDescent="0.3">
      <c r="B5338" s="305"/>
    </row>
    <row r="5339" spans="2:2" x14ac:dyDescent="0.3">
      <c r="B5339" s="305"/>
    </row>
    <row r="5340" spans="2:2" x14ac:dyDescent="0.3">
      <c r="B5340" s="305"/>
    </row>
    <row r="5341" spans="2:2" x14ac:dyDescent="0.3">
      <c r="B5341" s="305"/>
    </row>
    <row r="5342" spans="2:2" x14ac:dyDescent="0.3">
      <c r="B5342" s="305"/>
    </row>
    <row r="5343" spans="2:2" x14ac:dyDescent="0.3">
      <c r="B5343" s="305"/>
    </row>
    <row r="5344" spans="2:2" x14ac:dyDescent="0.3">
      <c r="B5344" s="305"/>
    </row>
    <row r="5345" spans="2:2" x14ac:dyDescent="0.3">
      <c r="B5345" s="305"/>
    </row>
    <row r="5346" spans="2:2" x14ac:dyDescent="0.3">
      <c r="B5346" s="305"/>
    </row>
    <row r="5347" spans="2:2" x14ac:dyDescent="0.3">
      <c r="B5347" s="305"/>
    </row>
    <row r="5348" spans="2:2" x14ac:dyDescent="0.3">
      <c r="B5348" s="305"/>
    </row>
    <row r="5349" spans="2:2" x14ac:dyDescent="0.3">
      <c r="B5349" s="305"/>
    </row>
    <row r="5350" spans="2:2" x14ac:dyDescent="0.3">
      <c r="B5350" s="305"/>
    </row>
    <row r="5351" spans="2:2" x14ac:dyDescent="0.3">
      <c r="B5351" s="305"/>
    </row>
    <row r="5352" spans="2:2" x14ac:dyDescent="0.3">
      <c r="B5352" s="305"/>
    </row>
    <row r="5353" spans="2:2" x14ac:dyDescent="0.3">
      <c r="B5353" s="305"/>
    </row>
    <row r="5354" spans="2:2" x14ac:dyDescent="0.3">
      <c r="B5354" s="305"/>
    </row>
    <row r="5355" spans="2:2" x14ac:dyDescent="0.3">
      <c r="B5355" s="305"/>
    </row>
    <row r="5356" spans="2:2" x14ac:dyDescent="0.3">
      <c r="B5356" s="305"/>
    </row>
    <row r="5357" spans="2:2" x14ac:dyDescent="0.3">
      <c r="B5357" s="305"/>
    </row>
    <row r="5358" spans="2:2" x14ac:dyDescent="0.3">
      <c r="B5358" s="305"/>
    </row>
    <row r="5359" spans="2:2" x14ac:dyDescent="0.3">
      <c r="B5359" s="305"/>
    </row>
    <row r="5360" spans="2:2" x14ac:dyDescent="0.3">
      <c r="B5360" s="305"/>
    </row>
    <row r="5361" spans="2:2" x14ac:dyDescent="0.3">
      <c r="B5361" s="305"/>
    </row>
    <row r="5362" spans="2:2" x14ac:dyDescent="0.3">
      <c r="B5362" s="305"/>
    </row>
    <row r="5363" spans="2:2" x14ac:dyDescent="0.3">
      <c r="B5363" s="305"/>
    </row>
    <row r="5364" spans="2:2" x14ac:dyDescent="0.3">
      <c r="B5364" s="305"/>
    </row>
    <row r="5365" spans="2:2" x14ac:dyDescent="0.3">
      <c r="B5365" s="305"/>
    </row>
    <row r="5366" spans="2:2" x14ac:dyDescent="0.3">
      <c r="B5366" s="305"/>
    </row>
    <row r="5367" spans="2:2" x14ac:dyDescent="0.3">
      <c r="B5367" s="305"/>
    </row>
    <row r="5368" spans="2:2" x14ac:dyDescent="0.3">
      <c r="B5368" s="305"/>
    </row>
    <row r="5369" spans="2:2" x14ac:dyDescent="0.3">
      <c r="B5369" s="305"/>
    </row>
    <row r="5370" spans="2:2" x14ac:dyDescent="0.3">
      <c r="B5370" s="305"/>
    </row>
    <row r="5371" spans="2:2" x14ac:dyDescent="0.3">
      <c r="B5371" s="305"/>
    </row>
    <row r="5372" spans="2:2" x14ac:dyDescent="0.3">
      <c r="B5372" s="305"/>
    </row>
    <row r="5373" spans="2:2" x14ac:dyDescent="0.3">
      <c r="B5373" s="305"/>
    </row>
    <row r="5374" spans="2:2" x14ac:dyDescent="0.3">
      <c r="B5374" s="305"/>
    </row>
    <row r="5375" spans="2:2" x14ac:dyDescent="0.3">
      <c r="B5375" s="305"/>
    </row>
    <row r="5376" spans="2:2" x14ac:dyDescent="0.3">
      <c r="B5376" s="305"/>
    </row>
    <row r="5377" spans="2:2" x14ac:dyDescent="0.3">
      <c r="B5377" s="305"/>
    </row>
    <row r="5378" spans="2:2" x14ac:dyDescent="0.3">
      <c r="B5378" s="305"/>
    </row>
    <row r="5379" spans="2:2" x14ac:dyDescent="0.3">
      <c r="B5379" s="305"/>
    </row>
    <row r="5380" spans="2:2" x14ac:dyDescent="0.3">
      <c r="B5380" s="305"/>
    </row>
    <row r="5381" spans="2:2" x14ac:dyDescent="0.3">
      <c r="B5381" s="305"/>
    </row>
    <row r="5382" spans="2:2" x14ac:dyDescent="0.3">
      <c r="B5382" s="305"/>
    </row>
    <row r="5383" spans="2:2" x14ac:dyDescent="0.3">
      <c r="B5383" s="305"/>
    </row>
    <row r="5384" spans="2:2" x14ac:dyDescent="0.3">
      <c r="B5384" s="305"/>
    </row>
    <row r="5385" spans="2:2" x14ac:dyDescent="0.3">
      <c r="B5385" s="305"/>
    </row>
    <row r="5386" spans="2:2" x14ac:dyDescent="0.3">
      <c r="B5386" s="305"/>
    </row>
    <row r="5387" spans="2:2" x14ac:dyDescent="0.3">
      <c r="B5387" s="305"/>
    </row>
    <row r="5388" spans="2:2" x14ac:dyDescent="0.3">
      <c r="B5388" s="305"/>
    </row>
    <row r="5389" spans="2:2" x14ac:dyDescent="0.3">
      <c r="B5389" s="305"/>
    </row>
    <row r="5390" spans="2:2" x14ac:dyDescent="0.3">
      <c r="B5390" s="305"/>
    </row>
    <row r="5391" spans="2:2" x14ac:dyDescent="0.3">
      <c r="B5391" s="305"/>
    </row>
    <row r="5392" spans="2:2" x14ac:dyDescent="0.3">
      <c r="B5392" s="305"/>
    </row>
    <row r="5393" spans="2:2" x14ac:dyDescent="0.3">
      <c r="B5393" s="305"/>
    </row>
    <row r="5394" spans="2:2" x14ac:dyDescent="0.3">
      <c r="B5394" s="305"/>
    </row>
    <row r="5395" spans="2:2" x14ac:dyDescent="0.3">
      <c r="B5395" s="305"/>
    </row>
    <row r="5396" spans="2:2" x14ac:dyDescent="0.3">
      <c r="B5396" s="305"/>
    </row>
    <row r="5397" spans="2:2" x14ac:dyDescent="0.3">
      <c r="B5397" s="305"/>
    </row>
    <row r="5398" spans="2:2" x14ac:dyDescent="0.3">
      <c r="B5398" s="305"/>
    </row>
    <row r="5399" spans="2:2" x14ac:dyDescent="0.3">
      <c r="B5399" s="305"/>
    </row>
    <row r="5400" spans="2:2" x14ac:dyDescent="0.3">
      <c r="B5400" s="305"/>
    </row>
    <row r="5401" spans="2:2" x14ac:dyDescent="0.3">
      <c r="B5401" s="305"/>
    </row>
    <row r="5402" spans="2:2" x14ac:dyDescent="0.3">
      <c r="B5402" s="305"/>
    </row>
    <row r="5403" spans="2:2" x14ac:dyDescent="0.3">
      <c r="B5403" s="305"/>
    </row>
    <row r="5404" spans="2:2" x14ac:dyDescent="0.3">
      <c r="B5404" s="305"/>
    </row>
    <row r="5405" spans="2:2" x14ac:dyDescent="0.3">
      <c r="B5405" s="305"/>
    </row>
    <row r="5406" spans="2:2" x14ac:dyDescent="0.3">
      <c r="B5406" s="305"/>
    </row>
    <row r="5407" spans="2:2" x14ac:dyDescent="0.3">
      <c r="B5407" s="305"/>
    </row>
    <row r="5408" spans="2:2" x14ac:dyDescent="0.3">
      <c r="B5408" s="305"/>
    </row>
    <row r="5409" spans="2:2" x14ac:dyDescent="0.3">
      <c r="B5409" s="305"/>
    </row>
    <row r="5410" spans="2:2" x14ac:dyDescent="0.3">
      <c r="B5410" s="305"/>
    </row>
    <row r="5411" spans="2:2" x14ac:dyDescent="0.3">
      <c r="B5411" s="305"/>
    </row>
    <row r="5412" spans="2:2" x14ac:dyDescent="0.3">
      <c r="B5412" s="305"/>
    </row>
    <row r="5413" spans="2:2" x14ac:dyDescent="0.3">
      <c r="B5413" s="305"/>
    </row>
    <row r="5414" spans="2:2" x14ac:dyDescent="0.3">
      <c r="B5414" s="305"/>
    </row>
    <row r="5415" spans="2:2" x14ac:dyDescent="0.3">
      <c r="B5415" s="305"/>
    </row>
    <row r="5416" spans="2:2" x14ac:dyDescent="0.3">
      <c r="B5416" s="305"/>
    </row>
    <row r="5417" spans="2:2" x14ac:dyDescent="0.3">
      <c r="B5417" s="305"/>
    </row>
    <row r="5418" spans="2:2" x14ac:dyDescent="0.3">
      <c r="B5418" s="305"/>
    </row>
    <row r="5419" spans="2:2" x14ac:dyDescent="0.3">
      <c r="B5419" s="305"/>
    </row>
    <row r="5420" spans="2:2" x14ac:dyDescent="0.3">
      <c r="B5420" s="305"/>
    </row>
    <row r="5421" spans="2:2" x14ac:dyDescent="0.3">
      <c r="B5421" s="305"/>
    </row>
    <row r="5422" spans="2:2" x14ac:dyDescent="0.3">
      <c r="B5422" s="305"/>
    </row>
    <row r="5423" spans="2:2" x14ac:dyDescent="0.3">
      <c r="B5423" s="305"/>
    </row>
    <row r="5424" spans="2:2" x14ac:dyDescent="0.3">
      <c r="B5424" s="305"/>
    </row>
    <row r="5425" spans="2:2" x14ac:dyDescent="0.3">
      <c r="B5425" s="305"/>
    </row>
    <row r="5426" spans="2:2" x14ac:dyDescent="0.3">
      <c r="B5426" s="305"/>
    </row>
    <row r="5427" spans="2:2" x14ac:dyDescent="0.3">
      <c r="B5427" s="305"/>
    </row>
    <row r="5428" spans="2:2" x14ac:dyDescent="0.3">
      <c r="B5428" s="305"/>
    </row>
    <row r="5429" spans="2:2" x14ac:dyDescent="0.3">
      <c r="B5429" s="305"/>
    </row>
    <row r="5430" spans="2:2" x14ac:dyDescent="0.3">
      <c r="B5430" s="305"/>
    </row>
    <row r="5431" spans="2:2" x14ac:dyDescent="0.3">
      <c r="B5431" s="305"/>
    </row>
    <row r="5432" spans="2:2" x14ac:dyDescent="0.3">
      <c r="B5432" s="305"/>
    </row>
    <row r="5433" spans="2:2" x14ac:dyDescent="0.3">
      <c r="B5433" s="305"/>
    </row>
    <row r="5434" spans="2:2" x14ac:dyDescent="0.3">
      <c r="B5434" s="305"/>
    </row>
    <row r="5435" spans="2:2" x14ac:dyDescent="0.3">
      <c r="B5435" s="305"/>
    </row>
    <row r="5436" spans="2:2" x14ac:dyDescent="0.3">
      <c r="B5436" s="305"/>
    </row>
    <row r="5437" spans="2:2" x14ac:dyDescent="0.3">
      <c r="B5437" s="305"/>
    </row>
    <row r="5438" spans="2:2" x14ac:dyDescent="0.3">
      <c r="B5438" s="305"/>
    </row>
    <row r="5439" spans="2:2" x14ac:dyDescent="0.3">
      <c r="B5439" s="305"/>
    </row>
    <row r="5440" spans="2:2" x14ac:dyDescent="0.3">
      <c r="B5440" s="305"/>
    </row>
    <row r="5441" spans="2:2" x14ac:dyDescent="0.3">
      <c r="B5441" s="305"/>
    </row>
    <row r="5442" spans="2:2" x14ac:dyDescent="0.3">
      <c r="B5442" s="305"/>
    </row>
    <row r="5443" spans="2:2" x14ac:dyDescent="0.3">
      <c r="B5443" s="305"/>
    </row>
    <row r="5444" spans="2:2" x14ac:dyDescent="0.3">
      <c r="B5444" s="305"/>
    </row>
    <row r="5445" spans="2:2" x14ac:dyDescent="0.3">
      <c r="B5445" s="305"/>
    </row>
    <row r="5446" spans="2:2" x14ac:dyDescent="0.3">
      <c r="B5446" s="305"/>
    </row>
    <row r="5447" spans="2:2" x14ac:dyDescent="0.3">
      <c r="B5447" s="305"/>
    </row>
    <row r="5448" spans="2:2" x14ac:dyDescent="0.3">
      <c r="B5448" s="305"/>
    </row>
    <row r="5449" spans="2:2" x14ac:dyDescent="0.3">
      <c r="B5449" s="305"/>
    </row>
    <row r="5450" spans="2:2" x14ac:dyDescent="0.3">
      <c r="B5450" s="305"/>
    </row>
    <row r="5451" spans="2:2" x14ac:dyDescent="0.3">
      <c r="B5451" s="305"/>
    </row>
    <row r="5452" spans="2:2" x14ac:dyDescent="0.3">
      <c r="B5452" s="305"/>
    </row>
    <row r="5453" spans="2:2" x14ac:dyDescent="0.3">
      <c r="B5453" s="305"/>
    </row>
    <row r="5454" spans="2:2" x14ac:dyDescent="0.3">
      <c r="B5454" s="305"/>
    </row>
    <row r="5455" spans="2:2" x14ac:dyDescent="0.3">
      <c r="B5455" s="305"/>
    </row>
    <row r="5456" spans="2:2" x14ac:dyDescent="0.3">
      <c r="B5456" s="305"/>
    </row>
    <row r="5457" spans="2:2" x14ac:dyDescent="0.3">
      <c r="B5457" s="305"/>
    </row>
    <row r="5458" spans="2:2" x14ac:dyDescent="0.3">
      <c r="B5458" s="305"/>
    </row>
    <row r="5459" spans="2:2" x14ac:dyDescent="0.3">
      <c r="B5459" s="305"/>
    </row>
    <row r="5460" spans="2:2" x14ac:dyDescent="0.3">
      <c r="B5460" s="305"/>
    </row>
    <row r="5461" spans="2:2" x14ac:dyDescent="0.3">
      <c r="B5461" s="305"/>
    </row>
    <row r="5462" spans="2:2" x14ac:dyDescent="0.3">
      <c r="B5462" s="305"/>
    </row>
    <row r="5463" spans="2:2" x14ac:dyDescent="0.3">
      <c r="B5463" s="305"/>
    </row>
    <row r="5464" spans="2:2" x14ac:dyDescent="0.3">
      <c r="B5464" s="305"/>
    </row>
    <row r="5465" spans="2:2" x14ac:dyDescent="0.3">
      <c r="B5465" s="305"/>
    </row>
    <row r="5466" spans="2:2" x14ac:dyDescent="0.3">
      <c r="B5466" s="305"/>
    </row>
    <row r="5467" spans="2:2" x14ac:dyDescent="0.3">
      <c r="B5467" s="305"/>
    </row>
    <row r="5468" spans="2:2" x14ac:dyDescent="0.3">
      <c r="B5468" s="305"/>
    </row>
    <row r="5469" spans="2:2" x14ac:dyDescent="0.3">
      <c r="B5469" s="305"/>
    </row>
    <row r="5470" spans="2:2" x14ac:dyDescent="0.3">
      <c r="B5470" s="305"/>
    </row>
    <row r="5471" spans="2:2" x14ac:dyDescent="0.3">
      <c r="B5471" s="305"/>
    </row>
    <row r="5472" spans="2:2" x14ac:dyDescent="0.3">
      <c r="B5472" s="305"/>
    </row>
    <row r="5473" spans="2:2" x14ac:dyDescent="0.3">
      <c r="B5473" s="305"/>
    </row>
    <row r="5474" spans="2:2" x14ac:dyDescent="0.3">
      <c r="B5474" s="305"/>
    </row>
    <row r="5475" spans="2:2" x14ac:dyDescent="0.3">
      <c r="B5475" s="305"/>
    </row>
    <row r="5476" spans="2:2" x14ac:dyDescent="0.3">
      <c r="B5476" s="305"/>
    </row>
    <row r="5477" spans="2:2" x14ac:dyDescent="0.3">
      <c r="B5477" s="305"/>
    </row>
    <row r="5478" spans="2:2" x14ac:dyDescent="0.3">
      <c r="B5478" s="305"/>
    </row>
    <row r="5479" spans="2:2" x14ac:dyDescent="0.3">
      <c r="B5479" s="305"/>
    </row>
    <row r="5480" spans="2:2" x14ac:dyDescent="0.3">
      <c r="B5480" s="305"/>
    </row>
    <row r="5481" spans="2:2" x14ac:dyDescent="0.3">
      <c r="B5481" s="305"/>
    </row>
    <row r="5482" spans="2:2" x14ac:dyDescent="0.3">
      <c r="B5482" s="305"/>
    </row>
    <row r="5483" spans="2:2" x14ac:dyDescent="0.3">
      <c r="B5483" s="305"/>
    </row>
    <row r="5484" spans="2:2" x14ac:dyDescent="0.3">
      <c r="B5484" s="305"/>
    </row>
    <row r="5485" spans="2:2" x14ac:dyDescent="0.3">
      <c r="B5485" s="305"/>
    </row>
    <row r="5486" spans="2:2" x14ac:dyDescent="0.3">
      <c r="B5486" s="305"/>
    </row>
    <row r="5487" spans="2:2" x14ac:dyDescent="0.3">
      <c r="B5487" s="305"/>
    </row>
    <row r="5488" spans="2:2" x14ac:dyDescent="0.3">
      <c r="B5488" s="305"/>
    </row>
    <row r="5489" spans="2:2" x14ac:dyDescent="0.3">
      <c r="B5489" s="305"/>
    </row>
    <row r="5490" spans="2:2" x14ac:dyDescent="0.3">
      <c r="B5490" s="305"/>
    </row>
    <row r="5491" spans="2:2" x14ac:dyDescent="0.3">
      <c r="B5491" s="305"/>
    </row>
    <row r="5492" spans="2:2" x14ac:dyDescent="0.3">
      <c r="B5492" s="305"/>
    </row>
    <row r="5493" spans="2:2" x14ac:dyDescent="0.3">
      <c r="B5493" s="305"/>
    </row>
    <row r="5494" spans="2:2" x14ac:dyDescent="0.3">
      <c r="B5494" s="305"/>
    </row>
    <row r="5495" spans="2:2" x14ac:dyDescent="0.3">
      <c r="B5495" s="305"/>
    </row>
    <row r="5496" spans="2:2" x14ac:dyDescent="0.3">
      <c r="B5496" s="305"/>
    </row>
    <row r="5497" spans="2:2" x14ac:dyDescent="0.3">
      <c r="B5497" s="305"/>
    </row>
    <row r="5498" spans="2:2" x14ac:dyDescent="0.3">
      <c r="B5498" s="305"/>
    </row>
    <row r="5499" spans="2:2" x14ac:dyDescent="0.3">
      <c r="B5499" s="305"/>
    </row>
    <row r="5500" spans="2:2" x14ac:dyDescent="0.3">
      <c r="B5500" s="305"/>
    </row>
    <row r="5501" spans="2:2" x14ac:dyDescent="0.3">
      <c r="B5501" s="305"/>
    </row>
    <row r="5502" spans="2:2" x14ac:dyDescent="0.3">
      <c r="B5502" s="305"/>
    </row>
    <row r="5503" spans="2:2" x14ac:dyDescent="0.3">
      <c r="B5503" s="305"/>
    </row>
    <row r="5504" spans="2:2" x14ac:dyDescent="0.3">
      <c r="B5504" s="305"/>
    </row>
    <row r="5505" spans="2:2" x14ac:dyDescent="0.3">
      <c r="B5505" s="305"/>
    </row>
    <row r="5506" spans="2:2" x14ac:dyDescent="0.3">
      <c r="B5506" s="305"/>
    </row>
    <row r="5507" spans="2:2" x14ac:dyDescent="0.3">
      <c r="B5507" s="305"/>
    </row>
    <row r="5508" spans="2:2" x14ac:dyDescent="0.3">
      <c r="B5508" s="305"/>
    </row>
    <row r="5509" spans="2:2" x14ac:dyDescent="0.3">
      <c r="B5509" s="305"/>
    </row>
    <row r="5510" spans="2:2" x14ac:dyDescent="0.3">
      <c r="B5510" s="305"/>
    </row>
    <row r="5511" spans="2:2" x14ac:dyDescent="0.3">
      <c r="B5511" s="305"/>
    </row>
    <row r="5512" spans="2:2" x14ac:dyDescent="0.3">
      <c r="B5512" s="305"/>
    </row>
    <row r="5513" spans="2:2" x14ac:dyDescent="0.3">
      <c r="B5513" s="305"/>
    </row>
    <row r="5514" spans="2:2" x14ac:dyDescent="0.3">
      <c r="B5514" s="305"/>
    </row>
    <row r="5515" spans="2:2" x14ac:dyDescent="0.3">
      <c r="B5515" s="305"/>
    </row>
    <row r="5516" spans="2:2" x14ac:dyDescent="0.3">
      <c r="B5516" s="305"/>
    </row>
    <row r="5517" spans="2:2" x14ac:dyDescent="0.3">
      <c r="B5517" s="305"/>
    </row>
    <row r="5518" spans="2:2" x14ac:dyDescent="0.3">
      <c r="B5518" s="305"/>
    </row>
    <row r="5519" spans="2:2" x14ac:dyDescent="0.3">
      <c r="B5519" s="305"/>
    </row>
    <row r="5520" spans="2:2" x14ac:dyDescent="0.3">
      <c r="B5520" s="305"/>
    </row>
    <row r="5521" spans="2:2" x14ac:dyDescent="0.3">
      <c r="B5521" s="305"/>
    </row>
    <row r="5522" spans="2:2" x14ac:dyDescent="0.3">
      <c r="B5522" s="305"/>
    </row>
    <row r="5523" spans="2:2" x14ac:dyDescent="0.3">
      <c r="B5523" s="305"/>
    </row>
    <row r="5524" spans="2:2" x14ac:dyDescent="0.3">
      <c r="B5524" s="305"/>
    </row>
    <row r="5525" spans="2:2" x14ac:dyDescent="0.3">
      <c r="B5525" s="305"/>
    </row>
    <row r="5526" spans="2:2" x14ac:dyDescent="0.3">
      <c r="B5526" s="305"/>
    </row>
    <row r="5527" spans="2:2" x14ac:dyDescent="0.3">
      <c r="B5527" s="305"/>
    </row>
    <row r="5528" spans="2:2" x14ac:dyDescent="0.3">
      <c r="B5528" s="305"/>
    </row>
    <row r="5529" spans="2:2" x14ac:dyDescent="0.3">
      <c r="B5529" s="305"/>
    </row>
    <row r="5530" spans="2:2" x14ac:dyDescent="0.3">
      <c r="B5530" s="305"/>
    </row>
    <row r="5531" spans="2:2" x14ac:dyDescent="0.3">
      <c r="B5531" s="305"/>
    </row>
    <row r="5532" spans="2:2" x14ac:dyDescent="0.3">
      <c r="B5532" s="305"/>
    </row>
    <row r="5533" spans="2:2" x14ac:dyDescent="0.3">
      <c r="B5533" s="305"/>
    </row>
    <row r="5534" spans="2:2" x14ac:dyDescent="0.3">
      <c r="B5534" s="305"/>
    </row>
    <row r="5535" spans="2:2" x14ac:dyDescent="0.3">
      <c r="B5535" s="305"/>
    </row>
    <row r="5536" spans="2:2" x14ac:dyDescent="0.3">
      <c r="B5536" s="305"/>
    </row>
    <row r="5537" spans="2:2" x14ac:dyDescent="0.3">
      <c r="B5537" s="305"/>
    </row>
    <row r="5538" spans="2:2" x14ac:dyDescent="0.3">
      <c r="B5538" s="305"/>
    </row>
    <row r="5539" spans="2:2" x14ac:dyDescent="0.3">
      <c r="B5539" s="305"/>
    </row>
    <row r="5540" spans="2:2" x14ac:dyDescent="0.3">
      <c r="B5540" s="305"/>
    </row>
    <row r="5541" spans="2:2" x14ac:dyDescent="0.3">
      <c r="B5541" s="305"/>
    </row>
    <row r="5542" spans="2:2" x14ac:dyDescent="0.3">
      <c r="B5542" s="305"/>
    </row>
    <row r="5543" spans="2:2" x14ac:dyDescent="0.3">
      <c r="B5543" s="305"/>
    </row>
    <row r="5544" spans="2:2" x14ac:dyDescent="0.3">
      <c r="B5544" s="305"/>
    </row>
    <row r="5545" spans="2:2" x14ac:dyDescent="0.3">
      <c r="B5545" s="305"/>
    </row>
    <row r="5546" spans="2:2" x14ac:dyDescent="0.3">
      <c r="B5546" s="305"/>
    </row>
    <row r="5547" spans="2:2" x14ac:dyDescent="0.3">
      <c r="B5547" s="305"/>
    </row>
    <row r="5548" spans="2:2" x14ac:dyDescent="0.3">
      <c r="B5548" s="305"/>
    </row>
    <row r="5549" spans="2:2" x14ac:dyDescent="0.3">
      <c r="B5549" s="305"/>
    </row>
    <row r="5550" spans="2:2" x14ac:dyDescent="0.3">
      <c r="B5550" s="305"/>
    </row>
    <row r="5551" spans="2:2" x14ac:dyDescent="0.3">
      <c r="B5551" s="305"/>
    </row>
    <row r="5552" spans="2:2" x14ac:dyDescent="0.3">
      <c r="B5552" s="305"/>
    </row>
    <row r="5553" spans="2:2" x14ac:dyDescent="0.3">
      <c r="B5553" s="305"/>
    </row>
    <row r="5554" spans="2:2" x14ac:dyDescent="0.3">
      <c r="B5554" s="305"/>
    </row>
    <row r="5555" spans="2:2" x14ac:dyDescent="0.3">
      <c r="B5555" s="305"/>
    </row>
    <row r="5556" spans="2:2" x14ac:dyDescent="0.3">
      <c r="B5556" s="305"/>
    </row>
    <row r="5557" spans="2:2" x14ac:dyDescent="0.3">
      <c r="B5557" s="305"/>
    </row>
    <row r="5558" spans="2:2" x14ac:dyDescent="0.3">
      <c r="B5558" s="305"/>
    </row>
    <row r="5559" spans="2:2" x14ac:dyDescent="0.3">
      <c r="B5559" s="305"/>
    </row>
    <row r="5560" spans="2:2" x14ac:dyDescent="0.3">
      <c r="B5560" s="305"/>
    </row>
    <row r="5561" spans="2:2" x14ac:dyDescent="0.3">
      <c r="B5561" s="305"/>
    </row>
    <row r="5562" spans="2:2" x14ac:dyDescent="0.3">
      <c r="B5562" s="305"/>
    </row>
    <row r="5563" spans="2:2" x14ac:dyDescent="0.3">
      <c r="B5563" s="305"/>
    </row>
    <row r="5564" spans="2:2" x14ac:dyDescent="0.3">
      <c r="B5564" s="305"/>
    </row>
    <row r="5565" spans="2:2" x14ac:dyDescent="0.3">
      <c r="B5565" s="305"/>
    </row>
    <row r="5566" spans="2:2" x14ac:dyDescent="0.3">
      <c r="B5566" s="305"/>
    </row>
    <row r="5567" spans="2:2" x14ac:dyDescent="0.3">
      <c r="B5567" s="305"/>
    </row>
    <row r="5568" spans="2:2" x14ac:dyDescent="0.3">
      <c r="B5568" s="305"/>
    </row>
    <row r="5569" spans="2:2" x14ac:dyDescent="0.3">
      <c r="B5569" s="305"/>
    </row>
    <row r="5570" spans="2:2" x14ac:dyDescent="0.3">
      <c r="B5570" s="305"/>
    </row>
    <row r="5571" spans="2:2" x14ac:dyDescent="0.3">
      <c r="B5571" s="305"/>
    </row>
    <row r="5572" spans="2:2" x14ac:dyDescent="0.3">
      <c r="B5572" s="305"/>
    </row>
    <row r="5573" spans="2:2" x14ac:dyDescent="0.3">
      <c r="B5573" s="305"/>
    </row>
    <row r="5574" spans="2:2" x14ac:dyDescent="0.3">
      <c r="B5574" s="305"/>
    </row>
    <row r="5575" spans="2:2" x14ac:dyDescent="0.3">
      <c r="B5575" s="305"/>
    </row>
    <row r="5576" spans="2:2" x14ac:dyDescent="0.3">
      <c r="B5576" s="305"/>
    </row>
    <row r="5577" spans="2:2" x14ac:dyDescent="0.3">
      <c r="B5577" s="305"/>
    </row>
    <row r="5578" spans="2:2" x14ac:dyDescent="0.3">
      <c r="B5578" s="305"/>
    </row>
    <row r="5579" spans="2:2" x14ac:dyDescent="0.3">
      <c r="B5579" s="305"/>
    </row>
    <row r="5580" spans="2:2" x14ac:dyDescent="0.3">
      <c r="B5580" s="305"/>
    </row>
    <row r="5581" spans="2:2" x14ac:dyDescent="0.3">
      <c r="B5581" s="305"/>
    </row>
    <row r="5582" spans="2:2" x14ac:dyDescent="0.3">
      <c r="B5582" s="305"/>
    </row>
    <row r="5583" spans="2:2" x14ac:dyDescent="0.3">
      <c r="B5583" s="305"/>
    </row>
    <row r="5584" spans="2:2" x14ac:dyDescent="0.3">
      <c r="B5584" s="305"/>
    </row>
    <row r="5585" spans="2:2" x14ac:dyDescent="0.3">
      <c r="B5585" s="305"/>
    </row>
    <row r="5586" spans="2:2" x14ac:dyDescent="0.3">
      <c r="B5586" s="305"/>
    </row>
    <row r="5587" spans="2:2" x14ac:dyDescent="0.3">
      <c r="B5587" s="305"/>
    </row>
    <row r="5588" spans="2:2" x14ac:dyDescent="0.3">
      <c r="B5588" s="305"/>
    </row>
    <row r="5589" spans="2:2" x14ac:dyDescent="0.3">
      <c r="B5589" s="305"/>
    </row>
    <row r="5590" spans="2:2" x14ac:dyDescent="0.3">
      <c r="B5590" s="305"/>
    </row>
    <row r="5591" spans="2:2" x14ac:dyDescent="0.3">
      <c r="B5591" s="305"/>
    </row>
    <row r="5592" spans="2:2" x14ac:dyDescent="0.3">
      <c r="B5592" s="305"/>
    </row>
    <row r="5593" spans="2:2" x14ac:dyDescent="0.3">
      <c r="B5593" s="305"/>
    </row>
    <row r="5594" spans="2:2" x14ac:dyDescent="0.3">
      <c r="B5594" s="305"/>
    </row>
    <row r="5595" spans="2:2" x14ac:dyDescent="0.3">
      <c r="B5595" s="305"/>
    </row>
    <row r="5596" spans="2:2" x14ac:dyDescent="0.3">
      <c r="B5596" s="305"/>
    </row>
    <row r="5597" spans="2:2" x14ac:dyDescent="0.3">
      <c r="B5597" s="305"/>
    </row>
    <row r="5598" spans="2:2" x14ac:dyDescent="0.3">
      <c r="B5598" s="305"/>
    </row>
    <row r="5599" spans="2:2" x14ac:dyDescent="0.3">
      <c r="B5599" s="305"/>
    </row>
    <row r="5600" spans="2:2" x14ac:dyDescent="0.3">
      <c r="B5600" s="305"/>
    </row>
    <row r="5601" spans="2:2" x14ac:dyDescent="0.3">
      <c r="B5601" s="305"/>
    </row>
    <row r="5602" spans="2:2" x14ac:dyDescent="0.3">
      <c r="B5602" s="305"/>
    </row>
    <row r="5603" spans="2:2" x14ac:dyDescent="0.3">
      <c r="B5603" s="305"/>
    </row>
    <row r="5604" spans="2:2" x14ac:dyDescent="0.3">
      <c r="B5604" s="305"/>
    </row>
    <row r="5605" spans="2:2" x14ac:dyDescent="0.3">
      <c r="B5605" s="305"/>
    </row>
    <row r="5606" spans="2:2" x14ac:dyDescent="0.3">
      <c r="B5606" s="305"/>
    </row>
    <row r="5607" spans="2:2" x14ac:dyDescent="0.3">
      <c r="B5607" s="305"/>
    </row>
    <row r="5608" spans="2:2" x14ac:dyDescent="0.3">
      <c r="B5608" s="305"/>
    </row>
    <row r="5609" spans="2:2" x14ac:dyDescent="0.3">
      <c r="B5609" s="305"/>
    </row>
    <row r="5610" spans="2:2" x14ac:dyDescent="0.3">
      <c r="B5610" s="305"/>
    </row>
    <row r="5611" spans="2:2" x14ac:dyDescent="0.3">
      <c r="B5611" s="305"/>
    </row>
    <row r="5612" spans="2:2" x14ac:dyDescent="0.3">
      <c r="B5612" s="305"/>
    </row>
    <row r="5613" spans="2:2" x14ac:dyDescent="0.3">
      <c r="B5613" s="305"/>
    </row>
    <row r="5614" spans="2:2" x14ac:dyDescent="0.3">
      <c r="B5614" s="305"/>
    </row>
    <row r="5615" spans="2:2" x14ac:dyDescent="0.3">
      <c r="B5615" s="305"/>
    </row>
    <row r="5616" spans="2:2" x14ac:dyDescent="0.3">
      <c r="B5616" s="305"/>
    </row>
    <row r="5617" spans="2:2" x14ac:dyDescent="0.3">
      <c r="B5617" s="305"/>
    </row>
    <row r="5618" spans="2:2" x14ac:dyDescent="0.3">
      <c r="B5618" s="305"/>
    </row>
    <row r="5619" spans="2:2" x14ac:dyDescent="0.3">
      <c r="B5619" s="305"/>
    </row>
    <row r="5620" spans="2:2" x14ac:dyDescent="0.3">
      <c r="B5620" s="305"/>
    </row>
    <row r="5621" spans="2:2" x14ac:dyDescent="0.3">
      <c r="B5621" s="305"/>
    </row>
    <row r="5622" spans="2:2" x14ac:dyDescent="0.3">
      <c r="B5622" s="305"/>
    </row>
    <row r="5623" spans="2:2" x14ac:dyDescent="0.3">
      <c r="B5623" s="305"/>
    </row>
    <row r="5624" spans="2:2" x14ac:dyDescent="0.3">
      <c r="B5624" s="305"/>
    </row>
    <row r="5625" spans="2:2" x14ac:dyDescent="0.3">
      <c r="B5625" s="305"/>
    </row>
    <row r="5626" spans="2:2" x14ac:dyDescent="0.3">
      <c r="B5626" s="305"/>
    </row>
    <row r="5627" spans="2:2" x14ac:dyDescent="0.3">
      <c r="B5627" s="305"/>
    </row>
    <row r="5628" spans="2:2" x14ac:dyDescent="0.3">
      <c r="B5628" s="305"/>
    </row>
    <row r="5629" spans="2:2" x14ac:dyDescent="0.3">
      <c r="B5629" s="305"/>
    </row>
    <row r="5630" spans="2:2" x14ac:dyDescent="0.3">
      <c r="B5630" s="305"/>
    </row>
    <row r="5631" spans="2:2" x14ac:dyDescent="0.3">
      <c r="B5631" s="305"/>
    </row>
    <row r="5632" spans="2:2" x14ac:dyDescent="0.3">
      <c r="B5632" s="305"/>
    </row>
    <row r="5633" spans="2:2" x14ac:dyDescent="0.3">
      <c r="B5633" s="305"/>
    </row>
    <row r="5634" spans="2:2" x14ac:dyDescent="0.3">
      <c r="B5634" s="305"/>
    </row>
    <row r="5635" spans="2:2" x14ac:dyDescent="0.3">
      <c r="B5635" s="305"/>
    </row>
    <row r="5636" spans="2:2" x14ac:dyDescent="0.3">
      <c r="B5636" s="305"/>
    </row>
    <row r="5637" spans="2:2" x14ac:dyDescent="0.3">
      <c r="B5637" s="305"/>
    </row>
    <row r="5638" spans="2:2" x14ac:dyDescent="0.3">
      <c r="B5638" s="305"/>
    </row>
    <row r="5639" spans="2:2" x14ac:dyDescent="0.3">
      <c r="B5639" s="305"/>
    </row>
    <row r="5640" spans="2:2" x14ac:dyDescent="0.3">
      <c r="B5640" s="305"/>
    </row>
    <row r="5641" spans="2:2" x14ac:dyDescent="0.3">
      <c r="B5641" s="305"/>
    </row>
    <row r="5642" spans="2:2" x14ac:dyDescent="0.3">
      <c r="B5642" s="305"/>
    </row>
    <row r="5643" spans="2:2" x14ac:dyDescent="0.3">
      <c r="B5643" s="305"/>
    </row>
    <row r="5644" spans="2:2" x14ac:dyDescent="0.3">
      <c r="B5644" s="305"/>
    </row>
    <row r="5645" spans="2:2" x14ac:dyDescent="0.3">
      <c r="B5645" s="305"/>
    </row>
    <row r="5646" spans="2:2" x14ac:dyDescent="0.3">
      <c r="B5646" s="305"/>
    </row>
    <row r="5647" spans="2:2" x14ac:dyDescent="0.3">
      <c r="B5647" s="305"/>
    </row>
    <row r="5648" spans="2:2" x14ac:dyDescent="0.3">
      <c r="B5648" s="305"/>
    </row>
    <row r="5649" spans="2:2" x14ac:dyDescent="0.3">
      <c r="B5649" s="305"/>
    </row>
    <row r="5650" spans="2:2" x14ac:dyDescent="0.3">
      <c r="B5650" s="305"/>
    </row>
    <row r="5651" spans="2:2" x14ac:dyDescent="0.3">
      <c r="B5651" s="305"/>
    </row>
    <row r="5652" spans="2:2" x14ac:dyDescent="0.3">
      <c r="B5652" s="305"/>
    </row>
    <row r="5653" spans="2:2" x14ac:dyDescent="0.3">
      <c r="B5653" s="305"/>
    </row>
    <row r="5654" spans="2:2" x14ac:dyDescent="0.3">
      <c r="B5654" s="305"/>
    </row>
    <row r="5655" spans="2:2" x14ac:dyDescent="0.3">
      <c r="B5655" s="305"/>
    </row>
    <row r="5656" spans="2:2" x14ac:dyDescent="0.3">
      <c r="B5656" s="305"/>
    </row>
    <row r="5657" spans="2:2" x14ac:dyDescent="0.3">
      <c r="B5657" s="305"/>
    </row>
    <row r="5658" spans="2:2" x14ac:dyDescent="0.3">
      <c r="B5658" s="305"/>
    </row>
    <row r="5659" spans="2:2" x14ac:dyDescent="0.3">
      <c r="B5659" s="305"/>
    </row>
    <row r="5660" spans="2:2" x14ac:dyDescent="0.3">
      <c r="B5660" s="305"/>
    </row>
    <row r="5661" spans="2:2" x14ac:dyDescent="0.3">
      <c r="B5661" s="305"/>
    </row>
    <row r="5662" spans="2:2" x14ac:dyDescent="0.3">
      <c r="B5662" s="305"/>
    </row>
    <row r="5663" spans="2:2" x14ac:dyDescent="0.3">
      <c r="B5663" s="305"/>
    </row>
    <row r="5664" spans="2:2" x14ac:dyDescent="0.3">
      <c r="B5664" s="305"/>
    </row>
    <row r="5665" spans="2:2" x14ac:dyDescent="0.3">
      <c r="B5665" s="305"/>
    </row>
    <row r="5666" spans="2:2" x14ac:dyDescent="0.3">
      <c r="B5666" s="305"/>
    </row>
    <row r="5667" spans="2:2" x14ac:dyDescent="0.3">
      <c r="B5667" s="305"/>
    </row>
    <row r="5668" spans="2:2" x14ac:dyDescent="0.3">
      <c r="B5668" s="305"/>
    </row>
    <row r="5669" spans="2:2" x14ac:dyDescent="0.3">
      <c r="B5669" s="305"/>
    </row>
    <row r="5670" spans="2:2" x14ac:dyDescent="0.3">
      <c r="B5670" s="305"/>
    </row>
    <row r="5671" spans="2:2" x14ac:dyDescent="0.3">
      <c r="B5671" s="305"/>
    </row>
    <row r="5672" spans="2:2" x14ac:dyDescent="0.3">
      <c r="B5672" s="305"/>
    </row>
    <row r="5673" spans="2:2" x14ac:dyDescent="0.3">
      <c r="B5673" s="305"/>
    </row>
    <row r="5674" spans="2:2" x14ac:dyDescent="0.3">
      <c r="B5674" s="305"/>
    </row>
    <row r="5675" spans="2:2" x14ac:dyDescent="0.3">
      <c r="B5675" s="305"/>
    </row>
    <row r="5676" spans="2:2" x14ac:dyDescent="0.3">
      <c r="B5676" s="305"/>
    </row>
    <row r="5677" spans="2:2" x14ac:dyDescent="0.3">
      <c r="B5677" s="305"/>
    </row>
    <row r="5678" spans="2:2" x14ac:dyDescent="0.3">
      <c r="B5678" s="305"/>
    </row>
    <row r="5679" spans="2:2" x14ac:dyDescent="0.3">
      <c r="B5679" s="305"/>
    </row>
    <row r="5680" spans="2:2" x14ac:dyDescent="0.3">
      <c r="B5680" s="305"/>
    </row>
    <row r="5681" spans="2:2" x14ac:dyDescent="0.3">
      <c r="B5681" s="305"/>
    </row>
    <row r="5682" spans="2:2" x14ac:dyDescent="0.3">
      <c r="B5682" s="305"/>
    </row>
    <row r="5683" spans="2:2" x14ac:dyDescent="0.3">
      <c r="B5683" s="305"/>
    </row>
    <row r="5684" spans="2:2" x14ac:dyDescent="0.3">
      <c r="B5684" s="305"/>
    </row>
    <row r="5685" spans="2:2" x14ac:dyDescent="0.3">
      <c r="B5685" s="305"/>
    </row>
    <row r="5686" spans="2:2" x14ac:dyDescent="0.3">
      <c r="B5686" s="305"/>
    </row>
    <row r="5687" spans="2:2" x14ac:dyDescent="0.3">
      <c r="B5687" s="305"/>
    </row>
    <row r="5688" spans="2:2" x14ac:dyDescent="0.3">
      <c r="B5688" s="305"/>
    </row>
    <row r="5689" spans="2:2" x14ac:dyDescent="0.3">
      <c r="B5689" s="305"/>
    </row>
    <row r="5690" spans="2:2" x14ac:dyDescent="0.3">
      <c r="B5690" s="305"/>
    </row>
    <row r="5691" spans="2:2" x14ac:dyDescent="0.3">
      <c r="B5691" s="305"/>
    </row>
    <row r="5692" spans="2:2" x14ac:dyDescent="0.3">
      <c r="B5692" s="305"/>
    </row>
    <row r="5693" spans="2:2" x14ac:dyDescent="0.3">
      <c r="B5693" s="305"/>
    </row>
    <row r="5694" spans="2:2" x14ac:dyDescent="0.3">
      <c r="B5694" s="305"/>
    </row>
    <row r="5695" spans="2:2" x14ac:dyDescent="0.3">
      <c r="B5695" s="305"/>
    </row>
    <row r="5696" spans="2:2" x14ac:dyDescent="0.3">
      <c r="B5696" s="305"/>
    </row>
    <row r="5697" spans="2:2" x14ac:dyDescent="0.3">
      <c r="B5697" s="305"/>
    </row>
    <row r="5698" spans="2:2" x14ac:dyDescent="0.3">
      <c r="B5698" s="305"/>
    </row>
    <row r="5699" spans="2:2" x14ac:dyDescent="0.3">
      <c r="B5699" s="305"/>
    </row>
    <row r="5700" spans="2:2" x14ac:dyDescent="0.3">
      <c r="B5700" s="305"/>
    </row>
    <row r="5701" spans="2:2" x14ac:dyDescent="0.3">
      <c r="B5701" s="305"/>
    </row>
    <row r="5702" spans="2:2" x14ac:dyDescent="0.3">
      <c r="B5702" s="305"/>
    </row>
    <row r="5703" spans="2:2" x14ac:dyDescent="0.3">
      <c r="B5703" s="305"/>
    </row>
    <row r="5704" spans="2:2" x14ac:dyDescent="0.3">
      <c r="B5704" s="305"/>
    </row>
    <row r="5705" spans="2:2" x14ac:dyDescent="0.3">
      <c r="B5705" s="305"/>
    </row>
    <row r="5706" spans="2:2" x14ac:dyDescent="0.3">
      <c r="B5706" s="305"/>
    </row>
    <row r="5707" spans="2:2" x14ac:dyDescent="0.3">
      <c r="B5707" s="305"/>
    </row>
    <row r="5708" spans="2:2" x14ac:dyDescent="0.3">
      <c r="B5708" s="305"/>
    </row>
    <row r="5709" spans="2:2" x14ac:dyDescent="0.3">
      <c r="B5709" s="305"/>
    </row>
    <row r="5710" spans="2:2" x14ac:dyDescent="0.3">
      <c r="B5710" s="305"/>
    </row>
    <row r="5711" spans="2:2" x14ac:dyDescent="0.3">
      <c r="B5711" s="305"/>
    </row>
    <row r="5712" spans="2:2" x14ac:dyDescent="0.3">
      <c r="B5712" s="305"/>
    </row>
    <row r="5713" spans="2:2" x14ac:dyDescent="0.3">
      <c r="B5713" s="305"/>
    </row>
    <row r="5714" spans="2:2" x14ac:dyDescent="0.3">
      <c r="B5714" s="305"/>
    </row>
    <row r="5715" spans="2:2" x14ac:dyDescent="0.3">
      <c r="B5715" s="305"/>
    </row>
    <row r="5716" spans="2:2" x14ac:dyDescent="0.3">
      <c r="B5716" s="305"/>
    </row>
    <row r="5717" spans="2:2" x14ac:dyDescent="0.3">
      <c r="B5717" s="305"/>
    </row>
    <row r="5718" spans="2:2" x14ac:dyDescent="0.3">
      <c r="B5718" s="305"/>
    </row>
    <row r="5719" spans="2:2" x14ac:dyDescent="0.3">
      <c r="B5719" s="305"/>
    </row>
    <row r="5720" spans="2:2" x14ac:dyDescent="0.3">
      <c r="B5720" s="305"/>
    </row>
    <row r="5721" spans="2:2" x14ac:dyDescent="0.3">
      <c r="B5721" s="305"/>
    </row>
    <row r="5722" spans="2:2" x14ac:dyDescent="0.3">
      <c r="B5722" s="305"/>
    </row>
    <row r="5723" spans="2:2" x14ac:dyDescent="0.3">
      <c r="B5723" s="305"/>
    </row>
    <row r="5724" spans="2:2" x14ac:dyDescent="0.3">
      <c r="B5724" s="305"/>
    </row>
    <row r="5725" spans="2:2" x14ac:dyDescent="0.3">
      <c r="B5725" s="305"/>
    </row>
    <row r="5726" spans="2:2" x14ac:dyDescent="0.3">
      <c r="B5726" s="305"/>
    </row>
    <row r="5727" spans="2:2" x14ac:dyDescent="0.3">
      <c r="B5727" s="305"/>
    </row>
    <row r="5728" spans="2:2" x14ac:dyDescent="0.3">
      <c r="B5728" s="305"/>
    </row>
    <row r="5729" spans="2:2" x14ac:dyDescent="0.3">
      <c r="B5729" s="305"/>
    </row>
    <row r="5730" spans="2:2" x14ac:dyDescent="0.3">
      <c r="B5730" s="305"/>
    </row>
    <row r="5731" spans="2:2" x14ac:dyDescent="0.3">
      <c r="B5731" s="305"/>
    </row>
    <row r="5732" spans="2:2" x14ac:dyDescent="0.3">
      <c r="B5732" s="305"/>
    </row>
    <row r="5733" spans="2:2" x14ac:dyDescent="0.3">
      <c r="B5733" s="305"/>
    </row>
    <row r="5734" spans="2:2" x14ac:dyDescent="0.3">
      <c r="B5734" s="305"/>
    </row>
    <row r="5735" spans="2:2" x14ac:dyDescent="0.3">
      <c r="B5735" s="305"/>
    </row>
    <row r="5736" spans="2:2" x14ac:dyDescent="0.3">
      <c r="B5736" s="305"/>
    </row>
    <row r="5737" spans="2:2" x14ac:dyDescent="0.3">
      <c r="B5737" s="305"/>
    </row>
    <row r="5738" spans="2:2" x14ac:dyDescent="0.3">
      <c r="B5738" s="305"/>
    </row>
    <row r="5739" spans="2:2" x14ac:dyDescent="0.3">
      <c r="B5739" s="305"/>
    </row>
    <row r="5740" spans="2:2" x14ac:dyDescent="0.3">
      <c r="B5740" s="305"/>
    </row>
    <row r="5741" spans="2:2" x14ac:dyDescent="0.3">
      <c r="B5741" s="305"/>
    </row>
    <row r="5742" spans="2:2" x14ac:dyDescent="0.3">
      <c r="B5742" s="305"/>
    </row>
    <row r="5743" spans="2:2" x14ac:dyDescent="0.3">
      <c r="B5743" s="305"/>
    </row>
    <row r="5744" spans="2:2" x14ac:dyDescent="0.3">
      <c r="B5744" s="305"/>
    </row>
    <row r="5745" spans="2:2" x14ac:dyDescent="0.3">
      <c r="B5745" s="305"/>
    </row>
    <row r="5746" spans="2:2" x14ac:dyDescent="0.3">
      <c r="B5746" s="305"/>
    </row>
    <row r="5747" spans="2:2" x14ac:dyDescent="0.3">
      <c r="B5747" s="305"/>
    </row>
    <row r="5748" spans="2:2" x14ac:dyDescent="0.3">
      <c r="B5748" s="305"/>
    </row>
    <row r="5749" spans="2:2" x14ac:dyDescent="0.3">
      <c r="B5749" s="305"/>
    </row>
    <row r="5750" spans="2:2" x14ac:dyDescent="0.3">
      <c r="B5750" s="305"/>
    </row>
    <row r="5751" spans="2:2" x14ac:dyDescent="0.3">
      <c r="B5751" s="305"/>
    </row>
    <row r="5752" spans="2:2" x14ac:dyDescent="0.3">
      <c r="B5752" s="305"/>
    </row>
    <row r="5753" spans="2:2" x14ac:dyDescent="0.3">
      <c r="B5753" s="305"/>
    </row>
    <row r="5754" spans="2:2" x14ac:dyDescent="0.3">
      <c r="B5754" s="305"/>
    </row>
    <row r="5755" spans="2:2" x14ac:dyDescent="0.3">
      <c r="B5755" s="305"/>
    </row>
    <row r="5756" spans="2:2" x14ac:dyDescent="0.3">
      <c r="B5756" s="305"/>
    </row>
    <row r="5757" spans="2:2" x14ac:dyDescent="0.3">
      <c r="B5757" s="305"/>
    </row>
    <row r="5758" spans="2:2" x14ac:dyDescent="0.3">
      <c r="B5758" s="305"/>
    </row>
    <row r="5759" spans="2:2" x14ac:dyDescent="0.3">
      <c r="B5759" s="305"/>
    </row>
    <row r="5760" spans="2:2" x14ac:dyDescent="0.3">
      <c r="B5760" s="305"/>
    </row>
    <row r="5761" spans="2:2" x14ac:dyDescent="0.3">
      <c r="B5761" s="305"/>
    </row>
    <row r="5762" spans="2:2" x14ac:dyDescent="0.3">
      <c r="B5762" s="305"/>
    </row>
    <row r="5763" spans="2:2" x14ac:dyDescent="0.3">
      <c r="B5763" s="305"/>
    </row>
    <row r="5764" spans="2:2" x14ac:dyDescent="0.3">
      <c r="B5764" s="305"/>
    </row>
    <row r="5765" spans="2:2" x14ac:dyDescent="0.3">
      <c r="B5765" s="305"/>
    </row>
    <row r="5766" spans="2:2" x14ac:dyDescent="0.3">
      <c r="B5766" s="305"/>
    </row>
    <row r="5767" spans="2:2" x14ac:dyDescent="0.3">
      <c r="B5767" s="305"/>
    </row>
    <row r="5768" spans="2:2" x14ac:dyDescent="0.3">
      <c r="B5768" s="305"/>
    </row>
    <row r="5769" spans="2:2" x14ac:dyDescent="0.3">
      <c r="B5769" s="305"/>
    </row>
    <row r="5770" spans="2:2" x14ac:dyDescent="0.3">
      <c r="B5770" s="305"/>
    </row>
    <row r="5771" spans="2:2" x14ac:dyDescent="0.3">
      <c r="B5771" s="305"/>
    </row>
    <row r="5772" spans="2:2" x14ac:dyDescent="0.3">
      <c r="B5772" s="305"/>
    </row>
    <row r="5773" spans="2:2" x14ac:dyDescent="0.3">
      <c r="B5773" s="305"/>
    </row>
    <row r="5774" spans="2:2" x14ac:dyDescent="0.3">
      <c r="B5774" s="305"/>
    </row>
    <row r="5775" spans="2:2" x14ac:dyDescent="0.3">
      <c r="B5775" s="305"/>
    </row>
    <row r="5776" spans="2:2" x14ac:dyDescent="0.3">
      <c r="B5776" s="305"/>
    </row>
    <row r="5777" spans="2:2" x14ac:dyDescent="0.3">
      <c r="B5777" s="305"/>
    </row>
    <row r="5778" spans="2:2" x14ac:dyDescent="0.3">
      <c r="B5778" s="305"/>
    </row>
    <row r="5779" spans="2:2" x14ac:dyDescent="0.3">
      <c r="B5779" s="305"/>
    </row>
    <row r="5780" spans="2:2" x14ac:dyDescent="0.3">
      <c r="B5780" s="305"/>
    </row>
    <row r="5781" spans="2:2" x14ac:dyDescent="0.3">
      <c r="B5781" s="305"/>
    </row>
    <row r="5782" spans="2:2" x14ac:dyDescent="0.3">
      <c r="B5782" s="305"/>
    </row>
    <row r="5783" spans="2:2" x14ac:dyDescent="0.3">
      <c r="B5783" s="305"/>
    </row>
    <row r="5784" spans="2:2" x14ac:dyDescent="0.3">
      <c r="B5784" s="305"/>
    </row>
    <row r="5785" spans="2:2" x14ac:dyDescent="0.3">
      <c r="B5785" s="305"/>
    </row>
    <row r="5786" spans="2:2" x14ac:dyDescent="0.3">
      <c r="B5786" s="305"/>
    </row>
    <row r="5787" spans="2:2" x14ac:dyDescent="0.3">
      <c r="B5787" s="305"/>
    </row>
    <row r="5788" spans="2:2" x14ac:dyDescent="0.3">
      <c r="B5788" s="305"/>
    </row>
    <row r="5789" spans="2:2" x14ac:dyDescent="0.3">
      <c r="B5789" s="305"/>
    </row>
    <row r="5790" spans="2:2" x14ac:dyDescent="0.3">
      <c r="B5790" s="305"/>
    </row>
    <row r="5791" spans="2:2" x14ac:dyDescent="0.3">
      <c r="B5791" s="305"/>
    </row>
    <row r="5792" spans="2:2" x14ac:dyDescent="0.3">
      <c r="B5792" s="305"/>
    </row>
    <row r="5793" spans="2:2" x14ac:dyDescent="0.3">
      <c r="B5793" s="305"/>
    </row>
    <row r="5794" spans="2:2" x14ac:dyDescent="0.3">
      <c r="B5794" s="305"/>
    </row>
    <row r="5795" spans="2:2" x14ac:dyDescent="0.3">
      <c r="B5795" s="305"/>
    </row>
    <row r="5796" spans="2:2" x14ac:dyDescent="0.3">
      <c r="B5796" s="305"/>
    </row>
    <row r="5797" spans="2:2" x14ac:dyDescent="0.3">
      <c r="B5797" s="305"/>
    </row>
    <row r="5798" spans="2:2" x14ac:dyDescent="0.3">
      <c r="B5798" s="305"/>
    </row>
    <row r="5799" spans="2:2" x14ac:dyDescent="0.3">
      <c r="B5799" s="305"/>
    </row>
    <row r="5800" spans="2:2" x14ac:dyDescent="0.3">
      <c r="B5800" s="305"/>
    </row>
    <row r="5801" spans="2:2" x14ac:dyDescent="0.3">
      <c r="B5801" s="305"/>
    </row>
    <row r="5802" spans="2:2" x14ac:dyDescent="0.3">
      <c r="B5802" s="305"/>
    </row>
    <row r="5803" spans="2:2" x14ac:dyDescent="0.3">
      <c r="B5803" s="305"/>
    </row>
    <row r="5804" spans="2:2" x14ac:dyDescent="0.3">
      <c r="B5804" s="305"/>
    </row>
    <row r="5805" spans="2:2" x14ac:dyDescent="0.3">
      <c r="B5805" s="305"/>
    </row>
    <row r="5806" spans="2:2" x14ac:dyDescent="0.3">
      <c r="B5806" s="305"/>
    </row>
    <row r="5807" spans="2:2" x14ac:dyDescent="0.3">
      <c r="B5807" s="305"/>
    </row>
    <row r="5808" spans="2:2" x14ac:dyDescent="0.3">
      <c r="B5808" s="305"/>
    </row>
    <row r="5809" spans="2:2" x14ac:dyDescent="0.3">
      <c r="B5809" s="305"/>
    </row>
    <row r="5810" spans="2:2" x14ac:dyDescent="0.3">
      <c r="B5810" s="305"/>
    </row>
    <row r="5811" spans="2:2" x14ac:dyDescent="0.3">
      <c r="B5811" s="305"/>
    </row>
    <row r="5812" spans="2:2" x14ac:dyDescent="0.3">
      <c r="B5812" s="305"/>
    </row>
    <row r="5813" spans="2:2" x14ac:dyDescent="0.3">
      <c r="B5813" s="305"/>
    </row>
    <row r="5814" spans="2:2" x14ac:dyDescent="0.3">
      <c r="B5814" s="305"/>
    </row>
    <row r="5815" spans="2:2" x14ac:dyDescent="0.3">
      <c r="B5815" s="305"/>
    </row>
    <row r="5816" spans="2:2" x14ac:dyDescent="0.3">
      <c r="B5816" s="305"/>
    </row>
    <row r="5817" spans="2:2" x14ac:dyDescent="0.3">
      <c r="B5817" s="305"/>
    </row>
    <row r="5818" spans="2:2" x14ac:dyDescent="0.3">
      <c r="B5818" s="305"/>
    </row>
    <row r="5819" spans="2:2" x14ac:dyDescent="0.3">
      <c r="B5819" s="305"/>
    </row>
    <row r="5820" spans="2:2" x14ac:dyDescent="0.3">
      <c r="B5820" s="305"/>
    </row>
    <row r="5821" spans="2:2" x14ac:dyDescent="0.3">
      <c r="B5821" s="305"/>
    </row>
    <row r="5822" spans="2:2" x14ac:dyDescent="0.3">
      <c r="B5822" s="305"/>
    </row>
    <row r="5823" spans="2:2" x14ac:dyDescent="0.3">
      <c r="B5823" s="305"/>
    </row>
    <row r="5824" spans="2:2" x14ac:dyDescent="0.3">
      <c r="B5824" s="305"/>
    </row>
    <row r="5825" spans="2:2" x14ac:dyDescent="0.3">
      <c r="B5825" s="305"/>
    </row>
    <row r="5826" spans="2:2" x14ac:dyDescent="0.3">
      <c r="B5826" s="305"/>
    </row>
    <row r="5827" spans="2:2" x14ac:dyDescent="0.3">
      <c r="B5827" s="305"/>
    </row>
    <row r="5828" spans="2:2" x14ac:dyDescent="0.3">
      <c r="B5828" s="305"/>
    </row>
    <row r="5829" spans="2:2" x14ac:dyDescent="0.3">
      <c r="B5829" s="305"/>
    </row>
    <row r="5830" spans="2:2" x14ac:dyDescent="0.3">
      <c r="B5830" s="305"/>
    </row>
    <row r="5831" spans="2:2" x14ac:dyDescent="0.3">
      <c r="B5831" s="305"/>
    </row>
    <row r="5832" spans="2:2" x14ac:dyDescent="0.3">
      <c r="B5832" s="305"/>
    </row>
    <row r="5833" spans="2:2" x14ac:dyDescent="0.3">
      <c r="B5833" s="305"/>
    </row>
    <row r="5834" spans="2:2" x14ac:dyDescent="0.3">
      <c r="B5834" s="305"/>
    </row>
    <row r="5835" spans="2:2" x14ac:dyDescent="0.3">
      <c r="B5835" s="305"/>
    </row>
    <row r="5836" spans="2:2" x14ac:dyDescent="0.3">
      <c r="B5836" s="305"/>
    </row>
    <row r="5837" spans="2:2" x14ac:dyDescent="0.3">
      <c r="B5837" s="305"/>
    </row>
    <row r="5838" spans="2:2" x14ac:dyDescent="0.3">
      <c r="B5838" s="305"/>
    </row>
    <row r="5839" spans="2:2" x14ac:dyDescent="0.3">
      <c r="B5839" s="305"/>
    </row>
    <row r="5840" spans="2:2" x14ac:dyDescent="0.3">
      <c r="B5840" s="305"/>
    </row>
    <row r="5841" spans="2:2" x14ac:dyDescent="0.3">
      <c r="B5841" s="305"/>
    </row>
    <row r="5842" spans="2:2" x14ac:dyDescent="0.3">
      <c r="B5842" s="305"/>
    </row>
    <row r="5843" spans="2:2" x14ac:dyDescent="0.3">
      <c r="B5843" s="305"/>
    </row>
    <row r="5844" spans="2:2" x14ac:dyDescent="0.3">
      <c r="B5844" s="305"/>
    </row>
    <row r="5845" spans="2:2" x14ac:dyDescent="0.3">
      <c r="B5845" s="305"/>
    </row>
    <row r="5846" spans="2:2" x14ac:dyDescent="0.3">
      <c r="B5846" s="305"/>
    </row>
    <row r="5847" spans="2:2" x14ac:dyDescent="0.3">
      <c r="B5847" s="305"/>
    </row>
    <row r="5848" spans="2:2" x14ac:dyDescent="0.3">
      <c r="B5848" s="305"/>
    </row>
    <row r="5849" spans="2:2" x14ac:dyDescent="0.3">
      <c r="B5849" s="305"/>
    </row>
    <row r="5850" spans="2:2" x14ac:dyDescent="0.3">
      <c r="B5850" s="305"/>
    </row>
    <row r="5851" spans="2:2" x14ac:dyDescent="0.3">
      <c r="B5851" s="305"/>
    </row>
    <row r="5852" spans="2:2" x14ac:dyDescent="0.3">
      <c r="B5852" s="305"/>
    </row>
    <row r="5853" spans="2:2" x14ac:dyDescent="0.3">
      <c r="B5853" s="305"/>
    </row>
    <row r="5854" spans="2:2" x14ac:dyDescent="0.3">
      <c r="B5854" s="305"/>
    </row>
    <row r="5855" spans="2:2" x14ac:dyDescent="0.3">
      <c r="B5855" s="305"/>
    </row>
    <row r="5856" spans="2:2" x14ac:dyDescent="0.3">
      <c r="B5856" s="305"/>
    </row>
    <row r="5857" spans="2:2" x14ac:dyDescent="0.3">
      <c r="B5857" s="305"/>
    </row>
    <row r="5858" spans="2:2" x14ac:dyDescent="0.3">
      <c r="B5858" s="305"/>
    </row>
    <row r="5859" spans="2:2" x14ac:dyDescent="0.3">
      <c r="B5859" s="305"/>
    </row>
    <row r="5860" spans="2:2" x14ac:dyDescent="0.3">
      <c r="B5860" s="305"/>
    </row>
    <row r="5861" spans="2:2" x14ac:dyDescent="0.3">
      <c r="B5861" s="305"/>
    </row>
    <row r="5862" spans="2:2" x14ac:dyDescent="0.3">
      <c r="B5862" s="305"/>
    </row>
    <row r="5863" spans="2:2" x14ac:dyDescent="0.3">
      <c r="B5863" s="305"/>
    </row>
    <row r="5864" spans="2:2" x14ac:dyDescent="0.3">
      <c r="B5864" s="305"/>
    </row>
    <row r="5865" spans="2:2" x14ac:dyDescent="0.3">
      <c r="B5865" s="305"/>
    </row>
    <row r="5866" spans="2:2" x14ac:dyDescent="0.3">
      <c r="B5866" s="305"/>
    </row>
    <row r="5867" spans="2:2" x14ac:dyDescent="0.3">
      <c r="B5867" s="305"/>
    </row>
    <row r="5868" spans="2:2" x14ac:dyDescent="0.3">
      <c r="B5868" s="305"/>
    </row>
    <row r="5869" spans="2:2" x14ac:dyDescent="0.3">
      <c r="B5869" s="305"/>
    </row>
    <row r="5870" spans="2:2" x14ac:dyDescent="0.3">
      <c r="B5870" s="305"/>
    </row>
    <row r="5871" spans="2:2" x14ac:dyDescent="0.3">
      <c r="B5871" s="305"/>
    </row>
    <row r="5872" spans="2:2" x14ac:dyDescent="0.3">
      <c r="B5872" s="305"/>
    </row>
    <row r="5873" spans="2:2" x14ac:dyDescent="0.3">
      <c r="B5873" s="305"/>
    </row>
    <row r="5874" spans="2:2" x14ac:dyDescent="0.3">
      <c r="B5874" s="305"/>
    </row>
    <row r="5875" spans="2:2" x14ac:dyDescent="0.3">
      <c r="B5875" s="305"/>
    </row>
    <row r="5876" spans="2:2" x14ac:dyDescent="0.3">
      <c r="B5876" s="305"/>
    </row>
    <row r="5877" spans="2:2" x14ac:dyDescent="0.3">
      <c r="B5877" s="305"/>
    </row>
    <row r="5878" spans="2:2" x14ac:dyDescent="0.3">
      <c r="B5878" s="305"/>
    </row>
    <row r="5879" spans="2:2" x14ac:dyDescent="0.3">
      <c r="B5879" s="305"/>
    </row>
    <row r="5880" spans="2:2" x14ac:dyDescent="0.3">
      <c r="B5880" s="305"/>
    </row>
    <row r="5881" spans="2:2" x14ac:dyDescent="0.3">
      <c r="B5881" s="305"/>
    </row>
    <row r="5882" spans="2:2" x14ac:dyDescent="0.3">
      <c r="B5882" s="305"/>
    </row>
    <row r="5883" spans="2:2" x14ac:dyDescent="0.3">
      <c r="B5883" s="305"/>
    </row>
    <row r="5884" spans="2:2" x14ac:dyDescent="0.3">
      <c r="B5884" s="305"/>
    </row>
    <row r="5885" spans="2:2" x14ac:dyDescent="0.3">
      <c r="B5885" s="305"/>
    </row>
    <row r="5886" spans="2:2" x14ac:dyDescent="0.3">
      <c r="B5886" s="305"/>
    </row>
    <row r="5887" spans="2:2" x14ac:dyDescent="0.3">
      <c r="B5887" s="305"/>
    </row>
    <row r="5888" spans="2:2" x14ac:dyDescent="0.3">
      <c r="B5888" s="305"/>
    </row>
    <row r="5889" spans="2:2" x14ac:dyDescent="0.3">
      <c r="B5889" s="305"/>
    </row>
    <row r="5890" spans="2:2" x14ac:dyDescent="0.3">
      <c r="B5890" s="305"/>
    </row>
    <row r="5891" spans="2:2" x14ac:dyDescent="0.3">
      <c r="B5891" s="305"/>
    </row>
    <row r="5892" spans="2:2" x14ac:dyDescent="0.3">
      <c r="B5892" s="305"/>
    </row>
    <row r="5893" spans="2:2" x14ac:dyDescent="0.3">
      <c r="B5893" s="305"/>
    </row>
    <row r="5894" spans="2:2" x14ac:dyDescent="0.3">
      <c r="B5894" s="305"/>
    </row>
    <row r="5895" spans="2:2" x14ac:dyDescent="0.3">
      <c r="B5895" s="305"/>
    </row>
    <row r="5896" spans="2:2" x14ac:dyDescent="0.3">
      <c r="B5896" s="305"/>
    </row>
    <row r="5897" spans="2:2" x14ac:dyDescent="0.3">
      <c r="B5897" s="305"/>
    </row>
    <row r="5898" spans="2:2" x14ac:dyDescent="0.3">
      <c r="B5898" s="305"/>
    </row>
    <row r="5899" spans="2:2" x14ac:dyDescent="0.3">
      <c r="B5899" s="305"/>
    </row>
    <row r="5900" spans="2:2" x14ac:dyDescent="0.3">
      <c r="B5900" s="305"/>
    </row>
    <row r="5901" spans="2:2" x14ac:dyDescent="0.3">
      <c r="B5901" s="305"/>
    </row>
    <row r="5902" spans="2:2" x14ac:dyDescent="0.3">
      <c r="B5902" s="305"/>
    </row>
    <row r="5903" spans="2:2" x14ac:dyDescent="0.3">
      <c r="B5903" s="305"/>
    </row>
    <row r="5904" spans="2:2" x14ac:dyDescent="0.3">
      <c r="B5904" s="305"/>
    </row>
    <row r="5905" spans="2:2" x14ac:dyDescent="0.3">
      <c r="B5905" s="305"/>
    </row>
    <row r="5906" spans="2:2" x14ac:dyDescent="0.3">
      <c r="B5906" s="305"/>
    </row>
    <row r="5907" spans="2:2" x14ac:dyDescent="0.3">
      <c r="B5907" s="305"/>
    </row>
    <row r="5908" spans="2:2" x14ac:dyDescent="0.3">
      <c r="B5908" s="305"/>
    </row>
    <row r="5909" spans="2:2" x14ac:dyDescent="0.3">
      <c r="B5909" s="305"/>
    </row>
    <row r="5910" spans="2:2" x14ac:dyDescent="0.3">
      <c r="B5910" s="305"/>
    </row>
    <row r="5911" spans="2:2" x14ac:dyDescent="0.3">
      <c r="B5911" s="305"/>
    </row>
    <row r="5912" spans="2:2" x14ac:dyDescent="0.3">
      <c r="B5912" s="305"/>
    </row>
    <row r="5913" spans="2:2" x14ac:dyDescent="0.3">
      <c r="B5913" s="305"/>
    </row>
    <row r="5914" spans="2:2" x14ac:dyDescent="0.3">
      <c r="B5914" s="305"/>
    </row>
    <row r="5915" spans="2:2" x14ac:dyDescent="0.3">
      <c r="B5915" s="305"/>
    </row>
    <row r="5916" spans="2:2" x14ac:dyDescent="0.3">
      <c r="B5916" s="305"/>
    </row>
    <row r="5917" spans="2:2" x14ac:dyDescent="0.3">
      <c r="B5917" s="305"/>
    </row>
    <row r="5918" spans="2:2" x14ac:dyDescent="0.3">
      <c r="B5918" s="305"/>
    </row>
    <row r="5919" spans="2:2" x14ac:dyDescent="0.3">
      <c r="B5919" s="305"/>
    </row>
    <row r="5920" spans="2:2" x14ac:dyDescent="0.3">
      <c r="B5920" s="305"/>
    </row>
    <row r="5921" spans="2:2" x14ac:dyDescent="0.3">
      <c r="B5921" s="305"/>
    </row>
    <row r="5922" spans="2:2" x14ac:dyDescent="0.3">
      <c r="B5922" s="305"/>
    </row>
    <row r="5923" spans="2:2" x14ac:dyDescent="0.3">
      <c r="B5923" s="305"/>
    </row>
    <row r="5924" spans="2:2" x14ac:dyDescent="0.3">
      <c r="B5924" s="305"/>
    </row>
    <row r="5925" spans="2:2" x14ac:dyDescent="0.3">
      <c r="B5925" s="305"/>
    </row>
    <row r="5926" spans="2:2" x14ac:dyDescent="0.3">
      <c r="B5926" s="305"/>
    </row>
    <row r="5927" spans="2:2" x14ac:dyDescent="0.3">
      <c r="B5927" s="305"/>
    </row>
    <row r="5928" spans="2:2" x14ac:dyDescent="0.3">
      <c r="B5928" s="305"/>
    </row>
    <row r="5929" spans="2:2" x14ac:dyDescent="0.3">
      <c r="B5929" s="305"/>
    </row>
    <row r="5930" spans="2:2" x14ac:dyDescent="0.3">
      <c r="B5930" s="305"/>
    </row>
    <row r="5931" spans="2:2" x14ac:dyDescent="0.3">
      <c r="B5931" s="305"/>
    </row>
    <row r="5932" spans="2:2" x14ac:dyDescent="0.3">
      <c r="B5932" s="305"/>
    </row>
    <row r="5933" spans="2:2" x14ac:dyDescent="0.3">
      <c r="B5933" s="305"/>
    </row>
    <row r="5934" spans="2:2" x14ac:dyDescent="0.3">
      <c r="B5934" s="305"/>
    </row>
    <row r="5935" spans="2:2" x14ac:dyDescent="0.3">
      <c r="B5935" s="305"/>
    </row>
    <row r="5936" spans="2:2" x14ac:dyDescent="0.3">
      <c r="B5936" s="305"/>
    </row>
    <row r="5937" spans="2:2" x14ac:dyDescent="0.3">
      <c r="B5937" s="305"/>
    </row>
    <row r="5938" spans="2:2" x14ac:dyDescent="0.3">
      <c r="B5938" s="305"/>
    </row>
    <row r="5939" spans="2:2" x14ac:dyDescent="0.3">
      <c r="B5939" s="305"/>
    </row>
    <row r="5940" spans="2:2" x14ac:dyDescent="0.3">
      <c r="B5940" s="305"/>
    </row>
    <row r="5941" spans="2:2" x14ac:dyDescent="0.3">
      <c r="B5941" s="305"/>
    </row>
    <row r="5942" spans="2:2" x14ac:dyDescent="0.3">
      <c r="B5942" s="305"/>
    </row>
    <row r="5943" spans="2:2" x14ac:dyDescent="0.3">
      <c r="B5943" s="305"/>
    </row>
    <row r="5944" spans="2:2" x14ac:dyDescent="0.3">
      <c r="B5944" s="305"/>
    </row>
    <row r="5945" spans="2:2" x14ac:dyDescent="0.3">
      <c r="B5945" s="305"/>
    </row>
    <row r="5946" spans="2:2" x14ac:dyDescent="0.3">
      <c r="B5946" s="305"/>
    </row>
    <row r="5947" spans="2:2" x14ac:dyDescent="0.3">
      <c r="B5947" s="305"/>
    </row>
    <row r="5948" spans="2:2" x14ac:dyDescent="0.3">
      <c r="B5948" s="305"/>
    </row>
    <row r="5949" spans="2:2" x14ac:dyDescent="0.3">
      <c r="B5949" s="305"/>
    </row>
    <row r="5950" spans="2:2" x14ac:dyDescent="0.3">
      <c r="B5950" s="305"/>
    </row>
    <row r="5951" spans="2:2" x14ac:dyDescent="0.3">
      <c r="B5951" s="305"/>
    </row>
    <row r="5952" spans="2:2" x14ac:dyDescent="0.3">
      <c r="B5952" s="305"/>
    </row>
    <row r="5953" spans="2:2" x14ac:dyDescent="0.3">
      <c r="B5953" s="305"/>
    </row>
    <row r="5954" spans="2:2" x14ac:dyDescent="0.3">
      <c r="B5954" s="305"/>
    </row>
    <row r="5955" spans="2:2" x14ac:dyDescent="0.3">
      <c r="B5955" s="305"/>
    </row>
    <row r="5956" spans="2:2" x14ac:dyDescent="0.3">
      <c r="B5956" s="305"/>
    </row>
    <row r="5957" spans="2:2" x14ac:dyDescent="0.3">
      <c r="B5957" s="305"/>
    </row>
    <row r="5958" spans="2:2" x14ac:dyDescent="0.3">
      <c r="B5958" s="305"/>
    </row>
    <row r="5959" spans="2:2" x14ac:dyDescent="0.3">
      <c r="B5959" s="305"/>
    </row>
    <row r="5960" spans="2:2" x14ac:dyDescent="0.3">
      <c r="B5960" s="305"/>
    </row>
    <row r="5961" spans="2:2" x14ac:dyDescent="0.3">
      <c r="B5961" s="305"/>
    </row>
    <row r="5962" spans="2:2" x14ac:dyDescent="0.3">
      <c r="B5962" s="305"/>
    </row>
    <row r="5963" spans="2:2" x14ac:dyDescent="0.3">
      <c r="B5963" s="305"/>
    </row>
    <row r="5964" spans="2:2" x14ac:dyDescent="0.3">
      <c r="B5964" s="305"/>
    </row>
    <row r="5965" spans="2:2" x14ac:dyDescent="0.3">
      <c r="B5965" s="305"/>
    </row>
    <row r="5966" spans="2:2" x14ac:dyDescent="0.3">
      <c r="B5966" s="305"/>
    </row>
    <row r="5967" spans="2:2" x14ac:dyDescent="0.3">
      <c r="B5967" s="305"/>
    </row>
    <row r="5968" spans="2:2" x14ac:dyDescent="0.3">
      <c r="B5968" s="305"/>
    </row>
    <row r="5969" spans="2:2" x14ac:dyDescent="0.3">
      <c r="B5969" s="305"/>
    </row>
    <row r="5970" spans="2:2" x14ac:dyDescent="0.3">
      <c r="B5970" s="305"/>
    </row>
    <row r="5971" spans="2:2" x14ac:dyDescent="0.3">
      <c r="B5971" s="305"/>
    </row>
    <row r="5972" spans="2:2" x14ac:dyDescent="0.3">
      <c r="B5972" s="305"/>
    </row>
    <row r="5973" spans="2:2" x14ac:dyDescent="0.3">
      <c r="B5973" s="305"/>
    </row>
    <row r="5974" spans="2:2" x14ac:dyDescent="0.3">
      <c r="B5974" s="305"/>
    </row>
    <row r="5975" spans="2:2" x14ac:dyDescent="0.3">
      <c r="B5975" s="305"/>
    </row>
    <row r="5976" spans="2:2" x14ac:dyDescent="0.3">
      <c r="B5976" s="305"/>
    </row>
    <row r="5977" spans="2:2" x14ac:dyDescent="0.3">
      <c r="B5977" s="305"/>
    </row>
    <row r="5978" spans="2:2" x14ac:dyDescent="0.3">
      <c r="B5978" s="305"/>
    </row>
    <row r="5979" spans="2:2" x14ac:dyDescent="0.3">
      <c r="B5979" s="305"/>
    </row>
    <row r="5980" spans="2:2" x14ac:dyDescent="0.3">
      <c r="B5980" s="305"/>
    </row>
    <row r="5981" spans="2:2" x14ac:dyDescent="0.3">
      <c r="B5981" s="305"/>
    </row>
    <row r="5982" spans="2:2" x14ac:dyDescent="0.3">
      <c r="B5982" s="305"/>
    </row>
    <row r="5983" spans="2:2" x14ac:dyDescent="0.3">
      <c r="B5983" s="305"/>
    </row>
    <row r="5984" spans="2:2" x14ac:dyDescent="0.3">
      <c r="B5984" s="305"/>
    </row>
    <row r="5985" spans="2:2" x14ac:dyDescent="0.3">
      <c r="B5985" s="305"/>
    </row>
    <row r="5986" spans="2:2" x14ac:dyDescent="0.3">
      <c r="B5986" s="305"/>
    </row>
    <row r="5987" spans="2:2" x14ac:dyDescent="0.3">
      <c r="B5987" s="305"/>
    </row>
    <row r="5988" spans="2:2" x14ac:dyDescent="0.3">
      <c r="B5988" s="305"/>
    </row>
    <row r="5989" spans="2:2" x14ac:dyDescent="0.3">
      <c r="B5989" s="305"/>
    </row>
    <row r="5990" spans="2:2" x14ac:dyDescent="0.3">
      <c r="B5990" s="305"/>
    </row>
    <row r="5991" spans="2:2" x14ac:dyDescent="0.3">
      <c r="B5991" s="305"/>
    </row>
    <row r="5992" spans="2:2" x14ac:dyDescent="0.3">
      <c r="B5992" s="305"/>
    </row>
    <row r="5993" spans="2:2" x14ac:dyDescent="0.3">
      <c r="B5993" s="305"/>
    </row>
    <row r="5994" spans="2:2" x14ac:dyDescent="0.3">
      <c r="B5994" s="305"/>
    </row>
    <row r="5995" spans="2:2" x14ac:dyDescent="0.3">
      <c r="B5995" s="305"/>
    </row>
    <row r="5996" spans="2:2" x14ac:dyDescent="0.3">
      <c r="B5996" s="305"/>
    </row>
    <row r="5997" spans="2:2" x14ac:dyDescent="0.3">
      <c r="B5997" s="305"/>
    </row>
    <row r="5998" spans="2:2" x14ac:dyDescent="0.3">
      <c r="B5998" s="305"/>
    </row>
    <row r="5999" spans="2:2" x14ac:dyDescent="0.3">
      <c r="B5999" s="305"/>
    </row>
    <row r="6000" spans="2:2" x14ac:dyDescent="0.3">
      <c r="B6000" s="305"/>
    </row>
    <row r="6001" spans="2:2" x14ac:dyDescent="0.3">
      <c r="B6001" s="305"/>
    </row>
    <row r="6002" spans="2:2" x14ac:dyDescent="0.3">
      <c r="B6002" s="305"/>
    </row>
    <row r="6003" spans="2:2" x14ac:dyDescent="0.3">
      <c r="B6003" s="305"/>
    </row>
    <row r="6004" spans="2:2" x14ac:dyDescent="0.3">
      <c r="B6004" s="305"/>
    </row>
    <row r="6005" spans="2:2" x14ac:dyDescent="0.3">
      <c r="B6005" s="305"/>
    </row>
    <row r="6006" spans="2:2" x14ac:dyDescent="0.3">
      <c r="B6006" s="305"/>
    </row>
    <row r="6007" spans="2:2" x14ac:dyDescent="0.3">
      <c r="B6007" s="305"/>
    </row>
    <row r="6008" spans="2:2" x14ac:dyDescent="0.3">
      <c r="B6008" s="305"/>
    </row>
    <row r="6009" spans="2:2" x14ac:dyDescent="0.3">
      <c r="B6009" s="305"/>
    </row>
    <row r="6010" spans="2:2" x14ac:dyDescent="0.3">
      <c r="B6010" s="305"/>
    </row>
    <row r="6011" spans="2:2" x14ac:dyDescent="0.3">
      <c r="B6011" s="305"/>
    </row>
    <row r="6012" spans="2:2" x14ac:dyDescent="0.3">
      <c r="B6012" s="305"/>
    </row>
    <row r="6013" spans="2:2" x14ac:dyDescent="0.3">
      <c r="B6013" s="305"/>
    </row>
    <row r="6014" spans="2:2" x14ac:dyDescent="0.3">
      <c r="B6014" s="305"/>
    </row>
    <row r="6015" spans="2:2" x14ac:dyDescent="0.3">
      <c r="B6015" s="305"/>
    </row>
    <row r="6016" spans="2:2" x14ac:dyDescent="0.3">
      <c r="B6016" s="305"/>
    </row>
    <row r="6017" spans="2:2" x14ac:dyDescent="0.3">
      <c r="B6017" s="305"/>
    </row>
    <row r="6018" spans="2:2" x14ac:dyDescent="0.3">
      <c r="B6018" s="305"/>
    </row>
    <row r="6019" spans="2:2" x14ac:dyDescent="0.3">
      <c r="B6019" s="305"/>
    </row>
    <row r="6020" spans="2:2" x14ac:dyDescent="0.3">
      <c r="B6020" s="305"/>
    </row>
    <row r="6021" spans="2:2" x14ac:dyDescent="0.3">
      <c r="B6021" s="305"/>
    </row>
    <row r="6022" spans="2:2" x14ac:dyDescent="0.3">
      <c r="B6022" s="305"/>
    </row>
    <row r="6023" spans="2:2" x14ac:dyDescent="0.3">
      <c r="B6023" s="305"/>
    </row>
    <row r="6024" spans="2:2" x14ac:dyDescent="0.3">
      <c r="B6024" s="305"/>
    </row>
    <row r="6025" spans="2:2" x14ac:dyDescent="0.3">
      <c r="B6025" s="305"/>
    </row>
    <row r="6026" spans="2:2" x14ac:dyDescent="0.3">
      <c r="B6026" s="305"/>
    </row>
    <row r="6027" spans="2:2" x14ac:dyDescent="0.3">
      <c r="B6027" s="305"/>
    </row>
    <row r="6028" spans="2:2" x14ac:dyDescent="0.3">
      <c r="B6028" s="305"/>
    </row>
    <row r="6029" spans="2:2" x14ac:dyDescent="0.3">
      <c r="B6029" s="305"/>
    </row>
    <row r="6030" spans="2:2" x14ac:dyDescent="0.3">
      <c r="B6030" s="305"/>
    </row>
    <row r="6031" spans="2:2" x14ac:dyDescent="0.3">
      <c r="B6031" s="305"/>
    </row>
    <row r="6032" spans="2:2" x14ac:dyDescent="0.3">
      <c r="B6032" s="305"/>
    </row>
    <row r="6033" spans="2:2" x14ac:dyDescent="0.3">
      <c r="B6033" s="305"/>
    </row>
    <row r="6034" spans="2:2" x14ac:dyDescent="0.3">
      <c r="B6034" s="305"/>
    </row>
    <row r="6035" spans="2:2" x14ac:dyDescent="0.3">
      <c r="B6035" s="305"/>
    </row>
    <row r="6036" spans="2:2" x14ac:dyDescent="0.3">
      <c r="B6036" s="305"/>
    </row>
    <row r="6037" spans="2:2" x14ac:dyDescent="0.3">
      <c r="B6037" s="305"/>
    </row>
    <row r="6038" spans="2:2" x14ac:dyDescent="0.3">
      <c r="B6038" s="305"/>
    </row>
    <row r="6039" spans="2:2" x14ac:dyDescent="0.3">
      <c r="B6039" s="305"/>
    </row>
    <row r="6040" spans="2:2" x14ac:dyDescent="0.3">
      <c r="B6040" s="305"/>
    </row>
    <row r="6041" spans="2:2" x14ac:dyDescent="0.3">
      <c r="B6041" s="305"/>
    </row>
    <row r="6042" spans="2:2" x14ac:dyDescent="0.3">
      <c r="B6042" s="305"/>
    </row>
    <row r="6043" spans="2:2" x14ac:dyDescent="0.3">
      <c r="B6043" s="305"/>
    </row>
    <row r="6044" spans="2:2" x14ac:dyDescent="0.3">
      <c r="B6044" s="305"/>
    </row>
    <row r="6045" spans="2:2" x14ac:dyDescent="0.3">
      <c r="B6045" s="305"/>
    </row>
    <row r="6046" spans="2:2" x14ac:dyDescent="0.3">
      <c r="B6046" s="305"/>
    </row>
    <row r="6047" spans="2:2" x14ac:dyDescent="0.3">
      <c r="B6047" s="305"/>
    </row>
    <row r="6048" spans="2:2" x14ac:dyDescent="0.3">
      <c r="B6048" s="305"/>
    </row>
    <row r="6049" spans="2:2" x14ac:dyDescent="0.3">
      <c r="B6049" s="305"/>
    </row>
    <row r="6050" spans="2:2" x14ac:dyDescent="0.3">
      <c r="B6050" s="305"/>
    </row>
    <row r="6051" spans="2:2" x14ac:dyDescent="0.3">
      <c r="B6051" s="305"/>
    </row>
    <row r="6052" spans="2:2" x14ac:dyDescent="0.3">
      <c r="B6052" s="305"/>
    </row>
    <row r="6053" spans="2:2" x14ac:dyDescent="0.3">
      <c r="B6053" s="305"/>
    </row>
    <row r="6054" spans="2:2" x14ac:dyDescent="0.3">
      <c r="B6054" s="305"/>
    </row>
    <row r="6055" spans="2:2" x14ac:dyDescent="0.3">
      <c r="B6055" s="305"/>
    </row>
    <row r="6056" spans="2:2" x14ac:dyDescent="0.3">
      <c r="B6056" s="305"/>
    </row>
    <row r="6057" spans="2:2" x14ac:dyDescent="0.3">
      <c r="B6057" s="305"/>
    </row>
    <row r="6058" spans="2:2" x14ac:dyDescent="0.3">
      <c r="B6058" s="305"/>
    </row>
    <row r="6059" spans="2:2" x14ac:dyDescent="0.3">
      <c r="B6059" s="305"/>
    </row>
    <row r="6060" spans="2:2" x14ac:dyDescent="0.3">
      <c r="B6060" s="305"/>
    </row>
    <row r="6061" spans="2:2" x14ac:dyDescent="0.3">
      <c r="B6061" s="305"/>
    </row>
    <row r="6062" spans="2:2" x14ac:dyDescent="0.3">
      <c r="B6062" s="305"/>
    </row>
    <row r="6063" spans="2:2" x14ac:dyDescent="0.3">
      <c r="B6063" s="305"/>
    </row>
    <row r="6064" spans="2:2" x14ac:dyDescent="0.3">
      <c r="B6064" s="305"/>
    </row>
    <row r="6065" spans="2:2" x14ac:dyDescent="0.3">
      <c r="B6065" s="305"/>
    </row>
    <row r="6066" spans="2:2" x14ac:dyDescent="0.3">
      <c r="B6066" s="305"/>
    </row>
    <row r="6067" spans="2:2" x14ac:dyDescent="0.3">
      <c r="B6067" s="305"/>
    </row>
    <row r="6068" spans="2:2" x14ac:dyDescent="0.3">
      <c r="B6068" s="305"/>
    </row>
    <row r="6069" spans="2:2" x14ac:dyDescent="0.3">
      <c r="B6069" s="305"/>
    </row>
    <row r="6070" spans="2:2" x14ac:dyDescent="0.3">
      <c r="B6070" s="305"/>
    </row>
    <row r="6071" spans="2:2" x14ac:dyDescent="0.3">
      <c r="B6071" s="305"/>
    </row>
    <row r="6072" spans="2:2" x14ac:dyDescent="0.3">
      <c r="B6072" s="305"/>
    </row>
    <row r="6073" spans="2:2" x14ac:dyDescent="0.3">
      <c r="B6073" s="305"/>
    </row>
    <row r="6074" spans="2:2" x14ac:dyDescent="0.3">
      <c r="B6074" s="305"/>
    </row>
    <row r="6075" spans="2:2" x14ac:dyDescent="0.3">
      <c r="B6075" s="305"/>
    </row>
    <row r="6076" spans="2:2" x14ac:dyDescent="0.3">
      <c r="B6076" s="305"/>
    </row>
    <row r="6077" spans="2:2" x14ac:dyDescent="0.3">
      <c r="B6077" s="305"/>
    </row>
    <row r="6078" spans="2:2" x14ac:dyDescent="0.3">
      <c r="B6078" s="305"/>
    </row>
    <row r="6079" spans="2:2" x14ac:dyDescent="0.3">
      <c r="B6079" s="305"/>
    </row>
    <row r="6080" spans="2:2" x14ac:dyDescent="0.3">
      <c r="B6080" s="305"/>
    </row>
    <row r="6081" spans="2:2" x14ac:dyDescent="0.3">
      <c r="B6081" s="305"/>
    </row>
    <row r="6082" spans="2:2" x14ac:dyDescent="0.3">
      <c r="B6082" s="305"/>
    </row>
    <row r="6083" spans="2:2" x14ac:dyDescent="0.3">
      <c r="B6083" s="305"/>
    </row>
    <row r="6084" spans="2:2" x14ac:dyDescent="0.3">
      <c r="B6084" s="305"/>
    </row>
    <row r="6085" spans="2:2" x14ac:dyDescent="0.3">
      <c r="B6085" s="305"/>
    </row>
    <row r="6086" spans="2:2" x14ac:dyDescent="0.3">
      <c r="B6086" s="305"/>
    </row>
    <row r="6087" spans="2:2" x14ac:dyDescent="0.3">
      <c r="B6087" s="305"/>
    </row>
    <row r="6088" spans="2:2" x14ac:dyDescent="0.3">
      <c r="B6088" s="305"/>
    </row>
    <row r="6089" spans="2:2" x14ac:dyDescent="0.3">
      <c r="B6089" s="305"/>
    </row>
    <row r="6090" spans="2:2" x14ac:dyDescent="0.3">
      <c r="B6090" s="305"/>
    </row>
    <row r="6091" spans="2:2" x14ac:dyDescent="0.3">
      <c r="B6091" s="305"/>
    </row>
    <row r="6092" spans="2:2" x14ac:dyDescent="0.3">
      <c r="B6092" s="305"/>
    </row>
    <row r="6093" spans="2:2" x14ac:dyDescent="0.3">
      <c r="B6093" s="305"/>
    </row>
    <row r="6094" spans="2:2" x14ac:dyDescent="0.3">
      <c r="B6094" s="305"/>
    </row>
    <row r="6095" spans="2:2" x14ac:dyDescent="0.3">
      <c r="B6095" s="305"/>
    </row>
    <row r="6096" spans="2:2" x14ac:dyDescent="0.3">
      <c r="B6096" s="305"/>
    </row>
    <row r="6097" spans="2:2" x14ac:dyDescent="0.3">
      <c r="B6097" s="305"/>
    </row>
    <row r="6098" spans="2:2" x14ac:dyDescent="0.3">
      <c r="B6098" s="305"/>
    </row>
    <row r="6099" spans="2:2" x14ac:dyDescent="0.3">
      <c r="B6099" s="305"/>
    </row>
    <row r="6100" spans="2:2" x14ac:dyDescent="0.3">
      <c r="B6100" s="305"/>
    </row>
    <row r="6101" spans="2:2" x14ac:dyDescent="0.3">
      <c r="B6101" s="305"/>
    </row>
    <row r="6102" spans="2:2" x14ac:dyDescent="0.3">
      <c r="B6102" s="305"/>
    </row>
    <row r="6103" spans="2:2" x14ac:dyDescent="0.3">
      <c r="B6103" s="305"/>
    </row>
    <row r="6104" spans="2:2" x14ac:dyDescent="0.3">
      <c r="B6104" s="305"/>
    </row>
    <row r="6105" spans="2:2" x14ac:dyDescent="0.3">
      <c r="B6105" s="305"/>
    </row>
    <row r="6106" spans="2:2" x14ac:dyDescent="0.3">
      <c r="B6106" s="305"/>
    </row>
    <row r="6107" spans="2:2" x14ac:dyDescent="0.3">
      <c r="B6107" s="305"/>
    </row>
    <row r="6108" spans="2:2" x14ac:dyDescent="0.3">
      <c r="B6108" s="305"/>
    </row>
    <row r="6109" spans="2:2" x14ac:dyDescent="0.3">
      <c r="B6109" s="305"/>
    </row>
    <row r="6110" spans="2:2" x14ac:dyDescent="0.3">
      <c r="B6110" s="305"/>
    </row>
    <row r="6111" spans="2:2" x14ac:dyDescent="0.3">
      <c r="B6111" s="305"/>
    </row>
    <row r="6112" spans="2:2" x14ac:dyDescent="0.3">
      <c r="B6112" s="305"/>
    </row>
    <row r="6113" spans="2:2" x14ac:dyDescent="0.3">
      <c r="B6113" s="305"/>
    </row>
    <row r="6114" spans="2:2" x14ac:dyDescent="0.3">
      <c r="B6114" s="305"/>
    </row>
    <row r="6115" spans="2:2" x14ac:dyDescent="0.3">
      <c r="B6115" s="305"/>
    </row>
    <row r="6116" spans="2:2" x14ac:dyDescent="0.3">
      <c r="B6116" s="305"/>
    </row>
    <row r="6117" spans="2:2" x14ac:dyDescent="0.3">
      <c r="B6117" s="305"/>
    </row>
    <row r="6118" spans="2:2" x14ac:dyDescent="0.3">
      <c r="B6118" s="305"/>
    </row>
    <row r="6119" spans="2:2" x14ac:dyDescent="0.3">
      <c r="B6119" s="305"/>
    </row>
    <row r="6120" spans="2:2" x14ac:dyDescent="0.3">
      <c r="B6120" s="305"/>
    </row>
    <row r="6121" spans="2:2" x14ac:dyDescent="0.3">
      <c r="B6121" s="305"/>
    </row>
    <row r="6122" spans="2:2" x14ac:dyDescent="0.3">
      <c r="B6122" s="305"/>
    </row>
    <row r="6123" spans="2:2" x14ac:dyDescent="0.3">
      <c r="B6123" s="305"/>
    </row>
    <row r="6124" spans="2:2" x14ac:dyDescent="0.3">
      <c r="B6124" s="305"/>
    </row>
    <row r="6125" spans="2:2" x14ac:dyDescent="0.3">
      <c r="B6125" s="305"/>
    </row>
    <row r="6126" spans="2:2" x14ac:dyDescent="0.3">
      <c r="B6126" s="305"/>
    </row>
    <row r="6127" spans="2:2" x14ac:dyDescent="0.3">
      <c r="B6127" s="305"/>
    </row>
    <row r="6128" spans="2:2" x14ac:dyDescent="0.3">
      <c r="B6128" s="305"/>
    </row>
    <row r="6129" spans="2:2" x14ac:dyDescent="0.3">
      <c r="B6129" s="305"/>
    </row>
    <row r="6130" spans="2:2" x14ac:dyDescent="0.3">
      <c r="B6130" s="305"/>
    </row>
    <row r="6131" spans="2:2" x14ac:dyDescent="0.3">
      <c r="B6131" s="305"/>
    </row>
    <row r="6132" spans="2:2" x14ac:dyDescent="0.3">
      <c r="B6132" s="305"/>
    </row>
    <row r="6133" spans="2:2" x14ac:dyDescent="0.3">
      <c r="B6133" s="305"/>
    </row>
    <row r="6134" spans="2:2" x14ac:dyDescent="0.3">
      <c r="B6134" s="305"/>
    </row>
    <row r="6135" spans="2:2" x14ac:dyDescent="0.3">
      <c r="B6135" s="305"/>
    </row>
    <row r="6136" spans="2:2" x14ac:dyDescent="0.3">
      <c r="B6136" s="305"/>
    </row>
    <row r="6137" spans="2:2" x14ac:dyDescent="0.3">
      <c r="B6137" s="305"/>
    </row>
    <row r="6138" spans="2:2" x14ac:dyDescent="0.3">
      <c r="B6138" s="305"/>
    </row>
    <row r="6139" spans="2:2" x14ac:dyDescent="0.3">
      <c r="B6139" s="305"/>
    </row>
    <row r="6140" spans="2:2" x14ac:dyDescent="0.3">
      <c r="B6140" s="305"/>
    </row>
    <row r="6141" spans="2:2" x14ac:dyDescent="0.3">
      <c r="B6141" s="305"/>
    </row>
    <row r="6142" spans="2:2" x14ac:dyDescent="0.3">
      <c r="B6142" s="305"/>
    </row>
    <row r="6143" spans="2:2" x14ac:dyDescent="0.3">
      <c r="B6143" s="305"/>
    </row>
    <row r="6144" spans="2:2" x14ac:dyDescent="0.3">
      <c r="B6144" s="305"/>
    </row>
    <row r="6145" spans="2:2" x14ac:dyDescent="0.3">
      <c r="B6145" s="305"/>
    </row>
    <row r="6146" spans="2:2" x14ac:dyDescent="0.3">
      <c r="B6146" s="305"/>
    </row>
    <row r="6147" spans="2:2" x14ac:dyDescent="0.3">
      <c r="B6147" s="305"/>
    </row>
    <row r="6148" spans="2:2" x14ac:dyDescent="0.3">
      <c r="B6148" s="305"/>
    </row>
    <row r="6149" spans="2:2" x14ac:dyDescent="0.3">
      <c r="B6149" s="305"/>
    </row>
    <row r="6150" spans="2:2" x14ac:dyDescent="0.3">
      <c r="B6150" s="305"/>
    </row>
    <row r="6151" spans="2:2" x14ac:dyDescent="0.3">
      <c r="B6151" s="305"/>
    </row>
    <row r="6152" spans="2:2" x14ac:dyDescent="0.3">
      <c r="B6152" s="305"/>
    </row>
    <row r="6153" spans="2:2" x14ac:dyDescent="0.3">
      <c r="B6153" s="305"/>
    </row>
    <row r="6154" spans="2:2" x14ac:dyDescent="0.3">
      <c r="B6154" s="305"/>
    </row>
    <row r="6155" spans="2:2" x14ac:dyDescent="0.3">
      <c r="B6155" s="305"/>
    </row>
    <row r="6156" spans="2:2" x14ac:dyDescent="0.3">
      <c r="B6156" s="305"/>
    </row>
    <row r="6157" spans="2:2" x14ac:dyDescent="0.3">
      <c r="B6157" s="305"/>
    </row>
    <row r="6158" spans="2:2" x14ac:dyDescent="0.3">
      <c r="B6158" s="305"/>
    </row>
    <row r="6159" spans="2:2" x14ac:dyDescent="0.3">
      <c r="B6159" s="305"/>
    </row>
    <row r="6160" spans="2:2" x14ac:dyDescent="0.3">
      <c r="B6160" s="305"/>
    </row>
    <row r="6161" spans="2:2" x14ac:dyDescent="0.3">
      <c r="B6161" s="305"/>
    </row>
    <row r="6162" spans="2:2" x14ac:dyDescent="0.3">
      <c r="B6162" s="305"/>
    </row>
    <row r="6163" spans="2:2" x14ac:dyDescent="0.3">
      <c r="B6163" s="305"/>
    </row>
    <row r="6164" spans="2:2" x14ac:dyDescent="0.3">
      <c r="B6164" s="305"/>
    </row>
    <row r="6165" spans="2:2" x14ac:dyDescent="0.3">
      <c r="B6165" s="305"/>
    </row>
    <row r="6166" spans="2:2" x14ac:dyDescent="0.3">
      <c r="B6166" s="305"/>
    </row>
    <row r="6167" spans="2:2" x14ac:dyDescent="0.3">
      <c r="B6167" s="305"/>
    </row>
    <row r="6168" spans="2:2" x14ac:dyDescent="0.3">
      <c r="B6168" s="305"/>
    </row>
    <row r="6169" spans="2:2" x14ac:dyDescent="0.3">
      <c r="B6169" s="305"/>
    </row>
    <row r="6170" spans="2:2" x14ac:dyDescent="0.3">
      <c r="B6170" s="305"/>
    </row>
    <row r="6171" spans="2:2" x14ac:dyDescent="0.3">
      <c r="B6171" s="305"/>
    </row>
    <row r="6172" spans="2:2" x14ac:dyDescent="0.3">
      <c r="B6172" s="305"/>
    </row>
    <row r="6173" spans="2:2" x14ac:dyDescent="0.3">
      <c r="B6173" s="305"/>
    </row>
    <row r="6174" spans="2:2" x14ac:dyDescent="0.3">
      <c r="B6174" s="305"/>
    </row>
    <row r="6175" spans="2:2" x14ac:dyDescent="0.3">
      <c r="B6175" s="305"/>
    </row>
    <row r="6176" spans="2:2" x14ac:dyDescent="0.3">
      <c r="B6176" s="305"/>
    </row>
    <row r="6177" spans="2:2" x14ac:dyDescent="0.3">
      <c r="B6177" s="305"/>
    </row>
    <row r="6178" spans="2:2" x14ac:dyDescent="0.3">
      <c r="B6178" s="305"/>
    </row>
    <row r="6179" spans="2:2" x14ac:dyDescent="0.3">
      <c r="B6179" s="305"/>
    </row>
    <row r="6180" spans="2:2" x14ac:dyDescent="0.3">
      <c r="B6180" s="305"/>
    </row>
    <row r="6181" spans="2:2" x14ac:dyDescent="0.3">
      <c r="B6181" s="305"/>
    </row>
    <row r="6182" spans="2:2" x14ac:dyDescent="0.3">
      <c r="B6182" s="305"/>
    </row>
    <row r="6183" spans="2:2" x14ac:dyDescent="0.3">
      <c r="B6183" s="305"/>
    </row>
    <row r="6184" spans="2:2" x14ac:dyDescent="0.3">
      <c r="B6184" s="305"/>
    </row>
    <row r="6185" spans="2:2" x14ac:dyDescent="0.3">
      <c r="B6185" s="305"/>
    </row>
    <row r="6186" spans="2:2" x14ac:dyDescent="0.3">
      <c r="B6186" s="305"/>
    </row>
    <row r="6187" spans="2:2" x14ac:dyDescent="0.3">
      <c r="B6187" s="305"/>
    </row>
    <row r="6188" spans="2:2" x14ac:dyDescent="0.3">
      <c r="B6188" s="305"/>
    </row>
    <row r="6189" spans="2:2" x14ac:dyDescent="0.3">
      <c r="B6189" s="305"/>
    </row>
    <row r="6190" spans="2:2" x14ac:dyDescent="0.3">
      <c r="B6190" s="305"/>
    </row>
    <row r="6191" spans="2:2" x14ac:dyDescent="0.3">
      <c r="B6191" s="305"/>
    </row>
    <row r="6192" spans="2:2" x14ac:dyDescent="0.3">
      <c r="B6192" s="305"/>
    </row>
    <row r="6193" spans="2:2" x14ac:dyDescent="0.3">
      <c r="B6193" s="305"/>
    </row>
    <row r="6194" spans="2:2" x14ac:dyDescent="0.3">
      <c r="B6194" s="305"/>
    </row>
    <row r="6195" spans="2:2" x14ac:dyDescent="0.3">
      <c r="B6195" s="305"/>
    </row>
    <row r="6196" spans="2:2" x14ac:dyDescent="0.3">
      <c r="B6196" s="305"/>
    </row>
    <row r="6197" spans="2:2" x14ac:dyDescent="0.3">
      <c r="B6197" s="305"/>
    </row>
    <row r="6198" spans="2:2" x14ac:dyDescent="0.3">
      <c r="B6198" s="305"/>
    </row>
    <row r="6199" spans="2:2" x14ac:dyDescent="0.3">
      <c r="B6199" s="305"/>
    </row>
    <row r="6200" spans="2:2" x14ac:dyDescent="0.3">
      <c r="B6200" s="305"/>
    </row>
    <row r="6201" spans="2:2" x14ac:dyDescent="0.3">
      <c r="B6201" s="305"/>
    </row>
    <row r="6202" spans="2:2" x14ac:dyDescent="0.3">
      <c r="B6202" s="305"/>
    </row>
    <row r="6203" spans="2:2" x14ac:dyDescent="0.3">
      <c r="B6203" s="305"/>
    </row>
    <row r="6204" spans="2:2" x14ac:dyDescent="0.3">
      <c r="B6204" s="305"/>
    </row>
    <row r="6205" spans="2:2" x14ac:dyDescent="0.3">
      <c r="B6205" s="305"/>
    </row>
    <row r="6206" spans="2:2" x14ac:dyDescent="0.3">
      <c r="B6206" s="305"/>
    </row>
    <row r="6207" spans="2:2" x14ac:dyDescent="0.3">
      <c r="B6207" s="305"/>
    </row>
    <row r="6208" spans="2:2" x14ac:dyDescent="0.3">
      <c r="B6208" s="305"/>
    </row>
    <row r="6209" spans="2:2" x14ac:dyDescent="0.3">
      <c r="B6209" s="305"/>
    </row>
    <row r="6210" spans="2:2" x14ac:dyDescent="0.3">
      <c r="B6210" s="305"/>
    </row>
    <row r="6211" spans="2:2" x14ac:dyDescent="0.3">
      <c r="B6211" s="305"/>
    </row>
    <row r="6212" spans="2:2" x14ac:dyDescent="0.3">
      <c r="B6212" s="305"/>
    </row>
    <row r="6213" spans="2:2" x14ac:dyDescent="0.3">
      <c r="B6213" s="305"/>
    </row>
    <row r="6214" spans="2:2" x14ac:dyDescent="0.3">
      <c r="B6214" s="305"/>
    </row>
    <row r="6215" spans="2:2" x14ac:dyDescent="0.3">
      <c r="B6215" s="305"/>
    </row>
    <row r="6216" spans="2:2" x14ac:dyDescent="0.3">
      <c r="B6216" s="305"/>
    </row>
    <row r="6217" spans="2:2" x14ac:dyDescent="0.3">
      <c r="B6217" s="305"/>
    </row>
    <row r="6218" spans="2:2" x14ac:dyDescent="0.3">
      <c r="B6218" s="305"/>
    </row>
    <row r="6219" spans="2:2" x14ac:dyDescent="0.3">
      <c r="B6219" s="305"/>
    </row>
    <row r="6220" spans="2:2" x14ac:dyDescent="0.3">
      <c r="B6220" s="305"/>
    </row>
    <row r="6221" spans="2:2" x14ac:dyDescent="0.3">
      <c r="B6221" s="305"/>
    </row>
    <row r="6222" spans="2:2" x14ac:dyDescent="0.3">
      <c r="B6222" s="305"/>
    </row>
    <row r="6223" spans="2:2" x14ac:dyDescent="0.3">
      <c r="B6223" s="305"/>
    </row>
    <row r="6224" spans="2:2" x14ac:dyDescent="0.3">
      <c r="B6224" s="305"/>
    </row>
    <row r="6225" spans="2:2" x14ac:dyDescent="0.3">
      <c r="B6225" s="305"/>
    </row>
    <row r="6226" spans="2:2" x14ac:dyDescent="0.3">
      <c r="B6226" s="305"/>
    </row>
    <row r="6227" spans="2:2" x14ac:dyDescent="0.3">
      <c r="B6227" s="305"/>
    </row>
    <row r="6228" spans="2:2" x14ac:dyDescent="0.3">
      <c r="B6228" s="305"/>
    </row>
    <row r="6229" spans="2:2" x14ac:dyDescent="0.3">
      <c r="B6229" s="305"/>
    </row>
    <row r="6230" spans="2:2" x14ac:dyDescent="0.3">
      <c r="B6230" s="305"/>
    </row>
    <row r="6231" spans="2:2" x14ac:dyDescent="0.3">
      <c r="B6231" s="305"/>
    </row>
    <row r="6232" spans="2:2" x14ac:dyDescent="0.3">
      <c r="B6232" s="305"/>
    </row>
    <row r="6233" spans="2:2" x14ac:dyDescent="0.3">
      <c r="B6233" s="305"/>
    </row>
    <row r="6234" spans="2:2" x14ac:dyDescent="0.3">
      <c r="B6234" s="305"/>
    </row>
    <row r="6235" spans="2:2" x14ac:dyDescent="0.3">
      <c r="B6235" s="305"/>
    </row>
    <row r="6236" spans="2:2" x14ac:dyDescent="0.3">
      <c r="B6236" s="305"/>
    </row>
    <row r="6237" spans="2:2" x14ac:dyDescent="0.3">
      <c r="B6237" s="305"/>
    </row>
    <row r="6238" spans="2:2" x14ac:dyDescent="0.3">
      <c r="B6238" s="305"/>
    </row>
    <row r="6239" spans="2:2" x14ac:dyDescent="0.3">
      <c r="B6239" s="305"/>
    </row>
    <row r="6240" spans="2:2" x14ac:dyDescent="0.3">
      <c r="B6240" s="305"/>
    </row>
    <row r="6241" spans="2:2" x14ac:dyDescent="0.3">
      <c r="B6241" s="305"/>
    </row>
    <row r="6242" spans="2:2" x14ac:dyDescent="0.3">
      <c r="B6242" s="305"/>
    </row>
    <row r="6243" spans="2:2" x14ac:dyDescent="0.3">
      <c r="B6243" s="305"/>
    </row>
    <row r="6244" spans="2:2" x14ac:dyDescent="0.3">
      <c r="B6244" s="305"/>
    </row>
    <row r="6245" spans="2:2" x14ac:dyDescent="0.3">
      <c r="B6245" s="305"/>
    </row>
    <row r="6246" spans="2:2" x14ac:dyDescent="0.3">
      <c r="B6246" s="305"/>
    </row>
    <row r="6247" spans="2:2" x14ac:dyDescent="0.3">
      <c r="B6247" s="305"/>
    </row>
    <row r="6248" spans="2:2" x14ac:dyDescent="0.3">
      <c r="B6248" s="305"/>
    </row>
    <row r="6249" spans="2:2" x14ac:dyDescent="0.3">
      <c r="B6249" s="305"/>
    </row>
    <row r="6250" spans="2:2" x14ac:dyDescent="0.3">
      <c r="B6250" s="305"/>
    </row>
    <row r="6251" spans="2:2" x14ac:dyDescent="0.3">
      <c r="B6251" s="305"/>
    </row>
    <row r="6252" spans="2:2" x14ac:dyDescent="0.3">
      <c r="B6252" s="305"/>
    </row>
    <row r="6253" spans="2:2" x14ac:dyDescent="0.3">
      <c r="B6253" s="305"/>
    </row>
    <row r="6254" spans="2:2" x14ac:dyDescent="0.3">
      <c r="B6254" s="305"/>
    </row>
    <row r="6255" spans="2:2" x14ac:dyDescent="0.3">
      <c r="B6255" s="305"/>
    </row>
    <row r="6256" spans="2:2" x14ac:dyDescent="0.3">
      <c r="B6256" s="305"/>
    </row>
    <row r="6257" spans="2:2" x14ac:dyDescent="0.3">
      <c r="B6257" s="305"/>
    </row>
    <row r="6258" spans="2:2" x14ac:dyDescent="0.3">
      <c r="B6258" s="305"/>
    </row>
    <row r="6259" spans="2:2" x14ac:dyDescent="0.3">
      <c r="B6259" s="305"/>
    </row>
    <row r="6260" spans="2:2" x14ac:dyDescent="0.3">
      <c r="B6260" s="305"/>
    </row>
    <row r="6261" spans="2:2" x14ac:dyDescent="0.3">
      <c r="B6261" s="305"/>
    </row>
    <row r="6262" spans="2:2" x14ac:dyDescent="0.3">
      <c r="B6262" s="305"/>
    </row>
    <row r="6263" spans="2:2" x14ac:dyDescent="0.3">
      <c r="B6263" s="305"/>
    </row>
    <row r="6264" spans="2:2" x14ac:dyDescent="0.3">
      <c r="B6264" s="305"/>
    </row>
    <row r="6265" spans="2:2" x14ac:dyDescent="0.3">
      <c r="B6265" s="305"/>
    </row>
    <row r="6266" spans="2:2" x14ac:dyDescent="0.3">
      <c r="B6266" s="305"/>
    </row>
    <row r="6267" spans="2:2" x14ac:dyDescent="0.3">
      <c r="B6267" s="305"/>
    </row>
    <row r="6268" spans="2:2" x14ac:dyDescent="0.3">
      <c r="B6268" s="305"/>
    </row>
    <row r="6269" spans="2:2" x14ac:dyDescent="0.3">
      <c r="B6269" s="305"/>
    </row>
    <row r="6270" spans="2:2" x14ac:dyDescent="0.3">
      <c r="B6270" s="305"/>
    </row>
    <row r="6271" spans="2:2" x14ac:dyDescent="0.3">
      <c r="B6271" s="305"/>
    </row>
    <row r="6272" spans="2:2" x14ac:dyDescent="0.3">
      <c r="B6272" s="305"/>
    </row>
    <row r="6273" spans="2:2" x14ac:dyDescent="0.3">
      <c r="B6273" s="305"/>
    </row>
    <row r="6274" spans="2:2" x14ac:dyDescent="0.3">
      <c r="B6274" s="305"/>
    </row>
    <row r="6275" spans="2:2" x14ac:dyDescent="0.3">
      <c r="B6275" s="305"/>
    </row>
    <row r="6276" spans="2:2" x14ac:dyDescent="0.3">
      <c r="B6276" s="305"/>
    </row>
    <row r="6277" spans="2:2" x14ac:dyDescent="0.3">
      <c r="B6277" s="305"/>
    </row>
    <row r="6278" spans="2:2" x14ac:dyDescent="0.3">
      <c r="B6278" s="305"/>
    </row>
    <row r="6279" spans="2:2" x14ac:dyDescent="0.3">
      <c r="B6279" s="305"/>
    </row>
    <row r="6280" spans="2:2" x14ac:dyDescent="0.3">
      <c r="B6280" s="305"/>
    </row>
    <row r="6281" spans="2:2" x14ac:dyDescent="0.3">
      <c r="B6281" s="305"/>
    </row>
    <row r="6282" spans="2:2" x14ac:dyDescent="0.3">
      <c r="B6282" s="305"/>
    </row>
    <row r="6283" spans="2:2" x14ac:dyDescent="0.3">
      <c r="B6283" s="305"/>
    </row>
    <row r="6284" spans="2:2" x14ac:dyDescent="0.3">
      <c r="B6284" s="305"/>
    </row>
    <row r="6285" spans="2:2" x14ac:dyDescent="0.3">
      <c r="B6285" s="305"/>
    </row>
    <row r="6286" spans="2:2" x14ac:dyDescent="0.3">
      <c r="B6286" s="305"/>
    </row>
    <row r="6287" spans="2:2" x14ac:dyDescent="0.3">
      <c r="B6287" s="305"/>
    </row>
    <row r="6288" spans="2:2" x14ac:dyDescent="0.3">
      <c r="B6288" s="305"/>
    </row>
    <row r="6289" spans="2:2" x14ac:dyDescent="0.3">
      <c r="B6289" s="305"/>
    </row>
    <row r="6290" spans="2:2" x14ac:dyDescent="0.3">
      <c r="B6290" s="305"/>
    </row>
    <row r="6291" spans="2:2" x14ac:dyDescent="0.3">
      <c r="B6291" s="305"/>
    </row>
    <row r="6292" spans="2:2" x14ac:dyDescent="0.3">
      <c r="B6292" s="305"/>
    </row>
    <row r="6293" spans="2:2" x14ac:dyDescent="0.3">
      <c r="B6293" s="305"/>
    </row>
    <row r="6294" spans="2:2" x14ac:dyDescent="0.3">
      <c r="B6294" s="305"/>
    </row>
    <row r="6295" spans="2:2" x14ac:dyDescent="0.3">
      <c r="B6295" s="305"/>
    </row>
    <row r="6296" spans="2:2" x14ac:dyDescent="0.3">
      <c r="B6296" s="305"/>
    </row>
    <row r="6297" spans="2:2" x14ac:dyDescent="0.3">
      <c r="B6297" s="305"/>
    </row>
    <row r="6298" spans="2:2" x14ac:dyDescent="0.3">
      <c r="B6298" s="305"/>
    </row>
    <row r="6299" spans="2:2" x14ac:dyDescent="0.3">
      <c r="B6299" s="305"/>
    </row>
    <row r="6300" spans="2:2" x14ac:dyDescent="0.3">
      <c r="B6300" s="305"/>
    </row>
    <row r="6301" spans="2:2" x14ac:dyDescent="0.3">
      <c r="B6301" s="305"/>
    </row>
    <row r="6302" spans="2:2" x14ac:dyDescent="0.3">
      <c r="B6302" s="305"/>
    </row>
    <row r="6303" spans="2:2" x14ac:dyDescent="0.3">
      <c r="B6303" s="305"/>
    </row>
    <row r="6304" spans="2:2" x14ac:dyDescent="0.3">
      <c r="B6304" s="305"/>
    </row>
    <row r="6305" spans="2:2" x14ac:dyDescent="0.3">
      <c r="B6305" s="305"/>
    </row>
    <row r="6306" spans="2:2" x14ac:dyDescent="0.3">
      <c r="B6306" s="305"/>
    </row>
    <row r="6307" spans="2:2" x14ac:dyDescent="0.3">
      <c r="B6307" s="305"/>
    </row>
    <row r="6308" spans="2:2" x14ac:dyDescent="0.3">
      <c r="B6308" s="305"/>
    </row>
    <row r="6309" spans="2:2" x14ac:dyDescent="0.3">
      <c r="B6309" s="305"/>
    </row>
    <row r="6310" spans="2:2" x14ac:dyDescent="0.3">
      <c r="B6310" s="305"/>
    </row>
    <row r="6311" spans="2:2" x14ac:dyDescent="0.3">
      <c r="B6311" s="305"/>
    </row>
    <row r="6312" spans="2:2" x14ac:dyDescent="0.3">
      <c r="B6312" s="305"/>
    </row>
    <row r="6313" spans="2:2" x14ac:dyDescent="0.3">
      <c r="B6313" s="305"/>
    </row>
    <row r="6314" spans="2:2" x14ac:dyDescent="0.3">
      <c r="B6314" s="305"/>
    </row>
    <row r="6315" spans="2:2" x14ac:dyDescent="0.3">
      <c r="B6315" s="305"/>
    </row>
    <row r="6316" spans="2:2" x14ac:dyDescent="0.3">
      <c r="B6316" s="305"/>
    </row>
    <row r="6317" spans="2:2" x14ac:dyDescent="0.3">
      <c r="B6317" s="305"/>
    </row>
    <row r="6318" spans="2:2" x14ac:dyDescent="0.3">
      <c r="B6318" s="305"/>
    </row>
    <row r="6319" spans="2:2" x14ac:dyDescent="0.3">
      <c r="B6319" s="305"/>
    </row>
    <row r="6320" spans="2:2" x14ac:dyDescent="0.3">
      <c r="B6320" s="305"/>
    </row>
    <row r="6321" spans="2:2" x14ac:dyDescent="0.3">
      <c r="B6321" s="305"/>
    </row>
    <row r="6322" spans="2:2" x14ac:dyDescent="0.3">
      <c r="B6322" s="305"/>
    </row>
    <row r="6323" spans="2:2" x14ac:dyDescent="0.3">
      <c r="B6323" s="305"/>
    </row>
    <row r="6324" spans="2:2" x14ac:dyDescent="0.3">
      <c r="B6324" s="305"/>
    </row>
    <row r="6325" spans="2:2" x14ac:dyDescent="0.3">
      <c r="B6325" s="305"/>
    </row>
    <row r="6326" spans="2:2" x14ac:dyDescent="0.3">
      <c r="B6326" s="305"/>
    </row>
    <row r="6327" spans="2:2" x14ac:dyDescent="0.3">
      <c r="B6327" s="305"/>
    </row>
    <row r="6328" spans="2:2" x14ac:dyDescent="0.3">
      <c r="B6328" s="305"/>
    </row>
    <row r="6329" spans="2:2" x14ac:dyDescent="0.3">
      <c r="B6329" s="305"/>
    </row>
    <row r="6330" spans="2:2" x14ac:dyDescent="0.3">
      <c r="B6330" s="305"/>
    </row>
    <row r="6331" spans="2:2" x14ac:dyDescent="0.3">
      <c r="B6331" s="305"/>
    </row>
    <row r="6332" spans="2:2" x14ac:dyDescent="0.3">
      <c r="B6332" s="305"/>
    </row>
    <row r="6333" spans="2:2" x14ac:dyDescent="0.3">
      <c r="B6333" s="305"/>
    </row>
    <row r="6334" spans="2:2" x14ac:dyDescent="0.3">
      <c r="B6334" s="305"/>
    </row>
    <row r="6335" spans="2:2" x14ac:dyDescent="0.3">
      <c r="B6335" s="305"/>
    </row>
    <row r="6336" spans="2:2" x14ac:dyDescent="0.3">
      <c r="B6336" s="305"/>
    </row>
    <row r="6337" spans="2:2" x14ac:dyDescent="0.3">
      <c r="B6337" s="305"/>
    </row>
    <row r="6338" spans="2:2" x14ac:dyDescent="0.3">
      <c r="B6338" s="305"/>
    </row>
    <row r="6339" spans="2:2" x14ac:dyDescent="0.3">
      <c r="B6339" s="305"/>
    </row>
    <row r="6340" spans="2:2" x14ac:dyDescent="0.3">
      <c r="B6340" s="305"/>
    </row>
    <row r="6341" spans="2:2" x14ac:dyDescent="0.3">
      <c r="B6341" s="305"/>
    </row>
    <row r="6342" spans="2:2" x14ac:dyDescent="0.3">
      <c r="B6342" s="305"/>
    </row>
    <row r="6343" spans="2:2" x14ac:dyDescent="0.3">
      <c r="B6343" s="305"/>
    </row>
    <row r="6344" spans="2:2" x14ac:dyDescent="0.3">
      <c r="B6344" s="305"/>
    </row>
    <row r="6345" spans="2:2" x14ac:dyDescent="0.3">
      <c r="B6345" s="305"/>
    </row>
    <row r="6346" spans="2:2" x14ac:dyDescent="0.3">
      <c r="B6346" s="305"/>
    </row>
    <row r="6347" spans="2:2" x14ac:dyDescent="0.3">
      <c r="B6347" s="305"/>
    </row>
    <row r="6348" spans="2:2" x14ac:dyDescent="0.3">
      <c r="B6348" s="305"/>
    </row>
    <row r="6349" spans="2:2" x14ac:dyDescent="0.3">
      <c r="B6349" s="305"/>
    </row>
    <row r="6350" spans="2:2" x14ac:dyDescent="0.3">
      <c r="B6350" s="305"/>
    </row>
    <row r="6351" spans="2:2" x14ac:dyDescent="0.3">
      <c r="B6351" s="305"/>
    </row>
    <row r="6352" spans="2:2" x14ac:dyDescent="0.3">
      <c r="B6352" s="305"/>
    </row>
    <row r="6353" spans="2:2" x14ac:dyDescent="0.3">
      <c r="B6353" s="305"/>
    </row>
    <row r="6354" spans="2:2" x14ac:dyDescent="0.3">
      <c r="B6354" s="305"/>
    </row>
    <row r="6355" spans="2:2" x14ac:dyDescent="0.3">
      <c r="B6355" s="305"/>
    </row>
    <row r="6356" spans="2:2" x14ac:dyDescent="0.3">
      <c r="B6356" s="305"/>
    </row>
    <row r="6357" spans="2:2" x14ac:dyDescent="0.3">
      <c r="B6357" s="305"/>
    </row>
    <row r="6358" spans="2:2" x14ac:dyDescent="0.3">
      <c r="B6358" s="305"/>
    </row>
    <row r="6359" spans="2:2" x14ac:dyDescent="0.3">
      <c r="B6359" s="305"/>
    </row>
    <row r="6360" spans="2:2" x14ac:dyDescent="0.3">
      <c r="B6360" s="305"/>
    </row>
    <row r="6361" spans="2:2" x14ac:dyDescent="0.3">
      <c r="B6361" s="305"/>
    </row>
    <row r="6362" spans="2:2" x14ac:dyDescent="0.3">
      <c r="B6362" s="305"/>
    </row>
    <row r="6363" spans="2:2" x14ac:dyDescent="0.3">
      <c r="B6363" s="305"/>
    </row>
    <row r="6364" spans="2:2" x14ac:dyDescent="0.3">
      <c r="B6364" s="305"/>
    </row>
    <row r="6365" spans="2:2" x14ac:dyDescent="0.3">
      <c r="B6365" s="305"/>
    </row>
    <row r="6366" spans="2:2" x14ac:dyDescent="0.3">
      <c r="B6366" s="305"/>
    </row>
    <row r="6367" spans="2:2" x14ac:dyDescent="0.3">
      <c r="B6367" s="305"/>
    </row>
    <row r="6368" spans="2:2" x14ac:dyDescent="0.3">
      <c r="B6368" s="305"/>
    </row>
    <row r="6369" spans="2:2" x14ac:dyDescent="0.3">
      <c r="B6369" s="305"/>
    </row>
    <row r="6370" spans="2:2" x14ac:dyDescent="0.3">
      <c r="B6370" s="305"/>
    </row>
    <row r="6371" spans="2:2" x14ac:dyDescent="0.3">
      <c r="B6371" s="305"/>
    </row>
    <row r="6372" spans="2:2" x14ac:dyDescent="0.3">
      <c r="B6372" s="305"/>
    </row>
    <row r="6373" spans="2:2" x14ac:dyDescent="0.3">
      <c r="B6373" s="305"/>
    </row>
    <row r="6374" spans="2:2" x14ac:dyDescent="0.3">
      <c r="B6374" s="305"/>
    </row>
    <row r="6375" spans="2:2" x14ac:dyDescent="0.3">
      <c r="B6375" s="305"/>
    </row>
    <row r="6376" spans="2:2" x14ac:dyDescent="0.3">
      <c r="B6376" s="305"/>
    </row>
    <row r="6377" spans="2:2" x14ac:dyDescent="0.3">
      <c r="B6377" s="305"/>
    </row>
    <row r="6378" spans="2:2" x14ac:dyDescent="0.3">
      <c r="B6378" s="305"/>
    </row>
    <row r="6379" spans="2:2" x14ac:dyDescent="0.3">
      <c r="B6379" s="305"/>
    </row>
    <row r="6380" spans="2:2" x14ac:dyDescent="0.3">
      <c r="B6380" s="305"/>
    </row>
    <row r="6381" spans="2:2" x14ac:dyDescent="0.3">
      <c r="B6381" s="305"/>
    </row>
    <row r="6382" spans="2:2" x14ac:dyDescent="0.3">
      <c r="B6382" s="305"/>
    </row>
    <row r="6383" spans="2:2" x14ac:dyDescent="0.3">
      <c r="B6383" s="305"/>
    </row>
    <row r="6384" spans="2:2" x14ac:dyDescent="0.3">
      <c r="B6384" s="305"/>
    </row>
    <row r="6385" spans="2:2" x14ac:dyDescent="0.3">
      <c r="B6385" s="305"/>
    </row>
    <row r="6386" spans="2:2" x14ac:dyDescent="0.3">
      <c r="B6386" s="305"/>
    </row>
    <row r="6387" spans="2:2" x14ac:dyDescent="0.3">
      <c r="B6387" s="305"/>
    </row>
    <row r="6388" spans="2:2" x14ac:dyDescent="0.3">
      <c r="B6388" s="305"/>
    </row>
    <row r="6389" spans="2:2" x14ac:dyDescent="0.3">
      <c r="B6389" s="305"/>
    </row>
    <row r="6390" spans="2:2" x14ac:dyDescent="0.3">
      <c r="B6390" s="305"/>
    </row>
    <row r="6391" spans="2:2" x14ac:dyDescent="0.3">
      <c r="B6391" s="305"/>
    </row>
    <row r="6392" spans="2:2" x14ac:dyDescent="0.3">
      <c r="B6392" s="305"/>
    </row>
    <row r="6393" spans="2:2" x14ac:dyDescent="0.3">
      <c r="B6393" s="305"/>
    </row>
    <row r="6394" spans="2:2" x14ac:dyDescent="0.3">
      <c r="B6394" s="305"/>
    </row>
    <row r="6395" spans="2:2" x14ac:dyDescent="0.3">
      <c r="B6395" s="305"/>
    </row>
    <row r="6396" spans="2:2" x14ac:dyDescent="0.3">
      <c r="B6396" s="305"/>
    </row>
    <row r="6397" spans="2:2" x14ac:dyDescent="0.3">
      <c r="B6397" s="305"/>
    </row>
    <row r="6398" spans="2:2" x14ac:dyDescent="0.3">
      <c r="B6398" s="305"/>
    </row>
    <row r="6399" spans="2:2" x14ac:dyDescent="0.3">
      <c r="B6399" s="305"/>
    </row>
    <row r="6400" spans="2:2" x14ac:dyDescent="0.3">
      <c r="B6400" s="305"/>
    </row>
    <row r="6401" spans="2:2" x14ac:dyDescent="0.3">
      <c r="B6401" s="305"/>
    </row>
    <row r="6402" spans="2:2" x14ac:dyDescent="0.3">
      <c r="B6402" s="305"/>
    </row>
    <row r="6403" spans="2:2" x14ac:dyDescent="0.3">
      <c r="B6403" s="305"/>
    </row>
    <row r="6404" spans="2:2" x14ac:dyDescent="0.3">
      <c r="B6404" s="305"/>
    </row>
    <row r="6405" spans="2:2" x14ac:dyDescent="0.3">
      <c r="B6405" s="305"/>
    </row>
    <row r="6406" spans="2:2" x14ac:dyDescent="0.3">
      <c r="B6406" s="305"/>
    </row>
    <row r="6407" spans="2:2" x14ac:dyDescent="0.3">
      <c r="B6407" s="305"/>
    </row>
    <row r="6408" spans="2:2" x14ac:dyDescent="0.3">
      <c r="B6408" s="305"/>
    </row>
    <row r="6409" spans="2:2" x14ac:dyDescent="0.3">
      <c r="B6409" s="305"/>
    </row>
    <row r="6410" spans="2:2" x14ac:dyDescent="0.3">
      <c r="B6410" s="305"/>
    </row>
    <row r="6411" spans="2:2" x14ac:dyDescent="0.3">
      <c r="B6411" s="305"/>
    </row>
    <row r="6412" spans="2:2" x14ac:dyDescent="0.3">
      <c r="B6412" s="305"/>
    </row>
    <row r="6413" spans="2:2" x14ac:dyDescent="0.3">
      <c r="B6413" s="305"/>
    </row>
    <row r="6414" spans="2:2" x14ac:dyDescent="0.3">
      <c r="B6414" s="305"/>
    </row>
    <row r="6415" spans="2:2" x14ac:dyDescent="0.3">
      <c r="B6415" s="305"/>
    </row>
    <row r="6416" spans="2:2" x14ac:dyDescent="0.3">
      <c r="B6416" s="305"/>
    </row>
    <row r="6417" spans="2:2" x14ac:dyDescent="0.3">
      <c r="B6417" s="305"/>
    </row>
    <row r="6418" spans="2:2" x14ac:dyDescent="0.3">
      <c r="B6418" s="305"/>
    </row>
    <row r="6419" spans="2:2" x14ac:dyDescent="0.3">
      <c r="B6419" s="305"/>
    </row>
    <row r="6420" spans="2:2" x14ac:dyDescent="0.3">
      <c r="B6420" s="305"/>
    </row>
    <row r="6421" spans="2:2" x14ac:dyDescent="0.3">
      <c r="B6421" s="305"/>
    </row>
    <row r="6422" spans="2:2" x14ac:dyDescent="0.3">
      <c r="B6422" s="305"/>
    </row>
    <row r="6423" spans="2:2" x14ac:dyDescent="0.3">
      <c r="B6423" s="305"/>
    </row>
    <row r="6424" spans="2:2" x14ac:dyDescent="0.3">
      <c r="B6424" s="305"/>
    </row>
    <row r="6425" spans="2:2" x14ac:dyDescent="0.3">
      <c r="B6425" s="305"/>
    </row>
    <row r="6426" spans="2:2" x14ac:dyDescent="0.3">
      <c r="B6426" s="305"/>
    </row>
    <row r="6427" spans="2:2" x14ac:dyDescent="0.3">
      <c r="B6427" s="305"/>
    </row>
    <row r="6428" spans="2:2" x14ac:dyDescent="0.3">
      <c r="B6428" s="305"/>
    </row>
    <row r="6429" spans="2:2" x14ac:dyDescent="0.3">
      <c r="B6429" s="305"/>
    </row>
    <row r="6430" spans="2:2" x14ac:dyDescent="0.3">
      <c r="B6430" s="305"/>
    </row>
    <row r="6431" spans="2:2" x14ac:dyDescent="0.3">
      <c r="B6431" s="305"/>
    </row>
    <row r="6432" spans="2:2" x14ac:dyDescent="0.3">
      <c r="B6432" s="305"/>
    </row>
    <row r="6433" spans="2:2" x14ac:dyDescent="0.3">
      <c r="B6433" s="305"/>
    </row>
    <row r="6434" spans="2:2" x14ac:dyDescent="0.3">
      <c r="B6434" s="305"/>
    </row>
    <row r="6435" spans="2:2" x14ac:dyDescent="0.3">
      <c r="B6435" s="305"/>
    </row>
    <row r="6436" spans="2:2" x14ac:dyDescent="0.3">
      <c r="B6436" s="305"/>
    </row>
    <row r="6437" spans="2:2" x14ac:dyDescent="0.3">
      <c r="B6437" s="305"/>
    </row>
    <row r="6438" spans="2:2" x14ac:dyDescent="0.3">
      <c r="B6438" s="305"/>
    </row>
    <row r="6439" spans="2:2" x14ac:dyDescent="0.3">
      <c r="B6439" s="305"/>
    </row>
    <row r="6440" spans="2:2" x14ac:dyDescent="0.3">
      <c r="B6440" s="305"/>
    </row>
    <row r="6441" spans="2:2" x14ac:dyDescent="0.3">
      <c r="B6441" s="305"/>
    </row>
    <row r="6442" spans="2:2" x14ac:dyDescent="0.3">
      <c r="B6442" s="305"/>
    </row>
    <row r="6443" spans="2:2" x14ac:dyDescent="0.3">
      <c r="B6443" s="305"/>
    </row>
    <row r="6444" spans="2:2" x14ac:dyDescent="0.3">
      <c r="B6444" s="305"/>
    </row>
    <row r="6445" spans="2:2" x14ac:dyDescent="0.3">
      <c r="B6445" s="305"/>
    </row>
    <row r="6446" spans="2:2" x14ac:dyDescent="0.3">
      <c r="B6446" s="305"/>
    </row>
    <row r="6447" spans="2:2" x14ac:dyDescent="0.3">
      <c r="B6447" s="305"/>
    </row>
    <row r="6448" spans="2:2" x14ac:dyDescent="0.3">
      <c r="B6448" s="305"/>
    </row>
    <row r="6449" spans="2:2" x14ac:dyDescent="0.3">
      <c r="B6449" s="305"/>
    </row>
    <row r="6450" spans="2:2" x14ac:dyDescent="0.3">
      <c r="B6450" s="305"/>
    </row>
    <row r="6451" spans="2:2" x14ac:dyDescent="0.3">
      <c r="B6451" s="305"/>
    </row>
    <row r="6452" spans="2:2" x14ac:dyDescent="0.3">
      <c r="B6452" s="305"/>
    </row>
    <row r="6453" spans="2:2" x14ac:dyDescent="0.3">
      <c r="B6453" s="305"/>
    </row>
    <row r="6454" spans="2:2" x14ac:dyDescent="0.3">
      <c r="B6454" s="305"/>
    </row>
    <row r="6455" spans="2:2" x14ac:dyDescent="0.3">
      <c r="B6455" s="305"/>
    </row>
    <row r="6456" spans="2:2" x14ac:dyDescent="0.3">
      <c r="B6456" s="305"/>
    </row>
    <row r="6457" spans="2:2" x14ac:dyDescent="0.3">
      <c r="B6457" s="305"/>
    </row>
    <row r="6458" spans="2:2" x14ac:dyDescent="0.3">
      <c r="B6458" s="305"/>
    </row>
    <row r="6459" spans="2:2" x14ac:dyDescent="0.3">
      <c r="B6459" s="305"/>
    </row>
    <row r="6460" spans="2:2" x14ac:dyDescent="0.3">
      <c r="B6460" s="305"/>
    </row>
    <row r="6461" spans="2:2" x14ac:dyDescent="0.3">
      <c r="B6461" s="305"/>
    </row>
    <row r="6462" spans="2:2" x14ac:dyDescent="0.3">
      <c r="B6462" s="305"/>
    </row>
    <row r="6463" spans="2:2" x14ac:dyDescent="0.3">
      <c r="B6463" s="305"/>
    </row>
    <row r="6464" spans="2:2" x14ac:dyDescent="0.3">
      <c r="B6464" s="305"/>
    </row>
    <row r="6465" spans="2:2" x14ac:dyDescent="0.3">
      <c r="B6465" s="305"/>
    </row>
    <row r="6466" spans="2:2" x14ac:dyDescent="0.3">
      <c r="B6466" s="305"/>
    </row>
    <row r="6467" spans="2:2" x14ac:dyDescent="0.3">
      <c r="B6467" s="305"/>
    </row>
    <row r="6468" spans="2:2" x14ac:dyDescent="0.3">
      <c r="B6468" s="305"/>
    </row>
    <row r="6469" spans="2:2" x14ac:dyDescent="0.3">
      <c r="B6469" s="305"/>
    </row>
    <row r="6470" spans="2:2" x14ac:dyDescent="0.3">
      <c r="B6470" s="305"/>
    </row>
    <row r="6471" spans="2:2" x14ac:dyDescent="0.3">
      <c r="B6471" s="305"/>
    </row>
    <row r="6472" spans="2:2" x14ac:dyDescent="0.3">
      <c r="B6472" s="305"/>
    </row>
    <row r="6473" spans="2:2" x14ac:dyDescent="0.3">
      <c r="B6473" s="305"/>
    </row>
    <row r="6474" spans="2:2" x14ac:dyDescent="0.3">
      <c r="B6474" s="305"/>
    </row>
    <row r="6475" spans="2:2" x14ac:dyDescent="0.3">
      <c r="B6475" s="305"/>
    </row>
    <row r="6476" spans="2:2" x14ac:dyDescent="0.3">
      <c r="B6476" s="305"/>
    </row>
    <row r="6477" spans="2:2" x14ac:dyDescent="0.3">
      <c r="B6477" s="305"/>
    </row>
    <row r="6478" spans="2:2" x14ac:dyDescent="0.3">
      <c r="B6478" s="305"/>
    </row>
    <row r="6479" spans="2:2" x14ac:dyDescent="0.3">
      <c r="B6479" s="305"/>
    </row>
    <row r="6480" spans="2:2" x14ac:dyDescent="0.3">
      <c r="B6480" s="305"/>
    </row>
    <row r="6481" spans="2:2" x14ac:dyDescent="0.3">
      <c r="B6481" s="305"/>
    </row>
    <row r="6482" spans="2:2" x14ac:dyDescent="0.3">
      <c r="B6482" s="305"/>
    </row>
    <row r="6483" spans="2:2" x14ac:dyDescent="0.3">
      <c r="B6483" s="305"/>
    </row>
    <row r="6484" spans="2:2" x14ac:dyDescent="0.3">
      <c r="B6484" s="305"/>
    </row>
    <row r="6485" spans="2:2" x14ac:dyDescent="0.3">
      <c r="B6485" s="305"/>
    </row>
    <row r="6486" spans="2:2" x14ac:dyDescent="0.3">
      <c r="B6486" s="305"/>
    </row>
    <row r="6487" spans="2:2" x14ac:dyDescent="0.3">
      <c r="B6487" s="305"/>
    </row>
    <row r="6488" spans="2:2" x14ac:dyDescent="0.3">
      <c r="B6488" s="305"/>
    </row>
    <row r="6489" spans="2:2" x14ac:dyDescent="0.3">
      <c r="B6489" s="305"/>
    </row>
    <row r="6490" spans="2:2" x14ac:dyDescent="0.3">
      <c r="B6490" s="305"/>
    </row>
    <row r="6491" spans="2:2" x14ac:dyDescent="0.3">
      <c r="B6491" s="305"/>
    </row>
    <row r="6492" spans="2:2" x14ac:dyDescent="0.3">
      <c r="B6492" s="305"/>
    </row>
    <row r="6493" spans="2:2" x14ac:dyDescent="0.3">
      <c r="B6493" s="305"/>
    </row>
    <row r="6494" spans="2:2" x14ac:dyDescent="0.3">
      <c r="B6494" s="305"/>
    </row>
    <row r="6495" spans="2:2" x14ac:dyDescent="0.3">
      <c r="B6495" s="305"/>
    </row>
    <row r="6496" spans="2:2" x14ac:dyDescent="0.3">
      <c r="B6496" s="305"/>
    </row>
    <row r="6497" spans="2:2" x14ac:dyDescent="0.3">
      <c r="B6497" s="305"/>
    </row>
    <row r="6498" spans="2:2" x14ac:dyDescent="0.3">
      <c r="B6498" s="305"/>
    </row>
    <row r="6499" spans="2:2" x14ac:dyDescent="0.3">
      <c r="B6499" s="305"/>
    </row>
    <row r="6500" spans="2:2" x14ac:dyDescent="0.3">
      <c r="B6500" s="305"/>
    </row>
    <row r="6501" spans="2:2" x14ac:dyDescent="0.3">
      <c r="B6501" s="305"/>
    </row>
    <row r="6502" spans="2:2" x14ac:dyDescent="0.3">
      <c r="B6502" s="305"/>
    </row>
    <row r="6503" spans="2:2" x14ac:dyDescent="0.3">
      <c r="B6503" s="305"/>
    </row>
    <row r="6504" spans="2:2" x14ac:dyDescent="0.3">
      <c r="B6504" s="305"/>
    </row>
    <row r="6505" spans="2:2" x14ac:dyDescent="0.3">
      <c r="B6505" s="305"/>
    </row>
    <row r="6506" spans="2:2" x14ac:dyDescent="0.3">
      <c r="B6506" s="305"/>
    </row>
    <row r="6507" spans="2:2" x14ac:dyDescent="0.3">
      <c r="B6507" s="305"/>
    </row>
    <row r="6508" spans="2:2" x14ac:dyDescent="0.3">
      <c r="B6508" s="305"/>
    </row>
    <row r="6509" spans="2:2" x14ac:dyDescent="0.3">
      <c r="B6509" s="305"/>
    </row>
    <row r="6510" spans="2:2" x14ac:dyDescent="0.3">
      <c r="B6510" s="305"/>
    </row>
    <row r="6511" spans="2:2" x14ac:dyDescent="0.3">
      <c r="B6511" s="305"/>
    </row>
    <row r="6512" spans="2:2" x14ac:dyDescent="0.3">
      <c r="B6512" s="305"/>
    </row>
    <row r="6513" spans="2:2" x14ac:dyDescent="0.3">
      <c r="B6513" s="305"/>
    </row>
    <row r="6514" spans="2:2" x14ac:dyDescent="0.3">
      <c r="B6514" s="305"/>
    </row>
    <row r="6515" spans="2:2" x14ac:dyDescent="0.3">
      <c r="B6515" s="305"/>
    </row>
    <row r="6516" spans="2:2" x14ac:dyDescent="0.3">
      <c r="B6516" s="305"/>
    </row>
    <row r="6517" spans="2:2" x14ac:dyDescent="0.3">
      <c r="B6517" s="305"/>
    </row>
    <row r="6518" spans="2:2" x14ac:dyDescent="0.3">
      <c r="B6518" s="305"/>
    </row>
    <row r="6519" spans="2:2" x14ac:dyDescent="0.3">
      <c r="B6519" s="305"/>
    </row>
    <row r="6520" spans="2:2" x14ac:dyDescent="0.3">
      <c r="B6520" s="305"/>
    </row>
    <row r="6521" spans="2:2" x14ac:dyDescent="0.3">
      <c r="B6521" s="305"/>
    </row>
    <row r="6522" spans="2:2" x14ac:dyDescent="0.3">
      <c r="B6522" s="305"/>
    </row>
    <row r="6523" spans="2:2" x14ac:dyDescent="0.3">
      <c r="B6523" s="305"/>
    </row>
    <row r="6524" spans="2:2" x14ac:dyDescent="0.3">
      <c r="B6524" s="305"/>
    </row>
    <row r="6525" spans="2:2" x14ac:dyDescent="0.3">
      <c r="B6525" s="305"/>
    </row>
    <row r="6526" spans="2:2" x14ac:dyDescent="0.3">
      <c r="B6526" s="305"/>
    </row>
    <row r="6527" spans="2:2" x14ac:dyDescent="0.3">
      <c r="B6527" s="305"/>
    </row>
    <row r="6528" spans="2:2" x14ac:dyDescent="0.3">
      <c r="B6528" s="305"/>
    </row>
    <row r="6529" spans="2:2" x14ac:dyDescent="0.3">
      <c r="B6529" s="305"/>
    </row>
    <row r="6530" spans="2:2" x14ac:dyDescent="0.3">
      <c r="B6530" s="305"/>
    </row>
    <row r="6531" spans="2:2" x14ac:dyDescent="0.3">
      <c r="B6531" s="305"/>
    </row>
    <row r="6532" spans="2:2" x14ac:dyDescent="0.3">
      <c r="B6532" s="305"/>
    </row>
    <row r="6533" spans="2:2" x14ac:dyDescent="0.3">
      <c r="B6533" s="305"/>
    </row>
    <row r="6534" spans="2:2" x14ac:dyDescent="0.3">
      <c r="B6534" s="305"/>
    </row>
    <row r="6535" spans="2:2" x14ac:dyDescent="0.3">
      <c r="B6535" s="305"/>
    </row>
    <row r="6536" spans="2:2" x14ac:dyDescent="0.3">
      <c r="B6536" s="305"/>
    </row>
    <row r="6537" spans="2:2" x14ac:dyDescent="0.3">
      <c r="B6537" s="305"/>
    </row>
    <row r="6538" spans="2:2" x14ac:dyDescent="0.3">
      <c r="B6538" s="305"/>
    </row>
    <row r="6539" spans="2:2" x14ac:dyDescent="0.3">
      <c r="B6539" s="305"/>
    </row>
    <row r="6540" spans="2:2" x14ac:dyDescent="0.3">
      <c r="B6540" s="305"/>
    </row>
    <row r="6541" spans="2:2" x14ac:dyDescent="0.3">
      <c r="B6541" s="305"/>
    </row>
    <row r="6542" spans="2:2" x14ac:dyDescent="0.3">
      <c r="B6542" s="305"/>
    </row>
    <row r="6543" spans="2:2" x14ac:dyDescent="0.3">
      <c r="B6543" s="305"/>
    </row>
    <row r="6544" spans="2:2" x14ac:dyDescent="0.3">
      <c r="B6544" s="305"/>
    </row>
    <row r="6545" spans="2:2" x14ac:dyDescent="0.3">
      <c r="B6545" s="305"/>
    </row>
    <row r="6546" spans="2:2" x14ac:dyDescent="0.3">
      <c r="B6546" s="305"/>
    </row>
    <row r="6547" spans="2:2" x14ac:dyDescent="0.3">
      <c r="B6547" s="305"/>
    </row>
    <row r="6548" spans="2:2" x14ac:dyDescent="0.3">
      <c r="B6548" s="305"/>
    </row>
    <row r="6549" spans="2:2" x14ac:dyDescent="0.3">
      <c r="B6549" s="305"/>
    </row>
    <row r="6550" spans="2:2" x14ac:dyDescent="0.3">
      <c r="B6550" s="305"/>
    </row>
    <row r="6551" spans="2:2" x14ac:dyDescent="0.3">
      <c r="B6551" s="305"/>
    </row>
    <row r="6552" spans="2:2" x14ac:dyDescent="0.3">
      <c r="B6552" s="305"/>
    </row>
    <row r="6553" spans="2:2" x14ac:dyDescent="0.3">
      <c r="B6553" s="305"/>
    </row>
    <row r="6554" spans="2:2" x14ac:dyDescent="0.3">
      <c r="B6554" s="305"/>
    </row>
    <row r="6555" spans="2:2" x14ac:dyDescent="0.3">
      <c r="B6555" s="305"/>
    </row>
    <row r="6556" spans="2:2" x14ac:dyDescent="0.3">
      <c r="B6556" s="305"/>
    </row>
    <row r="6557" spans="2:2" x14ac:dyDescent="0.3">
      <c r="B6557" s="305"/>
    </row>
    <row r="6558" spans="2:2" x14ac:dyDescent="0.3">
      <c r="B6558" s="305"/>
    </row>
    <row r="6559" spans="2:2" x14ac:dyDescent="0.3">
      <c r="B6559" s="305"/>
    </row>
    <row r="6560" spans="2:2" x14ac:dyDescent="0.3">
      <c r="B6560" s="305"/>
    </row>
    <row r="6561" spans="2:2" x14ac:dyDescent="0.3">
      <c r="B6561" s="305"/>
    </row>
    <row r="6562" spans="2:2" x14ac:dyDescent="0.3">
      <c r="B6562" s="305"/>
    </row>
    <row r="6563" spans="2:2" x14ac:dyDescent="0.3">
      <c r="B6563" s="305"/>
    </row>
    <row r="6564" spans="2:2" x14ac:dyDescent="0.3">
      <c r="B6564" s="305"/>
    </row>
    <row r="6565" spans="2:2" x14ac:dyDescent="0.3">
      <c r="B6565" s="305"/>
    </row>
    <row r="6566" spans="2:2" x14ac:dyDescent="0.3">
      <c r="B6566" s="305"/>
    </row>
    <row r="6567" spans="2:2" x14ac:dyDescent="0.3">
      <c r="B6567" s="305"/>
    </row>
    <row r="6568" spans="2:2" x14ac:dyDescent="0.3">
      <c r="B6568" s="305"/>
    </row>
    <row r="6569" spans="2:2" x14ac:dyDescent="0.3">
      <c r="B6569" s="305"/>
    </row>
    <row r="6570" spans="2:2" x14ac:dyDescent="0.3">
      <c r="B6570" s="305"/>
    </row>
    <row r="6571" spans="2:2" x14ac:dyDescent="0.3">
      <c r="B6571" s="305"/>
    </row>
    <row r="6572" spans="2:2" x14ac:dyDescent="0.3">
      <c r="B6572" s="305"/>
    </row>
    <row r="6573" spans="2:2" x14ac:dyDescent="0.3">
      <c r="B6573" s="305"/>
    </row>
    <row r="6574" spans="2:2" x14ac:dyDescent="0.3">
      <c r="B6574" s="305"/>
    </row>
    <row r="6575" spans="2:2" x14ac:dyDescent="0.3">
      <c r="B6575" s="305"/>
    </row>
    <row r="6576" spans="2:2" x14ac:dyDescent="0.3">
      <c r="B6576" s="305"/>
    </row>
    <row r="6577" spans="2:2" x14ac:dyDescent="0.3">
      <c r="B6577" s="305"/>
    </row>
    <row r="6578" spans="2:2" x14ac:dyDescent="0.3">
      <c r="B6578" s="305"/>
    </row>
    <row r="6579" spans="2:2" x14ac:dyDescent="0.3">
      <c r="B6579" s="305"/>
    </row>
    <row r="6580" spans="2:2" x14ac:dyDescent="0.3">
      <c r="B6580" s="305"/>
    </row>
    <row r="6581" spans="2:2" x14ac:dyDescent="0.3">
      <c r="B6581" s="305"/>
    </row>
    <row r="6582" spans="2:2" x14ac:dyDescent="0.3">
      <c r="B6582" s="305"/>
    </row>
    <row r="6583" spans="2:2" x14ac:dyDescent="0.3">
      <c r="B6583" s="305"/>
    </row>
    <row r="6584" spans="2:2" x14ac:dyDescent="0.3">
      <c r="B6584" s="305"/>
    </row>
    <row r="6585" spans="2:2" x14ac:dyDescent="0.3">
      <c r="B6585" s="305"/>
    </row>
    <row r="6586" spans="2:2" x14ac:dyDescent="0.3">
      <c r="B6586" s="305"/>
    </row>
    <row r="6587" spans="2:2" x14ac:dyDescent="0.3">
      <c r="B6587" s="305"/>
    </row>
    <row r="6588" spans="2:2" x14ac:dyDescent="0.3">
      <c r="B6588" s="305"/>
    </row>
    <row r="6589" spans="2:2" x14ac:dyDescent="0.3">
      <c r="B6589" s="305"/>
    </row>
    <row r="6590" spans="2:2" x14ac:dyDescent="0.3">
      <c r="B6590" s="305"/>
    </row>
    <row r="6591" spans="2:2" x14ac:dyDescent="0.3">
      <c r="B6591" s="305"/>
    </row>
    <row r="6592" spans="2:2" x14ac:dyDescent="0.3">
      <c r="B6592" s="305"/>
    </row>
    <row r="6593" spans="2:2" x14ac:dyDescent="0.3">
      <c r="B6593" s="305"/>
    </row>
    <row r="6594" spans="2:2" x14ac:dyDescent="0.3">
      <c r="B6594" s="305"/>
    </row>
    <row r="6595" spans="2:2" x14ac:dyDescent="0.3">
      <c r="B6595" s="305"/>
    </row>
    <row r="6596" spans="2:2" x14ac:dyDescent="0.3">
      <c r="B6596" s="305"/>
    </row>
    <row r="6597" spans="2:2" x14ac:dyDescent="0.3">
      <c r="B6597" s="305"/>
    </row>
    <row r="6598" spans="2:2" x14ac:dyDescent="0.3">
      <c r="B6598" s="305"/>
    </row>
    <row r="6599" spans="2:2" x14ac:dyDescent="0.3">
      <c r="B6599" s="305"/>
    </row>
    <row r="6600" spans="2:2" x14ac:dyDescent="0.3">
      <c r="B6600" s="305"/>
    </row>
    <row r="6601" spans="2:2" x14ac:dyDescent="0.3">
      <c r="B6601" s="305"/>
    </row>
    <row r="6602" spans="2:2" x14ac:dyDescent="0.3">
      <c r="B6602" s="305"/>
    </row>
    <row r="6603" spans="2:2" x14ac:dyDescent="0.3">
      <c r="B6603" s="305"/>
    </row>
    <row r="6604" spans="2:2" x14ac:dyDescent="0.3">
      <c r="B6604" s="305"/>
    </row>
    <row r="6605" spans="2:2" x14ac:dyDescent="0.3">
      <c r="B6605" s="305"/>
    </row>
    <row r="6606" spans="2:2" x14ac:dyDescent="0.3">
      <c r="B6606" s="305"/>
    </row>
    <row r="6607" spans="2:2" x14ac:dyDescent="0.3">
      <c r="B6607" s="305"/>
    </row>
    <row r="6608" spans="2:2" x14ac:dyDescent="0.3">
      <c r="B6608" s="305"/>
    </row>
    <row r="6609" spans="2:2" x14ac:dyDescent="0.3">
      <c r="B6609" s="305"/>
    </row>
    <row r="6610" spans="2:2" x14ac:dyDescent="0.3">
      <c r="B6610" s="305"/>
    </row>
    <row r="6611" spans="2:2" x14ac:dyDescent="0.3">
      <c r="B6611" s="305"/>
    </row>
    <row r="6612" spans="2:2" x14ac:dyDescent="0.3">
      <c r="B6612" s="305"/>
    </row>
    <row r="6613" spans="2:2" x14ac:dyDescent="0.3">
      <c r="B6613" s="305"/>
    </row>
    <row r="6614" spans="2:2" x14ac:dyDescent="0.3">
      <c r="B6614" s="305"/>
    </row>
    <row r="6615" spans="2:2" x14ac:dyDescent="0.3">
      <c r="B6615" s="305"/>
    </row>
    <row r="6616" spans="2:2" x14ac:dyDescent="0.3">
      <c r="B6616" s="305"/>
    </row>
    <row r="6617" spans="2:2" x14ac:dyDescent="0.3">
      <c r="B6617" s="305"/>
    </row>
    <row r="6618" spans="2:2" x14ac:dyDescent="0.3">
      <c r="B6618" s="305"/>
    </row>
    <row r="6619" spans="2:2" x14ac:dyDescent="0.3">
      <c r="B6619" s="305"/>
    </row>
    <row r="6620" spans="2:2" x14ac:dyDescent="0.3">
      <c r="B6620" s="305"/>
    </row>
    <row r="6621" spans="2:2" x14ac:dyDescent="0.3">
      <c r="B6621" s="305"/>
    </row>
    <row r="6622" spans="2:2" x14ac:dyDescent="0.3">
      <c r="B6622" s="305"/>
    </row>
    <row r="6623" spans="2:2" x14ac:dyDescent="0.3">
      <c r="B6623" s="305"/>
    </row>
    <row r="6624" spans="2:2" x14ac:dyDescent="0.3">
      <c r="B6624" s="305"/>
    </row>
    <row r="6625" spans="2:2" x14ac:dyDescent="0.3">
      <c r="B6625" s="305"/>
    </row>
    <row r="6626" spans="2:2" x14ac:dyDescent="0.3">
      <c r="B6626" s="305"/>
    </row>
    <row r="6627" spans="2:2" x14ac:dyDescent="0.3">
      <c r="B6627" s="305"/>
    </row>
    <row r="6628" spans="2:2" x14ac:dyDescent="0.3">
      <c r="B6628" s="305"/>
    </row>
    <row r="6629" spans="2:2" x14ac:dyDescent="0.3">
      <c r="B6629" s="305"/>
    </row>
    <row r="6630" spans="2:2" x14ac:dyDescent="0.3">
      <c r="B6630" s="305"/>
    </row>
    <row r="6631" spans="2:2" x14ac:dyDescent="0.3">
      <c r="B6631" s="305"/>
    </row>
    <row r="6632" spans="2:2" x14ac:dyDescent="0.3">
      <c r="B6632" s="305"/>
    </row>
    <row r="6633" spans="2:2" x14ac:dyDescent="0.3">
      <c r="B6633" s="305"/>
    </row>
    <row r="6634" spans="2:2" x14ac:dyDescent="0.3">
      <c r="B6634" s="305"/>
    </row>
    <row r="6635" spans="2:2" x14ac:dyDescent="0.3">
      <c r="B6635" s="305"/>
    </row>
    <row r="6636" spans="2:2" x14ac:dyDescent="0.3">
      <c r="B6636" s="305"/>
    </row>
    <row r="6637" spans="2:2" x14ac:dyDescent="0.3">
      <c r="B6637" s="305"/>
    </row>
    <row r="6638" spans="2:2" x14ac:dyDescent="0.3">
      <c r="B6638" s="305"/>
    </row>
    <row r="6639" spans="2:2" x14ac:dyDescent="0.3">
      <c r="B6639" s="305"/>
    </row>
    <row r="6640" spans="2:2" x14ac:dyDescent="0.3">
      <c r="B6640" s="305"/>
    </row>
    <row r="6641" spans="2:2" x14ac:dyDescent="0.3">
      <c r="B6641" s="305"/>
    </row>
    <row r="6642" spans="2:2" x14ac:dyDescent="0.3">
      <c r="B6642" s="305"/>
    </row>
    <row r="6643" spans="2:2" x14ac:dyDescent="0.3">
      <c r="B6643" s="305"/>
    </row>
    <row r="6644" spans="2:2" x14ac:dyDescent="0.3">
      <c r="B6644" s="305"/>
    </row>
    <row r="6645" spans="2:2" x14ac:dyDescent="0.3">
      <c r="B6645" s="305"/>
    </row>
    <row r="6646" spans="2:2" x14ac:dyDescent="0.3">
      <c r="B6646" s="305"/>
    </row>
    <row r="6647" spans="2:2" x14ac:dyDescent="0.3">
      <c r="B6647" s="305"/>
    </row>
    <row r="6648" spans="2:2" x14ac:dyDescent="0.3">
      <c r="B6648" s="305"/>
    </row>
    <row r="6649" spans="2:2" x14ac:dyDescent="0.3">
      <c r="B6649" s="305"/>
    </row>
    <row r="6650" spans="2:2" x14ac:dyDescent="0.3">
      <c r="B6650" s="305"/>
    </row>
    <row r="6651" spans="2:2" x14ac:dyDescent="0.3">
      <c r="B6651" s="305"/>
    </row>
    <row r="6652" spans="2:2" x14ac:dyDescent="0.3">
      <c r="B6652" s="305"/>
    </row>
    <row r="6653" spans="2:2" x14ac:dyDescent="0.3">
      <c r="B6653" s="305"/>
    </row>
    <row r="6654" spans="2:2" x14ac:dyDescent="0.3">
      <c r="B6654" s="305"/>
    </row>
    <row r="6655" spans="2:2" x14ac:dyDescent="0.3">
      <c r="B6655" s="305"/>
    </row>
    <row r="6656" spans="2:2" x14ac:dyDescent="0.3">
      <c r="B6656" s="305"/>
    </row>
    <row r="6657" spans="2:2" x14ac:dyDescent="0.3">
      <c r="B6657" s="305"/>
    </row>
    <row r="6658" spans="2:2" x14ac:dyDescent="0.3">
      <c r="B6658" s="305"/>
    </row>
    <row r="6659" spans="2:2" x14ac:dyDescent="0.3">
      <c r="B6659" s="305"/>
    </row>
    <row r="6660" spans="2:2" x14ac:dyDescent="0.3">
      <c r="B6660" s="305"/>
    </row>
    <row r="6661" spans="2:2" x14ac:dyDescent="0.3">
      <c r="B6661" s="305"/>
    </row>
    <row r="6662" spans="2:2" x14ac:dyDescent="0.3">
      <c r="B6662" s="305"/>
    </row>
    <row r="6663" spans="2:2" x14ac:dyDescent="0.3">
      <c r="B6663" s="305"/>
    </row>
    <row r="6664" spans="2:2" x14ac:dyDescent="0.3">
      <c r="B6664" s="305"/>
    </row>
    <row r="6665" spans="2:2" x14ac:dyDescent="0.3">
      <c r="B6665" s="305"/>
    </row>
    <row r="6666" spans="2:2" x14ac:dyDescent="0.3">
      <c r="B6666" s="305"/>
    </row>
    <row r="6667" spans="2:2" x14ac:dyDescent="0.3">
      <c r="B6667" s="305"/>
    </row>
    <row r="6668" spans="2:2" x14ac:dyDescent="0.3">
      <c r="B6668" s="305"/>
    </row>
    <row r="6669" spans="2:2" x14ac:dyDescent="0.3">
      <c r="B6669" s="305"/>
    </row>
    <row r="6670" spans="2:2" x14ac:dyDescent="0.3">
      <c r="B6670" s="305"/>
    </row>
    <row r="6671" spans="2:2" x14ac:dyDescent="0.3">
      <c r="B6671" s="305"/>
    </row>
    <row r="6672" spans="2:2" x14ac:dyDescent="0.3">
      <c r="B6672" s="305"/>
    </row>
    <row r="6673" spans="2:2" x14ac:dyDescent="0.3">
      <c r="B6673" s="305"/>
    </row>
    <row r="6674" spans="2:2" x14ac:dyDescent="0.3">
      <c r="B6674" s="305"/>
    </row>
    <row r="6675" spans="2:2" x14ac:dyDescent="0.3">
      <c r="B6675" s="305"/>
    </row>
    <row r="6676" spans="2:2" x14ac:dyDescent="0.3">
      <c r="B6676" s="305"/>
    </row>
    <row r="6677" spans="2:2" x14ac:dyDescent="0.3">
      <c r="B6677" s="305"/>
    </row>
    <row r="6678" spans="2:2" x14ac:dyDescent="0.3">
      <c r="B6678" s="305"/>
    </row>
    <row r="6679" spans="2:2" x14ac:dyDescent="0.3">
      <c r="B6679" s="305"/>
    </row>
    <row r="6680" spans="2:2" x14ac:dyDescent="0.3">
      <c r="B6680" s="305"/>
    </row>
    <row r="6681" spans="2:2" x14ac:dyDescent="0.3">
      <c r="B6681" s="305"/>
    </row>
    <row r="6682" spans="2:2" x14ac:dyDescent="0.3">
      <c r="B6682" s="305"/>
    </row>
    <row r="6683" spans="2:2" x14ac:dyDescent="0.3">
      <c r="B6683" s="305"/>
    </row>
    <row r="6684" spans="2:2" x14ac:dyDescent="0.3">
      <c r="B6684" s="305"/>
    </row>
    <row r="6685" spans="2:2" x14ac:dyDescent="0.3">
      <c r="B6685" s="305"/>
    </row>
    <row r="6686" spans="2:2" x14ac:dyDescent="0.3">
      <c r="B6686" s="305"/>
    </row>
    <row r="6687" spans="2:2" x14ac:dyDescent="0.3">
      <c r="B6687" s="305"/>
    </row>
    <row r="6688" spans="2:2" x14ac:dyDescent="0.3">
      <c r="B6688" s="305"/>
    </row>
    <row r="6689" spans="2:2" x14ac:dyDescent="0.3">
      <c r="B6689" s="305"/>
    </row>
    <row r="6690" spans="2:2" x14ac:dyDescent="0.3">
      <c r="B6690" s="305"/>
    </row>
    <row r="6691" spans="2:2" x14ac:dyDescent="0.3">
      <c r="B6691" s="305"/>
    </row>
    <row r="6692" spans="2:2" x14ac:dyDescent="0.3">
      <c r="B6692" s="305"/>
    </row>
    <row r="6693" spans="2:2" x14ac:dyDescent="0.3">
      <c r="B6693" s="305"/>
    </row>
    <row r="6694" spans="2:2" x14ac:dyDescent="0.3">
      <c r="B6694" s="305"/>
    </row>
    <row r="6695" spans="2:2" x14ac:dyDescent="0.3">
      <c r="B6695" s="305"/>
    </row>
    <row r="6696" spans="2:2" x14ac:dyDescent="0.3">
      <c r="B6696" s="305"/>
    </row>
    <row r="6697" spans="2:2" x14ac:dyDescent="0.3">
      <c r="B6697" s="305"/>
    </row>
    <row r="6698" spans="2:2" x14ac:dyDescent="0.3">
      <c r="B6698" s="305"/>
    </row>
    <row r="6699" spans="2:2" x14ac:dyDescent="0.3">
      <c r="B6699" s="305"/>
    </row>
    <row r="6700" spans="2:2" x14ac:dyDescent="0.3">
      <c r="B6700" s="305"/>
    </row>
    <row r="6701" spans="2:2" x14ac:dyDescent="0.3">
      <c r="B6701" s="305"/>
    </row>
    <row r="6702" spans="2:2" x14ac:dyDescent="0.3">
      <c r="B6702" s="305"/>
    </row>
    <row r="6703" spans="2:2" x14ac:dyDescent="0.3">
      <c r="B6703" s="305"/>
    </row>
    <row r="6704" spans="2:2" x14ac:dyDescent="0.3">
      <c r="B6704" s="305"/>
    </row>
    <row r="6705" spans="2:2" x14ac:dyDescent="0.3">
      <c r="B6705" s="305"/>
    </row>
    <row r="6706" spans="2:2" x14ac:dyDescent="0.3">
      <c r="B6706" s="305"/>
    </row>
    <row r="6707" spans="2:2" x14ac:dyDescent="0.3">
      <c r="B6707" s="305"/>
    </row>
    <row r="6708" spans="2:2" x14ac:dyDescent="0.3">
      <c r="B6708" s="305"/>
    </row>
    <row r="6709" spans="2:2" x14ac:dyDescent="0.3">
      <c r="B6709" s="305"/>
    </row>
    <row r="6710" spans="2:2" x14ac:dyDescent="0.3">
      <c r="B6710" s="305"/>
    </row>
    <row r="6711" spans="2:2" x14ac:dyDescent="0.3">
      <c r="B6711" s="305"/>
    </row>
    <row r="6712" spans="2:2" x14ac:dyDescent="0.3">
      <c r="B6712" s="305"/>
    </row>
    <row r="6713" spans="2:2" x14ac:dyDescent="0.3">
      <c r="B6713" s="305"/>
    </row>
    <row r="6714" spans="2:2" x14ac:dyDescent="0.3">
      <c r="B6714" s="305"/>
    </row>
    <row r="6715" spans="2:2" x14ac:dyDescent="0.3">
      <c r="B6715" s="305"/>
    </row>
    <row r="6716" spans="2:2" x14ac:dyDescent="0.3">
      <c r="B6716" s="305"/>
    </row>
    <row r="6717" spans="2:2" x14ac:dyDescent="0.3">
      <c r="B6717" s="305"/>
    </row>
    <row r="6718" spans="2:2" x14ac:dyDescent="0.3">
      <c r="B6718" s="305"/>
    </row>
    <row r="6719" spans="2:2" x14ac:dyDescent="0.3">
      <c r="B6719" s="305"/>
    </row>
    <row r="6720" spans="2:2" x14ac:dyDescent="0.3">
      <c r="B6720" s="305"/>
    </row>
    <row r="6721" spans="2:2" x14ac:dyDescent="0.3">
      <c r="B6721" s="305"/>
    </row>
    <row r="6722" spans="2:2" x14ac:dyDescent="0.3">
      <c r="B6722" s="305"/>
    </row>
    <row r="6723" spans="2:2" x14ac:dyDescent="0.3">
      <c r="B6723" s="305"/>
    </row>
    <row r="6724" spans="2:2" x14ac:dyDescent="0.3">
      <c r="B6724" s="305"/>
    </row>
    <row r="6725" spans="2:2" x14ac:dyDescent="0.3">
      <c r="B6725" s="305"/>
    </row>
    <row r="6726" spans="2:2" x14ac:dyDescent="0.3">
      <c r="B6726" s="305"/>
    </row>
    <row r="6727" spans="2:2" x14ac:dyDescent="0.3">
      <c r="B6727" s="305"/>
    </row>
    <row r="6728" spans="2:2" x14ac:dyDescent="0.3">
      <c r="B6728" s="305"/>
    </row>
    <row r="6729" spans="2:2" x14ac:dyDescent="0.3">
      <c r="B6729" s="305"/>
    </row>
    <row r="6730" spans="2:2" x14ac:dyDescent="0.3">
      <c r="B6730" s="305"/>
    </row>
    <row r="6731" spans="2:2" x14ac:dyDescent="0.3">
      <c r="B6731" s="305"/>
    </row>
    <row r="6732" spans="2:2" x14ac:dyDescent="0.3">
      <c r="B6732" s="305"/>
    </row>
    <row r="6733" spans="2:2" x14ac:dyDescent="0.3">
      <c r="B6733" s="305"/>
    </row>
    <row r="6734" spans="2:2" x14ac:dyDescent="0.3">
      <c r="B6734" s="305"/>
    </row>
    <row r="6735" spans="2:2" x14ac:dyDescent="0.3">
      <c r="B6735" s="305"/>
    </row>
    <row r="6736" spans="2:2" x14ac:dyDescent="0.3">
      <c r="B6736" s="305"/>
    </row>
    <row r="6737" spans="2:2" x14ac:dyDescent="0.3">
      <c r="B6737" s="305"/>
    </row>
    <row r="6738" spans="2:2" x14ac:dyDescent="0.3">
      <c r="B6738" s="305"/>
    </row>
    <row r="6739" spans="2:2" x14ac:dyDescent="0.3">
      <c r="B6739" s="305"/>
    </row>
    <row r="6740" spans="2:2" x14ac:dyDescent="0.3">
      <c r="B6740" s="305"/>
    </row>
    <row r="6741" spans="2:2" x14ac:dyDescent="0.3">
      <c r="B6741" s="305"/>
    </row>
    <row r="6742" spans="2:2" x14ac:dyDescent="0.3">
      <c r="B6742" s="305"/>
    </row>
    <row r="6743" spans="2:2" x14ac:dyDescent="0.3">
      <c r="B6743" s="305"/>
    </row>
    <row r="6744" spans="2:2" x14ac:dyDescent="0.3">
      <c r="B6744" s="305"/>
    </row>
    <row r="6745" spans="2:2" x14ac:dyDescent="0.3">
      <c r="B6745" s="305"/>
    </row>
    <row r="6746" spans="2:2" x14ac:dyDescent="0.3">
      <c r="B6746" s="305"/>
    </row>
    <row r="6747" spans="2:2" x14ac:dyDescent="0.3">
      <c r="B6747" s="305"/>
    </row>
    <row r="6748" spans="2:2" x14ac:dyDescent="0.3">
      <c r="B6748" s="305"/>
    </row>
    <row r="6749" spans="2:2" x14ac:dyDescent="0.3">
      <c r="B6749" s="305"/>
    </row>
    <row r="6750" spans="2:2" x14ac:dyDescent="0.3">
      <c r="B6750" s="305"/>
    </row>
    <row r="6751" spans="2:2" x14ac:dyDescent="0.3">
      <c r="B6751" s="305"/>
    </row>
    <row r="6752" spans="2:2" x14ac:dyDescent="0.3">
      <c r="B6752" s="305"/>
    </row>
    <row r="6753" spans="2:2" x14ac:dyDescent="0.3">
      <c r="B6753" s="305"/>
    </row>
    <row r="6754" spans="2:2" x14ac:dyDescent="0.3">
      <c r="B6754" s="305"/>
    </row>
    <row r="6755" spans="2:2" x14ac:dyDescent="0.3">
      <c r="B6755" s="305"/>
    </row>
    <row r="6756" spans="2:2" x14ac:dyDescent="0.3">
      <c r="B6756" s="305"/>
    </row>
    <row r="6757" spans="2:2" x14ac:dyDescent="0.3">
      <c r="B6757" s="305"/>
    </row>
    <row r="6758" spans="2:2" x14ac:dyDescent="0.3">
      <c r="B6758" s="305"/>
    </row>
    <row r="6759" spans="2:2" x14ac:dyDescent="0.3">
      <c r="B6759" s="305"/>
    </row>
    <row r="6760" spans="2:2" x14ac:dyDescent="0.3">
      <c r="B6760" s="305"/>
    </row>
    <row r="6761" spans="2:2" x14ac:dyDescent="0.3">
      <c r="B6761" s="305"/>
    </row>
    <row r="6762" spans="2:2" x14ac:dyDescent="0.3">
      <c r="B6762" s="305"/>
    </row>
    <row r="6763" spans="2:2" x14ac:dyDescent="0.3">
      <c r="B6763" s="305"/>
    </row>
    <row r="6764" spans="2:2" x14ac:dyDescent="0.3">
      <c r="B6764" s="305"/>
    </row>
    <row r="6765" spans="2:2" x14ac:dyDescent="0.3">
      <c r="B6765" s="305"/>
    </row>
    <row r="6766" spans="2:2" x14ac:dyDescent="0.3">
      <c r="B6766" s="305"/>
    </row>
    <row r="6767" spans="2:2" x14ac:dyDescent="0.3">
      <c r="B6767" s="305"/>
    </row>
    <row r="6768" spans="2:2" x14ac:dyDescent="0.3">
      <c r="B6768" s="305"/>
    </row>
    <row r="6769" spans="2:2" x14ac:dyDescent="0.3">
      <c r="B6769" s="305"/>
    </row>
    <row r="6770" spans="2:2" x14ac:dyDescent="0.3">
      <c r="B6770" s="305"/>
    </row>
    <row r="6771" spans="2:2" x14ac:dyDescent="0.3">
      <c r="B6771" s="305"/>
    </row>
    <row r="6772" spans="2:2" x14ac:dyDescent="0.3">
      <c r="B6772" s="305"/>
    </row>
    <row r="6773" spans="2:2" x14ac:dyDescent="0.3">
      <c r="B6773" s="305"/>
    </row>
    <row r="6774" spans="2:2" x14ac:dyDescent="0.3">
      <c r="B6774" s="305"/>
    </row>
    <row r="6775" spans="2:2" x14ac:dyDescent="0.3">
      <c r="B6775" s="305"/>
    </row>
    <row r="6776" spans="2:2" x14ac:dyDescent="0.3">
      <c r="B6776" s="305"/>
    </row>
    <row r="6777" spans="2:2" x14ac:dyDescent="0.3">
      <c r="B6777" s="305"/>
    </row>
    <row r="6778" spans="2:2" x14ac:dyDescent="0.3">
      <c r="B6778" s="305"/>
    </row>
    <row r="6779" spans="2:2" x14ac:dyDescent="0.3">
      <c r="B6779" s="305"/>
    </row>
    <row r="6780" spans="2:2" x14ac:dyDescent="0.3">
      <c r="B6780" s="305"/>
    </row>
    <row r="6781" spans="2:2" x14ac:dyDescent="0.3">
      <c r="B6781" s="305"/>
    </row>
    <row r="6782" spans="2:2" x14ac:dyDescent="0.3">
      <c r="B6782" s="305"/>
    </row>
    <row r="6783" spans="2:2" x14ac:dyDescent="0.3">
      <c r="B6783" s="305"/>
    </row>
    <row r="6784" spans="2:2" x14ac:dyDescent="0.3">
      <c r="B6784" s="305"/>
    </row>
    <row r="6785" spans="2:2" x14ac:dyDescent="0.3">
      <c r="B6785" s="305"/>
    </row>
    <row r="6786" spans="2:2" x14ac:dyDescent="0.3">
      <c r="B6786" s="305"/>
    </row>
    <row r="6787" spans="2:2" x14ac:dyDescent="0.3">
      <c r="B6787" s="305"/>
    </row>
    <row r="6788" spans="2:2" x14ac:dyDescent="0.3">
      <c r="B6788" s="305"/>
    </row>
    <row r="6789" spans="2:2" x14ac:dyDescent="0.3">
      <c r="B6789" s="305"/>
    </row>
    <row r="6790" spans="2:2" x14ac:dyDescent="0.3">
      <c r="B6790" s="305"/>
    </row>
    <row r="6791" spans="2:2" x14ac:dyDescent="0.3">
      <c r="B6791" s="305"/>
    </row>
    <row r="6792" spans="2:2" x14ac:dyDescent="0.3">
      <c r="B6792" s="305"/>
    </row>
    <row r="6793" spans="2:2" x14ac:dyDescent="0.3">
      <c r="B6793" s="305"/>
    </row>
    <row r="6794" spans="2:2" x14ac:dyDescent="0.3">
      <c r="B6794" s="305"/>
    </row>
    <row r="6795" spans="2:2" x14ac:dyDescent="0.3">
      <c r="B6795" s="305"/>
    </row>
    <row r="6796" spans="2:2" x14ac:dyDescent="0.3">
      <c r="B6796" s="305"/>
    </row>
    <row r="6797" spans="2:2" x14ac:dyDescent="0.3">
      <c r="B6797" s="305"/>
    </row>
    <row r="6798" spans="2:2" x14ac:dyDescent="0.3">
      <c r="B6798" s="305"/>
    </row>
    <row r="6799" spans="2:2" x14ac:dyDescent="0.3">
      <c r="B6799" s="305"/>
    </row>
    <row r="6800" spans="2:2" x14ac:dyDescent="0.3">
      <c r="B6800" s="305"/>
    </row>
    <row r="6801" spans="2:2" x14ac:dyDescent="0.3">
      <c r="B6801" s="305"/>
    </row>
    <row r="6802" spans="2:2" x14ac:dyDescent="0.3">
      <c r="B6802" s="305"/>
    </row>
    <row r="6803" spans="2:2" x14ac:dyDescent="0.3">
      <c r="B6803" s="305"/>
    </row>
    <row r="6804" spans="2:2" x14ac:dyDescent="0.3">
      <c r="B6804" s="305"/>
    </row>
    <row r="6805" spans="2:2" x14ac:dyDescent="0.3">
      <c r="B6805" s="305"/>
    </row>
    <row r="6806" spans="2:2" x14ac:dyDescent="0.3">
      <c r="B6806" s="305"/>
    </row>
    <row r="6807" spans="2:2" x14ac:dyDescent="0.3">
      <c r="B6807" s="305"/>
    </row>
    <row r="6808" spans="2:2" x14ac:dyDescent="0.3">
      <c r="B6808" s="305"/>
    </row>
    <row r="6809" spans="2:2" x14ac:dyDescent="0.3">
      <c r="B6809" s="305"/>
    </row>
    <row r="6810" spans="2:2" x14ac:dyDescent="0.3">
      <c r="B6810" s="305"/>
    </row>
    <row r="6811" spans="2:2" x14ac:dyDescent="0.3">
      <c r="B6811" s="305"/>
    </row>
    <row r="6812" spans="2:2" x14ac:dyDescent="0.3">
      <c r="B6812" s="305"/>
    </row>
    <row r="6813" spans="2:2" x14ac:dyDescent="0.3">
      <c r="B6813" s="305"/>
    </row>
    <row r="6814" spans="2:2" x14ac:dyDescent="0.3">
      <c r="B6814" s="305"/>
    </row>
    <row r="6815" spans="2:2" x14ac:dyDescent="0.3">
      <c r="B6815" s="305"/>
    </row>
    <row r="6816" spans="2:2" x14ac:dyDescent="0.3">
      <c r="B6816" s="305"/>
    </row>
    <row r="6817" spans="2:2" x14ac:dyDescent="0.3">
      <c r="B6817" s="305"/>
    </row>
    <row r="6818" spans="2:2" x14ac:dyDescent="0.3">
      <c r="B6818" s="305"/>
    </row>
    <row r="6819" spans="2:2" x14ac:dyDescent="0.3">
      <c r="B6819" s="305"/>
    </row>
    <row r="6820" spans="2:2" x14ac:dyDescent="0.3">
      <c r="B6820" s="305"/>
    </row>
    <row r="6821" spans="2:2" x14ac:dyDescent="0.3">
      <c r="B6821" s="305"/>
    </row>
    <row r="6822" spans="2:2" x14ac:dyDescent="0.3">
      <c r="B6822" s="305"/>
    </row>
    <row r="6823" spans="2:2" x14ac:dyDescent="0.3">
      <c r="B6823" s="305"/>
    </row>
    <row r="6824" spans="2:2" x14ac:dyDescent="0.3">
      <c r="B6824" s="305"/>
    </row>
    <row r="6825" spans="2:2" x14ac:dyDescent="0.3">
      <c r="B6825" s="305"/>
    </row>
    <row r="6826" spans="2:2" x14ac:dyDescent="0.3">
      <c r="B6826" s="305"/>
    </row>
    <row r="6827" spans="2:2" x14ac:dyDescent="0.3">
      <c r="B6827" s="305"/>
    </row>
    <row r="6828" spans="2:2" x14ac:dyDescent="0.3">
      <c r="B6828" s="305"/>
    </row>
    <row r="6829" spans="2:2" x14ac:dyDescent="0.3">
      <c r="B6829" s="305"/>
    </row>
    <row r="6830" spans="2:2" x14ac:dyDescent="0.3">
      <c r="B6830" s="305"/>
    </row>
    <row r="6831" spans="2:2" x14ac:dyDescent="0.3">
      <c r="B6831" s="305"/>
    </row>
    <row r="6832" spans="2:2" x14ac:dyDescent="0.3">
      <c r="B6832" s="305"/>
    </row>
    <row r="6833" spans="2:2" x14ac:dyDescent="0.3">
      <c r="B6833" s="305"/>
    </row>
    <row r="6834" spans="2:2" x14ac:dyDescent="0.3">
      <c r="B6834" s="305"/>
    </row>
    <row r="6835" spans="2:2" x14ac:dyDescent="0.3">
      <c r="B6835" s="305"/>
    </row>
    <row r="6836" spans="2:2" x14ac:dyDescent="0.3">
      <c r="B6836" s="305"/>
    </row>
    <row r="6837" spans="2:2" x14ac:dyDescent="0.3">
      <c r="B6837" s="305"/>
    </row>
    <row r="6838" spans="2:2" x14ac:dyDescent="0.3">
      <c r="B6838" s="305"/>
    </row>
    <row r="6839" spans="2:2" x14ac:dyDescent="0.3">
      <c r="B6839" s="305"/>
    </row>
    <row r="6840" spans="2:2" x14ac:dyDescent="0.3">
      <c r="B6840" s="305"/>
    </row>
    <row r="6841" spans="2:2" x14ac:dyDescent="0.3">
      <c r="B6841" s="305"/>
    </row>
    <row r="6842" spans="2:2" x14ac:dyDescent="0.3">
      <c r="B6842" s="305"/>
    </row>
    <row r="6843" spans="2:2" x14ac:dyDescent="0.3">
      <c r="B6843" s="305"/>
    </row>
    <row r="6844" spans="2:2" x14ac:dyDescent="0.3">
      <c r="B6844" s="305"/>
    </row>
    <row r="6845" spans="2:2" x14ac:dyDescent="0.3">
      <c r="B6845" s="305"/>
    </row>
    <row r="6846" spans="2:2" x14ac:dyDescent="0.3">
      <c r="B6846" s="305"/>
    </row>
    <row r="6847" spans="2:2" x14ac:dyDescent="0.3">
      <c r="B6847" s="305"/>
    </row>
    <row r="6848" spans="2:2" x14ac:dyDescent="0.3">
      <c r="B6848" s="305"/>
    </row>
    <row r="6849" spans="2:2" x14ac:dyDescent="0.3">
      <c r="B6849" s="305"/>
    </row>
    <row r="6850" spans="2:2" x14ac:dyDescent="0.3">
      <c r="B6850" s="305"/>
    </row>
    <row r="6851" spans="2:2" x14ac:dyDescent="0.3">
      <c r="B6851" s="305"/>
    </row>
    <row r="6852" spans="2:2" x14ac:dyDescent="0.3">
      <c r="B6852" s="305"/>
    </row>
    <row r="6853" spans="2:2" x14ac:dyDescent="0.3">
      <c r="B6853" s="305"/>
    </row>
    <row r="6854" spans="2:2" x14ac:dyDescent="0.3">
      <c r="B6854" s="305"/>
    </row>
    <row r="6855" spans="2:2" x14ac:dyDescent="0.3">
      <c r="B6855" s="305"/>
    </row>
    <row r="6856" spans="2:2" x14ac:dyDescent="0.3">
      <c r="B6856" s="305"/>
    </row>
    <row r="6857" spans="2:2" x14ac:dyDescent="0.3">
      <c r="B6857" s="305"/>
    </row>
    <row r="6858" spans="2:2" x14ac:dyDescent="0.3">
      <c r="B6858" s="305"/>
    </row>
    <row r="6859" spans="2:2" x14ac:dyDescent="0.3">
      <c r="B6859" s="305"/>
    </row>
    <row r="6860" spans="2:2" x14ac:dyDescent="0.3">
      <c r="B6860" s="305"/>
    </row>
    <row r="6861" spans="2:2" x14ac:dyDescent="0.3">
      <c r="B6861" s="305"/>
    </row>
    <row r="6862" spans="2:2" x14ac:dyDescent="0.3">
      <c r="B6862" s="305"/>
    </row>
    <row r="6863" spans="2:2" x14ac:dyDescent="0.3">
      <c r="B6863" s="305"/>
    </row>
    <row r="6864" spans="2:2" x14ac:dyDescent="0.3">
      <c r="B6864" s="305"/>
    </row>
    <row r="6865" spans="2:2" x14ac:dyDescent="0.3">
      <c r="B6865" s="305"/>
    </row>
    <row r="6866" spans="2:2" x14ac:dyDescent="0.3">
      <c r="B6866" s="305"/>
    </row>
    <row r="6867" spans="2:2" x14ac:dyDescent="0.3">
      <c r="B6867" s="305"/>
    </row>
    <row r="6868" spans="2:2" x14ac:dyDescent="0.3">
      <c r="B6868" s="305"/>
    </row>
    <row r="6869" spans="2:2" x14ac:dyDescent="0.3">
      <c r="B6869" s="305"/>
    </row>
    <row r="6870" spans="2:2" x14ac:dyDescent="0.3">
      <c r="B6870" s="305"/>
    </row>
    <row r="6871" spans="2:2" x14ac:dyDescent="0.3">
      <c r="B6871" s="305"/>
    </row>
    <row r="6872" spans="2:2" x14ac:dyDescent="0.3">
      <c r="B6872" s="305"/>
    </row>
    <row r="6873" spans="2:2" x14ac:dyDescent="0.3">
      <c r="B6873" s="305"/>
    </row>
    <row r="6874" spans="2:2" x14ac:dyDescent="0.3">
      <c r="B6874" s="305"/>
    </row>
    <row r="6875" spans="2:2" x14ac:dyDescent="0.3">
      <c r="B6875" s="305"/>
    </row>
    <row r="6876" spans="2:2" x14ac:dyDescent="0.3">
      <c r="B6876" s="305"/>
    </row>
    <row r="6877" spans="2:2" x14ac:dyDescent="0.3">
      <c r="B6877" s="305"/>
    </row>
    <row r="6878" spans="2:2" x14ac:dyDescent="0.3">
      <c r="B6878" s="305"/>
    </row>
    <row r="6879" spans="2:2" x14ac:dyDescent="0.3">
      <c r="B6879" s="305"/>
    </row>
    <row r="6880" spans="2:2" x14ac:dyDescent="0.3">
      <c r="B6880" s="305"/>
    </row>
    <row r="6881" spans="2:2" x14ac:dyDescent="0.3">
      <c r="B6881" s="305"/>
    </row>
    <row r="6882" spans="2:2" x14ac:dyDescent="0.3">
      <c r="B6882" s="305"/>
    </row>
    <row r="6883" spans="2:2" x14ac:dyDescent="0.3">
      <c r="B6883" s="305"/>
    </row>
    <row r="6884" spans="2:2" x14ac:dyDescent="0.3">
      <c r="B6884" s="305"/>
    </row>
    <row r="6885" spans="2:2" x14ac:dyDescent="0.3">
      <c r="B6885" s="305"/>
    </row>
    <row r="6886" spans="2:2" x14ac:dyDescent="0.3">
      <c r="B6886" s="305"/>
    </row>
    <row r="6887" spans="2:2" x14ac:dyDescent="0.3">
      <c r="B6887" s="305"/>
    </row>
    <row r="6888" spans="2:2" x14ac:dyDescent="0.3">
      <c r="B6888" s="305"/>
    </row>
    <row r="6889" spans="2:2" x14ac:dyDescent="0.3">
      <c r="B6889" s="305"/>
    </row>
    <row r="6890" spans="2:2" x14ac:dyDescent="0.3">
      <c r="B6890" s="305"/>
    </row>
    <row r="6891" spans="2:2" x14ac:dyDescent="0.3">
      <c r="B6891" s="305"/>
    </row>
    <row r="6892" spans="2:2" x14ac:dyDescent="0.3">
      <c r="B6892" s="305"/>
    </row>
    <row r="6893" spans="2:2" x14ac:dyDescent="0.3">
      <c r="B6893" s="305"/>
    </row>
    <row r="6894" spans="2:2" x14ac:dyDescent="0.3">
      <c r="B6894" s="305"/>
    </row>
    <row r="6895" spans="2:2" x14ac:dyDescent="0.3">
      <c r="B6895" s="305"/>
    </row>
    <row r="6896" spans="2:2" x14ac:dyDescent="0.3">
      <c r="B6896" s="305"/>
    </row>
    <row r="6897" spans="2:2" x14ac:dyDescent="0.3">
      <c r="B6897" s="305"/>
    </row>
    <row r="6898" spans="2:2" x14ac:dyDescent="0.3">
      <c r="B6898" s="305"/>
    </row>
    <row r="6899" spans="2:2" x14ac:dyDescent="0.3">
      <c r="B6899" s="305"/>
    </row>
    <row r="6900" spans="2:2" x14ac:dyDescent="0.3">
      <c r="B6900" s="305"/>
    </row>
    <row r="6901" spans="2:2" x14ac:dyDescent="0.3">
      <c r="B6901" s="305"/>
    </row>
    <row r="6902" spans="2:2" x14ac:dyDescent="0.3">
      <c r="B6902" s="305"/>
    </row>
    <row r="6903" spans="2:2" x14ac:dyDescent="0.3">
      <c r="B6903" s="305"/>
    </row>
    <row r="6904" spans="2:2" x14ac:dyDescent="0.3">
      <c r="B6904" s="305"/>
    </row>
    <row r="6905" spans="2:2" x14ac:dyDescent="0.3">
      <c r="B6905" s="305"/>
    </row>
    <row r="6906" spans="2:2" x14ac:dyDescent="0.3">
      <c r="B6906" s="305"/>
    </row>
    <row r="6907" spans="2:2" x14ac:dyDescent="0.3">
      <c r="B6907" s="305"/>
    </row>
    <row r="6908" spans="2:2" x14ac:dyDescent="0.3">
      <c r="B6908" s="305"/>
    </row>
    <row r="6909" spans="2:2" x14ac:dyDescent="0.3">
      <c r="B6909" s="305"/>
    </row>
    <row r="6910" spans="2:2" x14ac:dyDescent="0.3">
      <c r="B6910" s="305"/>
    </row>
    <row r="6911" spans="2:2" x14ac:dyDescent="0.3">
      <c r="B6911" s="305"/>
    </row>
    <row r="6912" spans="2:2" x14ac:dyDescent="0.3">
      <c r="B6912" s="305"/>
    </row>
    <row r="6913" spans="2:2" x14ac:dyDescent="0.3">
      <c r="B6913" s="305"/>
    </row>
    <row r="6914" spans="2:2" x14ac:dyDescent="0.3">
      <c r="B6914" s="305"/>
    </row>
    <row r="6915" spans="2:2" x14ac:dyDescent="0.3">
      <c r="B6915" s="305"/>
    </row>
    <row r="6916" spans="2:2" x14ac:dyDescent="0.3">
      <c r="B6916" s="305"/>
    </row>
    <row r="6917" spans="2:2" x14ac:dyDescent="0.3">
      <c r="B6917" s="305"/>
    </row>
    <row r="6918" spans="2:2" x14ac:dyDescent="0.3">
      <c r="B6918" s="305"/>
    </row>
    <row r="6919" spans="2:2" x14ac:dyDescent="0.3">
      <c r="B6919" s="305"/>
    </row>
    <row r="6920" spans="2:2" x14ac:dyDescent="0.3">
      <c r="B6920" s="305"/>
    </row>
    <row r="6921" spans="2:2" x14ac:dyDescent="0.3">
      <c r="B6921" s="305"/>
    </row>
    <row r="6922" spans="2:2" x14ac:dyDescent="0.3">
      <c r="B6922" s="305"/>
    </row>
    <row r="6923" spans="2:2" x14ac:dyDescent="0.3">
      <c r="B6923" s="305"/>
    </row>
    <row r="6924" spans="2:2" x14ac:dyDescent="0.3">
      <c r="B6924" s="305"/>
    </row>
    <row r="6925" spans="2:2" x14ac:dyDescent="0.3">
      <c r="B6925" s="305"/>
    </row>
    <row r="6926" spans="2:2" x14ac:dyDescent="0.3">
      <c r="B6926" s="305"/>
    </row>
    <row r="6927" spans="2:2" x14ac:dyDescent="0.3">
      <c r="B6927" s="305"/>
    </row>
    <row r="6928" spans="2:2" x14ac:dyDescent="0.3">
      <c r="B6928" s="305"/>
    </row>
    <row r="6929" spans="2:2" x14ac:dyDescent="0.3">
      <c r="B6929" s="305"/>
    </row>
    <row r="6930" spans="2:2" x14ac:dyDescent="0.3">
      <c r="B6930" s="305"/>
    </row>
    <row r="6931" spans="2:2" x14ac:dyDescent="0.3">
      <c r="B6931" s="305"/>
    </row>
    <row r="6932" spans="2:2" x14ac:dyDescent="0.3">
      <c r="B6932" s="305"/>
    </row>
    <row r="6933" spans="2:2" x14ac:dyDescent="0.3">
      <c r="B6933" s="305"/>
    </row>
    <row r="6934" spans="2:2" x14ac:dyDescent="0.3">
      <c r="B6934" s="305"/>
    </row>
    <row r="6935" spans="2:2" x14ac:dyDescent="0.3">
      <c r="B6935" s="305"/>
    </row>
    <row r="6936" spans="2:2" x14ac:dyDescent="0.3">
      <c r="B6936" s="305"/>
    </row>
    <row r="6937" spans="2:2" x14ac:dyDescent="0.3">
      <c r="B6937" s="305"/>
    </row>
    <row r="6938" spans="2:2" x14ac:dyDescent="0.3">
      <c r="B6938" s="305"/>
    </row>
    <row r="6939" spans="2:2" x14ac:dyDescent="0.3">
      <c r="B6939" s="305"/>
    </row>
    <row r="6940" spans="2:2" x14ac:dyDescent="0.3">
      <c r="B6940" s="305"/>
    </row>
    <row r="6941" spans="2:2" x14ac:dyDescent="0.3">
      <c r="B6941" s="305"/>
    </row>
    <row r="6942" spans="2:2" x14ac:dyDescent="0.3">
      <c r="B6942" s="305"/>
    </row>
    <row r="6943" spans="2:2" x14ac:dyDescent="0.3">
      <c r="B6943" s="305"/>
    </row>
    <row r="6944" spans="2:2" x14ac:dyDescent="0.3">
      <c r="B6944" s="305"/>
    </row>
    <row r="6945" spans="2:2" x14ac:dyDescent="0.3">
      <c r="B6945" s="305"/>
    </row>
    <row r="6946" spans="2:2" x14ac:dyDescent="0.3">
      <c r="B6946" s="305"/>
    </row>
    <row r="6947" spans="2:2" x14ac:dyDescent="0.3">
      <c r="B6947" s="305"/>
    </row>
    <row r="6948" spans="2:2" x14ac:dyDescent="0.3">
      <c r="B6948" s="305"/>
    </row>
    <row r="6949" spans="2:2" x14ac:dyDescent="0.3">
      <c r="B6949" s="305"/>
    </row>
    <row r="6950" spans="2:2" x14ac:dyDescent="0.3">
      <c r="B6950" s="305"/>
    </row>
    <row r="6951" spans="2:2" x14ac:dyDescent="0.3">
      <c r="B6951" s="305"/>
    </row>
    <row r="6952" spans="2:2" x14ac:dyDescent="0.3">
      <c r="B6952" s="305"/>
    </row>
    <row r="6953" spans="2:2" x14ac:dyDescent="0.3">
      <c r="B6953" s="305"/>
    </row>
    <row r="6954" spans="2:2" x14ac:dyDescent="0.3">
      <c r="B6954" s="305"/>
    </row>
    <row r="6955" spans="2:2" x14ac:dyDescent="0.3">
      <c r="B6955" s="305"/>
    </row>
    <row r="6956" spans="2:2" x14ac:dyDescent="0.3">
      <c r="B6956" s="305"/>
    </row>
    <row r="6957" spans="2:2" x14ac:dyDescent="0.3">
      <c r="B6957" s="305"/>
    </row>
    <row r="6958" spans="2:2" x14ac:dyDescent="0.3">
      <c r="B6958" s="305"/>
    </row>
    <row r="6959" spans="2:2" x14ac:dyDescent="0.3">
      <c r="B6959" s="305"/>
    </row>
    <row r="6960" spans="2:2" x14ac:dyDescent="0.3">
      <c r="B6960" s="305"/>
    </row>
    <row r="6961" spans="2:2" x14ac:dyDescent="0.3">
      <c r="B6961" s="305"/>
    </row>
    <row r="6962" spans="2:2" x14ac:dyDescent="0.3">
      <c r="B6962" s="305"/>
    </row>
    <row r="6963" spans="2:2" x14ac:dyDescent="0.3">
      <c r="B6963" s="305"/>
    </row>
    <row r="6964" spans="2:2" x14ac:dyDescent="0.3">
      <c r="B6964" s="305"/>
    </row>
    <row r="6965" spans="2:2" x14ac:dyDescent="0.3">
      <c r="B6965" s="305"/>
    </row>
    <row r="6966" spans="2:2" x14ac:dyDescent="0.3">
      <c r="B6966" s="305"/>
    </row>
    <row r="6967" spans="2:2" x14ac:dyDescent="0.3">
      <c r="B6967" s="305"/>
    </row>
    <row r="6968" spans="2:2" x14ac:dyDescent="0.3">
      <c r="B6968" s="305"/>
    </row>
    <row r="6969" spans="2:2" x14ac:dyDescent="0.3">
      <c r="B6969" s="305"/>
    </row>
    <row r="6970" spans="2:2" x14ac:dyDescent="0.3">
      <c r="B6970" s="305"/>
    </row>
    <row r="6971" spans="2:2" x14ac:dyDescent="0.3">
      <c r="B6971" s="305"/>
    </row>
    <row r="6972" spans="2:2" x14ac:dyDescent="0.3">
      <c r="B6972" s="305"/>
    </row>
    <row r="6973" spans="2:2" x14ac:dyDescent="0.3">
      <c r="B6973" s="305"/>
    </row>
    <row r="6974" spans="2:2" x14ac:dyDescent="0.3">
      <c r="B6974" s="305"/>
    </row>
    <row r="6975" spans="2:2" x14ac:dyDescent="0.3">
      <c r="B6975" s="305"/>
    </row>
    <row r="6976" spans="2:2" x14ac:dyDescent="0.3">
      <c r="B6976" s="305"/>
    </row>
    <row r="6977" spans="2:2" x14ac:dyDescent="0.3">
      <c r="B6977" s="305"/>
    </row>
    <row r="6978" spans="2:2" x14ac:dyDescent="0.3">
      <c r="B6978" s="305"/>
    </row>
    <row r="6979" spans="2:2" x14ac:dyDescent="0.3">
      <c r="B6979" s="305"/>
    </row>
    <row r="6980" spans="2:2" x14ac:dyDescent="0.3">
      <c r="B6980" s="305"/>
    </row>
    <row r="6981" spans="2:2" x14ac:dyDescent="0.3">
      <c r="B6981" s="305"/>
    </row>
    <row r="6982" spans="2:2" x14ac:dyDescent="0.3">
      <c r="B6982" s="305"/>
    </row>
    <row r="6983" spans="2:2" x14ac:dyDescent="0.3">
      <c r="B6983" s="305"/>
    </row>
    <row r="6984" spans="2:2" x14ac:dyDescent="0.3">
      <c r="B6984" s="305"/>
    </row>
    <row r="6985" spans="2:2" x14ac:dyDescent="0.3">
      <c r="B6985" s="305"/>
    </row>
    <row r="6986" spans="2:2" x14ac:dyDescent="0.3">
      <c r="B6986" s="305"/>
    </row>
    <row r="6987" spans="2:2" x14ac:dyDescent="0.3">
      <c r="B6987" s="305"/>
    </row>
    <row r="6988" spans="2:2" x14ac:dyDescent="0.3">
      <c r="B6988" s="305"/>
    </row>
    <row r="6989" spans="2:2" x14ac:dyDescent="0.3">
      <c r="B6989" s="305"/>
    </row>
    <row r="6990" spans="2:2" x14ac:dyDescent="0.3">
      <c r="B6990" s="305"/>
    </row>
    <row r="6991" spans="2:2" x14ac:dyDescent="0.3">
      <c r="B6991" s="305"/>
    </row>
    <row r="6992" spans="2:2" x14ac:dyDescent="0.3">
      <c r="B6992" s="305"/>
    </row>
    <row r="6993" spans="2:2" x14ac:dyDescent="0.3">
      <c r="B6993" s="305"/>
    </row>
    <row r="6994" spans="2:2" x14ac:dyDescent="0.3">
      <c r="B6994" s="305"/>
    </row>
    <row r="6995" spans="2:2" x14ac:dyDescent="0.3">
      <c r="B6995" s="305"/>
    </row>
    <row r="6996" spans="2:2" x14ac:dyDescent="0.3">
      <c r="B6996" s="305"/>
    </row>
    <row r="6997" spans="2:2" x14ac:dyDescent="0.3">
      <c r="B6997" s="305"/>
    </row>
    <row r="6998" spans="2:2" x14ac:dyDescent="0.3">
      <c r="B6998" s="305"/>
    </row>
    <row r="6999" spans="2:2" x14ac:dyDescent="0.3">
      <c r="B6999" s="305"/>
    </row>
    <row r="7000" spans="2:2" x14ac:dyDescent="0.3">
      <c r="B7000" s="305"/>
    </row>
    <row r="7001" spans="2:2" x14ac:dyDescent="0.3">
      <c r="B7001" s="305"/>
    </row>
    <row r="7002" spans="2:2" x14ac:dyDescent="0.3">
      <c r="B7002" s="305"/>
    </row>
    <row r="7003" spans="2:2" x14ac:dyDescent="0.3">
      <c r="B7003" s="305"/>
    </row>
    <row r="7004" spans="2:2" x14ac:dyDescent="0.3">
      <c r="B7004" s="305"/>
    </row>
    <row r="7005" spans="2:2" x14ac:dyDescent="0.3">
      <c r="B7005" s="305"/>
    </row>
    <row r="7006" spans="2:2" x14ac:dyDescent="0.3">
      <c r="B7006" s="305"/>
    </row>
    <row r="7007" spans="2:2" x14ac:dyDescent="0.3">
      <c r="B7007" s="305"/>
    </row>
    <row r="7008" spans="2:2" x14ac:dyDescent="0.3">
      <c r="B7008" s="305"/>
    </row>
    <row r="7009" spans="2:2" x14ac:dyDescent="0.3">
      <c r="B7009" s="305"/>
    </row>
    <row r="7010" spans="2:2" x14ac:dyDescent="0.3">
      <c r="B7010" s="305"/>
    </row>
    <row r="7011" spans="2:2" x14ac:dyDescent="0.3">
      <c r="B7011" s="305"/>
    </row>
    <row r="7012" spans="2:2" x14ac:dyDescent="0.3">
      <c r="B7012" s="305"/>
    </row>
    <row r="7013" spans="2:2" x14ac:dyDescent="0.3">
      <c r="B7013" s="305"/>
    </row>
    <row r="7014" spans="2:2" x14ac:dyDescent="0.3">
      <c r="B7014" s="305"/>
    </row>
    <row r="7015" spans="2:2" x14ac:dyDescent="0.3">
      <c r="B7015" s="305"/>
    </row>
    <row r="7016" spans="2:2" x14ac:dyDescent="0.3">
      <c r="B7016" s="305"/>
    </row>
    <row r="7017" spans="2:2" x14ac:dyDescent="0.3">
      <c r="B7017" s="305"/>
    </row>
    <row r="7018" spans="2:2" x14ac:dyDescent="0.3">
      <c r="B7018" s="305"/>
    </row>
    <row r="7019" spans="2:2" x14ac:dyDescent="0.3">
      <c r="B7019" s="305"/>
    </row>
    <row r="7020" spans="2:2" x14ac:dyDescent="0.3">
      <c r="B7020" s="305"/>
    </row>
    <row r="7021" spans="2:2" x14ac:dyDescent="0.3">
      <c r="B7021" s="305"/>
    </row>
    <row r="7022" spans="2:2" x14ac:dyDescent="0.3">
      <c r="B7022" s="305"/>
    </row>
    <row r="7023" spans="2:2" x14ac:dyDescent="0.3">
      <c r="B7023" s="305"/>
    </row>
    <row r="7024" spans="2:2" x14ac:dyDescent="0.3">
      <c r="B7024" s="305"/>
    </row>
    <row r="7025" spans="2:2" x14ac:dyDescent="0.3">
      <c r="B7025" s="305"/>
    </row>
    <row r="7026" spans="2:2" x14ac:dyDescent="0.3">
      <c r="B7026" s="305"/>
    </row>
    <row r="7027" spans="2:2" x14ac:dyDescent="0.3">
      <c r="B7027" s="305"/>
    </row>
    <row r="7028" spans="2:2" x14ac:dyDescent="0.3">
      <c r="B7028" s="305"/>
    </row>
    <row r="7029" spans="2:2" x14ac:dyDescent="0.3">
      <c r="B7029" s="305"/>
    </row>
    <row r="7030" spans="2:2" x14ac:dyDescent="0.3">
      <c r="B7030" s="305"/>
    </row>
    <row r="7031" spans="2:2" x14ac:dyDescent="0.3">
      <c r="B7031" s="305"/>
    </row>
    <row r="7032" spans="2:2" x14ac:dyDescent="0.3">
      <c r="B7032" s="305"/>
    </row>
    <row r="7033" spans="2:2" x14ac:dyDescent="0.3">
      <c r="B7033" s="305"/>
    </row>
    <row r="7034" spans="2:2" x14ac:dyDescent="0.3">
      <c r="B7034" s="305"/>
    </row>
    <row r="7035" spans="2:2" x14ac:dyDescent="0.3">
      <c r="B7035" s="305"/>
    </row>
    <row r="7036" spans="2:2" x14ac:dyDescent="0.3">
      <c r="B7036" s="305"/>
    </row>
    <row r="7037" spans="2:2" x14ac:dyDescent="0.3">
      <c r="B7037" s="305"/>
    </row>
    <row r="7038" spans="2:2" x14ac:dyDescent="0.3">
      <c r="B7038" s="305"/>
    </row>
    <row r="7039" spans="2:2" x14ac:dyDescent="0.3">
      <c r="B7039" s="305"/>
    </row>
    <row r="7040" spans="2:2" x14ac:dyDescent="0.3">
      <c r="B7040" s="305"/>
    </row>
    <row r="7041" spans="2:2" x14ac:dyDescent="0.3">
      <c r="B7041" s="305"/>
    </row>
    <row r="7042" spans="2:2" x14ac:dyDescent="0.3">
      <c r="B7042" s="305"/>
    </row>
    <row r="7043" spans="2:2" x14ac:dyDescent="0.3">
      <c r="B7043" s="305"/>
    </row>
    <row r="7044" spans="2:2" x14ac:dyDescent="0.3">
      <c r="B7044" s="305"/>
    </row>
    <row r="7045" spans="2:2" x14ac:dyDescent="0.3">
      <c r="B7045" s="305"/>
    </row>
    <row r="7046" spans="2:2" x14ac:dyDescent="0.3">
      <c r="B7046" s="305"/>
    </row>
    <row r="7047" spans="2:2" x14ac:dyDescent="0.3">
      <c r="B7047" s="305"/>
    </row>
    <row r="7048" spans="2:2" x14ac:dyDescent="0.3">
      <c r="B7048" s="305"/>
    </row>
    <row r="7049" spans="2:2" x14ac:dyDescent="0.3">
      <c r="B7049" s="305"/>
    </row>
    <row r="7050" spans="2:2" x14ac:dyDescent="0.3">
      <c r="B7050" s="305"/>
    </row>
    <row r="7051" spans="2:2" x14ac:dyDescent="0.3">
      <c r="B7051" s="305"/>
    </row>
    <row r="7052" spans="2:2" x14ac:dyDescent="0.3">
      <c r="B7052" s="305"/>
    </row>
    <row r="7053" spans="2:2" x14ac:dyDescent="0.3">
      <c r="B7053" s="305"/>
    </row>
    <row r="7054" spans="2:2" x14ac:dyDescent="0.3">
      <c r="B7054" s="305"/>
    </row>
    <row r="7055" spans="2:2" x14ac:dyDescent="0.3">
      <c r="B7055" s="305"/>
    </row>
    <row r="7056" spans="2:2" x14ac:dyDescent="0.3">
      <c r="B7056" s="305"/>
    </row>
    <row r="7057" spans="2:2" x14ac:dyDescent="0.3">
      <c r="B7057" s="305"/>
    </row>
    <row r="7058" spans="2:2" x14ac:dyDescent="0.3">
      <c r="B7058" s="305"/>
    </row>
    <row r="7059" spans="2:2" x14ac:dyDescent="0.3">
      <c r="B7059" s="305"/>
    </row>
    <row r="7060" spans="2:2" x14ac:dyDescent="0.3">
      <c r="B7060" s="305"/>
    </row>
    <row r="7061" spans="2:2" x14ac:dyDescent="0.3">
      <c r="B7061" s="305"/>
    </row>
    <row r="7062" spans="2:2" x14ac:dyDescent="0.3">
      <c r="B7062" s="305"/>
    </row>
    <row r="7063" spans="2:2" x14ac:dyDescent="0.3">
      <c r="B7063" s="305"/>
    </row>
    <row r="7064" spans="2:2" x14ac:dyDescent="0.3">
      <c r="B7064" s="305"/>
    </row>
    <row r="7065" spans="2:2" x14ac:dyDescent="0.3">
      <c r="B7065" s="305"/>
    </row>
    <row r="7066" spans="2:2" x14ac:dyDescent="0.3">
      <c r="B7066" s="305"/>
    </row>
    <row r="7067" spans="2:2" x14ac:dyDescent="0.3">
      <c r="B7067" s="305"/>
    </row>
    <row r="7068" spans="2:2" x14ac:dyDescent="0.3">
      <c r="B7068" s="305"/>
    </row>
    <row r="7069" spans="2:2" x14ac:dyDescent="0.3">
      <c r="B7069" s="305"/>
    </row>
    <row r="7070" spans="2:2" x14ac:dyDescent="0.3">
      <c r="B7070" s="305"/>
    </row>
    <row r="7071" spans="2:2" x14ac:dyDescent="0.3">
      <c r="B7071" s="305"/>
    </row>
    <row r="7072" spans="2:2" x14ac:dyDescent="0.3">
      <c r="B7072" s="305"/>
    </row>
    <row r="7073" spans="2:2" x14ac:dyDescent="0.3">
      <c r="B7073" s="305"/>
    </row>
    <row r="7074" spans="2:2" x14ac:dyDescent="0.3">
      <c r="B7074" s="305"/>
    </row>
    <row r="7075" spans="2:2" x14ac:dyDescent="0.3">
      <c r="B7075" s="305"/>
    </row>
    <row r="7076" spans="2:2" x14ac:dyDescent="0.3">
      <c r="B7076" s="305"/>
    </row>
    <row r="7077" spans="2:2" x14ac:dyDescent="0.3">
      <c r="B7077" s="305"/>
    </row>
    <row r="7078" spans="2:2" x14ac:dyDescent="0.3">
      <c r="B7078" s="305"/>
    </row>
    <row r="7079" spans="2:2" x14ac:dyDescent="0.3">
      <c r="B7079" s="305"/>
    </row>
    <row r="7080" spans="2:2" x14ac:dyDescent="0.3">
      <c r="B7080" s="305"/>
    </row>
    <row r="7081" spans="2:2" x14ac:dyDescent="0.3">
      <c r="B7081" s="305"/>
    </row>
    <row r="7082" spans="2:2" x14ac:dyDescent="0.3">
      <c r="B7082" s="305"/>
    </row>
    <row r="7083" spans="2:2" x14ac:dyDescent="0.3">
      <c r="B7083" s="305"/>
    </row>
    <row r="7084" spans="2:2" x14ac:dyDescent="0.3">
      <c r="B7084" s="305"/>
    </row>
    <row r="7085" spans="2:2" x14ac:dyDescent="0.3">
      <c r="B7085" s="305"/>
    </row>
    <row r="7086" spans="2:2" x14ac:dyDescent="0.3">
      <c r="B7086" s="305"/>
    </row>
    <row r="7087" spans="2:2" x14ac:dyDescent="0.3">
      <c r="B7087" s="305"/>
    </row>
    <row r="7088" spans="2:2" x14ac:dyDescent="0.3">
      <c r="B7088" s="305"/>
    </row>
    <row r="7089" spans="2:2" x14ac:dyDescent="0.3">
      <c r="B7089" s="305"/>
    </row>
    <row r="7090" spans="2:2" x14ac:dyDescent="0.3">
      <c r="B7090" s="305"/>
    </row>
    <row r="7091" spans="2:2" x14ac:dyDescent="0.3">
      <c r="B7091" s="305"/>
    </row>
    <row r="7092" spans="2:2" x14ac:dyDescent="0.3">
      <c r="B7092" s="305"/>
    </row>
    <row r="7093" spans="2:2" x14ac:dyDescent="0.3">
      <c r="B7093" s="305"/>
    </row>
    <row r="7094" spans="2:2" x14ac:dyDescent="0.3">
      <c r="B7094" s="305"/>
    </row>
    <row r="7095" spans="2:2" x14ac:dyDescent="0.3">
      <c r="B7095" s="305"/>
    </row>
    <row r="7096" spans="2:2" x14ac:dyDescent="0.3">
      <c r="B7096" s="305"/>
    </row>
    <row r="7097" spans="2:2" x14ac:dyDescent="0.3">
      <c r="B7097" s="305"/>
    </row>
    <row r="7098" spans="2:2" x14ac:dyDescent="0.3">
      <c r="B7098" s="305"/>
    </row>
    <row r="7099" spans="2:2" x14ac:dyDescent="0.3">
      <c r="B7099" s="305"/>
    </row>
    <row r="7100" spans="2:2" x14ac:dyDescent="0.3">
      <c r="B7100" s="305"/>
    </row>
    <row r="7101" spans="2:2" x14ac:dyDescent="0.3">
      <c r="B7101" s="305"/>
    </row>
    <row r="7102" spans="2:2" x14ac:dyDescent="0.3">
      <c r="B7102" s="305"/>
    </row>
    <row r="7103" spans="2:2" x14ac:dyDescent="0.3">
      <c r="B7103" s="305"/>
    </row>
    <row r="7104" spans="2:2" x14ac:dyDescent="0.3">
      <c r="B7104" s="305"/>
    </row>
    <row r="7105" spans="2:2" x14ac:dyDescent="0.3">
      <c r="B7105" s="305"/>
    </row>
    <row r="7106" spans="2:2" x14ac:dyDescent="0.3">
      <c r="B7106" s="305"/>
    </row>
    <row r="7107" spans="2:2" x14ac:dyDescent="0.3">
      <c r="B7107" s="305"/>
    </row>
    <row r="7108" spans="2:2" x14ac:dyDescent="0.3">
      <c r="B7108" s="305"/>
    </row>
    <row r="7109" spans="2:2" x14ac:dyDescent="0.3">
      <c r="B7109" s="305"/>
    </row>
    <row r="7110" spans="2:2" x14ac:dyDescent="0.3">
      <c r="B7110" s="305"/>
    </row>
    <row r="7111" spans="2:2" x14ac:dyDescent="0.3">
      <c r="B7111" s="305"/>
    </row>
    <row r="7112" spans="2:2" x14ac:dyDescent="0.3">
      <c r="B7112" s="305"/>
    </row>
    <row r="7113" spans="2:2" x14ac:dyDescent="0.3">
      <c r="B7113" s="305"/>
    </row>
    <row r="7114" spans="2:2" x14ac:dyDescent="0.3">
      <c r="B7114" s="305"/>
    </row>
    <row r="7115" spans="2:2" x14ac:dyDescent="0.3">
      <c r="B7115" s="305"/>
    </row>
    <row r="7116" spans="2:2" x14ac:dyDescent="0.3">
      <c r="B7116" s="305"/>
    </row>
    <row r="7117" spans="2:2" x14ac:dyDescent="0.3">
      <c r="B7117" s="305"/>
    </row>
    <row r="7118" spans="2:2" x14ac:dyDescent="0.3">
      <c r="B7118" s="305"/>
    </row>
    <row r="7119" spans="2:2" x14ac:dyDescent="0.3">
      <c r="B7119" s="305"/>
    </row>
    <row r="7120" spans="2:2" x14ac:dyDescent="0.3">
      <c r="B7120" s="305"/>
    </row>
    <row r="7121" spans="2:2" x14ac:dyDescent="0.3">
      <c r="B7121" s="305"/>
    </row>
    <row r="7122" spans="2:2" x14ac:dyDescent="0.3">
      <c r="B7122" s="305"/>
    </row>
    <row r="7123" spans="2:2" x14ac:dyDescent="0.3">
      <c r="B7123" s="305"/>
    </row>
    <row r="7124" spans="2:2" x14ac:dyDescent="0.3">
      <c r="B7124" s="305"/>
    </row>
    <row r="7125" spans="2:2" x14ac:dyDescent="0.3">
      <c r="B7125" s="305"/>
    </row>
    <row r="7126" spans="2:2" x14ac:dyDescent="0.3">
      <c r="B7126" s="305"/>
    </row>
    <row r="7127" spans="2:2" x14ac:dyDescent="0.3">
      <c r="B7127" s="305"/>
    </row>
    <row r="7128" spans="2:2" x14ac:dyDescent="0.3">
      <c r="B7128" s="305"/>
    </row>
    <row r="7129" spans="2:2" x14ac:dyDescent="0.3">
      <c r="B7129" s="305"/>
    </row>
    <row r="7130" spans="2:2" x14ac:dyDescent="0.3">
      <c r="B7130" s="305"/>
    </row>
    <row r="7131" spans="2:2" x14ac:dyDescent="0.3">
      <c r="B7131" s="305"/>
    </row>
    <row r="7132" spans="2:2" x14ac:dyDescent="0.3">
      <c r="B7132" s="305"/>
    </row>
    <row r="7133" spans="2:2" x14ac:dyDescent="0.3">
      <c r="B7133" s="305"/>
    </row>
    <row r="7134" spans="2:2" x14ac:dyDescent="0.3">
      <c r="B7134" s="305"/>
    </row>
    <row r="7135" spans="2:2" x14ac:dyDescent="0.3">
      <c r="B7135" s="305"/>
    </row>
    <row r="7136" spans="2:2" x14ac:dyDescent="0.3">
      <c r="B7136" s="305"/>
    </row>
    <row r="7137" spans="2:2" x14ac:dyDescent="0.3">
      <c r="B7137" s="305"/>
    </row>
    <row r="7138" spans="2:2" x14ac:dyDescent="0.3">
      <c r="B7138" s="305"/>
    </row>
    <row r="7139" spans="2:2" x14ac:dyDescent="0.3">
      <c r="B7139" s="305"/>
    </row>
    <row r="7140" spans="2:2" x14ac:dyDescent="0.3">
      <c r="B7140" s="305"/>
    </row>
    <row r="7141" spans="2:2" x14ac:dyDescent="0.3">
      <c r="B7141" s="305"/>
    </row>
    <row r="7142" spans="2:2" x14ac:dyDescent="0.3">
      <c r="B7142" s="305"/>
    </row>
    <row r="7143" spans="2:2" x14ac:dyDescent="0.3">
      <c r="B7143" s="305"/>
    </row>
    <row r="7144" spans="2:2" x14ac:dyDescent="0.3">
      <c r="B7144" s="305"/>
    </row>
    <row r="7145" spans="2:2" x14ac:dyDescent="0.3">
      <c r="B7145" s="305"/>
    </row>
    <row r="7146" spans="2:2" x14ac:dyDescent="0.3">
      <c r="B7146" s="305"/>
    </row>
    <row r="7147" spans="2:2" x14ac:dyDescent="0.3">
      <c r="B7147" s="305"/>
    </row>
    <row r="7148" spans="2:2" x14ac:dyDescent="0.3">
      <c r="B7148" s="305"/>
    </row>
    <row r="7149" spans="2:2" x14ac:dyDescent="0.3">
      <c r="B7149" s="305"/>
    </row>
    <row r="7150" spans="2:2" x14ac:dyDescent="0.3">
      <c r="B7150" s="305"/>
    </row>
    <row r="7151" spans="2:2" x14ac:dyDescent="0.3">
      <c r="B7151" s="305"/>
    </row>
    <row r="7152" spans="2:2" x14ac:dyDescent="0.3">
      <c r="B7152" s="305"/>
    </row>
    <row r="7153" spans="2:2" x14ac:dyDescent="0.3">
      <c r="B7153" s="305"/>
    </row>
    <row r="7154" spans="2:2" x14ac:dyDescent="0.3">
      <c r="B7154" s="305"/>
    </row>
    <row r="7155" spans="2:2" x14ac:dyDescent="0.3">
      <c r="B7155" s="305"/>
    </row>
    <row r="7156" spans="2:2" x14ac:dyDescent="0.3">
      <c r="B7156" s="305"/>
    </row>
    <row r="7157" spans="2:2" x14ac:dyDescent="0.3">
      <c r="B7157" s="305"/>
    </row>
    <row r="7158" spans="2:2" x14ac:dyDescent="0.3">
      <c r="B7158" s="305"/>
    </row>
    <row r="7159" spans="2:2" x14ac:dyDescent="0.3">
      <c r="B7159" s="305"/>
    </row>
    <row r="7160" spans="2:2" x14ac:dyDescent="0.3">
      <c r="B7160" s="305"/>
    </row>
    <row r="7161" spans="2:2" x14ac:dyDescent="0.3">
      <c r="B7161" s="305"/>
    </row>
    <row r="7162" spans="2:2" x14ac:dyDescent="0.3">
      <c r="B7162" s="305"/>
    </row>
    <row r="7163" spans="2:2" x14ac:dyDescent="0.3">
      <c r="B7163" s="305"/>
    </row>
    <row r="7164" spans="2:2" x14ac:dyDescent="0.3">
      <c r="B7164" s="305"/>
    </row>
    <row r="7165" spans="2:2" x14ac:dyDescent="0.3">
      <c r="B7165" s="305"/>
    </row>
    <row r="7166" spans="2:2" x14ac:dyDescent="0.3">
      <c r="B7166" s="305"/>
    </row>
    <row r="7167" spans="2:2" x14ac:dyDescent="0.3">
      <c r="B7167" s="305"/>
    </row>
    <row r="7168" spans="2:2" x14ac:dyDescent="0.3">
      <c r="B7168" s="305"/>
    </row>
    <row r="7169" spans="2:2" x14ac:dyDescent="0.3">
      <c r="B7169" s="305"/>
    </row>
    <row r="7170" spans="2:2" x14ac:dyDescent="0.3">
      <c r="B7170" s="305"/>
    </row>
    <row r="7171" spans="2:2" x14ac:dyDescent="0.3">
      <c r="B7171" s="305"/>
    </row>
    <row r="7172" spans="2:2" x14ac:dyDescent="0.3">
      <c r="B7172" s="305"/>
    </row>
    <row r="7173" spans="2:2" x14ac:dyDescent="0.3">
      <c r="B7173" s="305"/>
    </row>
    <row r="7174" spans="2:2" x14ac:dyDescent="0.3">
      <c r="B7174" s="305"/>
    </row>
    <row r="7175" spans="2:2" x14ac:dyDescent="0.3">
      <c r="B7175" s="305"/>
    </row>
    <row r="7176" spans="2:2" x14ac:dyDescent="0.3">
      <c r="B7176" s="305"/>
    </row>
    <row r="7177" spans="2:2" x14ac:dyDescent="0.3">
      <c r="B7177" s="305"/>
    </row>
    <row r="7178" spans="2:2" x14ac:dyDescent="0.3">
      <c r="B7178" s="305"/>
    </row>
    <row r="7179" spans="2:2" x14ac:dyDescent="0.3">
      <c r="B7179" s="305"/>
    </row>
    <row r="7180" spans="2:2" x14ac:dyDescent="0.3">
      <c r="B7180" s="305"/>
    </row>
    <row r="7181" spans="2:2" x14ac:dyDescent="0.3">
      <c r="B7181" s="305"/>
    </row>
    <row r="7182" spans="2:2" x14ac:dyDescent="0.3">
      <c r="B7182" s="305"/>
    </row>
    <row r="7183" spans="2:2" x14ac:dyDescent="0.3">
      <c r="B7183" s="305"/>
    </row>
    <row r="7184" spans="2:2" x14ac:dyDescent="0.3">
      <c r="B7184" s="305"/>
    </row>
    <row r="7185" spans="2:2" x14ac:dyDescent="0.3">
      <c r="B7185" s="305"/>
    </row>
    <row r="7186" spans="2:2" x14ac:dyDescent="0.3">
      <c r="B7186" s="305"/>
    </row>
    <row r="7187" spans="2:2" x14ac:dyDescent="0.3">
      <c r="B7187" s="305"/>
    </row>
    <row r="7188" spans="2:2" x14ac:dyDescent="0.3">
      <c r="B7188" s="305"/>
    </row>
    <row r="7189" spans="2:2" x14ac:dyDescent="0.3">
      <c r="B7189" s="305"/>
    </row>
    <row r="7190" spans="2:2" x14ac:dyDescent="0.3">
      <c r="B7190" s="305"/>
    </row>
    <row r="7191" spans="2:2" x14ac:dyDescent="0.3">
      <c r="B7191" s="305"/>
    </row>
    <row r="7192" spans="2:2" x14ac:dyDescent="0.3">
      <c r="B7192" s="305"/>
    </row>
    <row r="7193" spans="2:2" x14ac:dyDescent="0.3">
      <c r="B7193" s="305"/>
    </row>
    <row r="7194" spans="2:2" x14ac:dyDescent="0.3">
      <c r="B7194" s="305"/>
    </row>
    <row r="7195" spans="2:2" x14ac:dyDescent="0.3">
      <c r="B7195" s="305"/>
    </row>
    <row r="7196" spans="2:2" x14ac:dyDescent="0.3">
      <c r="B7196" s="305"/>
    </row>
    <row r="7197" spans="2:2" x14ac:dyDescent="0.3">
      <c r="B7197" s="305"/>
    </row>
    <row r="7198" spans="2:2" x14ac:dyDescent="0.3">
      <c r="B7198" s="305"/>
    </row>
    <row r="7199" spans="2:2" x14ac:dyDescent="0.3">
      <c r="B7199" s="305"/>
    </row>
    <row r="7200" spans="2:2" x14ac:dyDescent="0.3">
      <c r="B7200" s="305"/>
    </row>
    <row r="7201" spans="2:2" x14ac:dyDescent="0.3">
      <c r="B7201" s="305"/>
    </row>
    <row r="7202" spans="2:2" x14ac:dyDescent="0.3">
      <c r="B7202" s="305"/>
    </row>
    <row r="7203" spans="2:2" x14ac:dyDescent="0.3">
      <c r="B7203" s="305"/>
    </row>
    <row r="7204" spans="2:2" x14ac:dyDescent="0.3">
      <c r="B7204" s="305"/>
    </row>
    <row r="7205" spans="2:2" x14ac:dyDescent="0.3">
      <c r="B7205" s="305"/>
    </row>
    <row r="7206" spans="2:2" x14ac:dyDescent="0.3">
      <c r="B7206" s="305"/>
    </row>
    <row r="7207" spans="2:2" x14ac:dyDescent="0.3">
      <c r="B7207" s="305"/>
    </row>
    <row r="7208" spans="2:2" x14ac:dyDescent="0.3">
      <c r="B7208" s="305"/>
    </row>
    <row r="7209" spans="2:2" x14ac:dyDescent="0.3">
      <c r="B7209" s="305"/>
    </row>
    <row r="7210" spans="2:2" x14ac:dyDescent="0.3">
      <c r="B7210" s="305"/>
    </row>
    <row r="7211" spans="2:2" x14ac:dyDescent="0.3">
      <c r="B7211" s="305"/>
    </row>
    <row r="7212" spans="2:2" x14ac:dyDescent="0.3">
      <c r="B7212" s="305"/>
    </row>
    <row r="7213" spans="2:2" x14ac:dyDescent="0.3">
      <c r="B7213" s="305"/>
    </row>
    <row r="7214" spans="2:2" x14ac:dyDescent="0.3">
      <c r="B7214" s="305"/>
    </row>
    <row r="7215" spans="2:2" x14ac:dyDescent="0.3">
      <c r="B7215" s="305"/>
    </row>
    <row r="7216" spans="2:2" x14ac:dyDescent="0.3">
      <c r="B7216" s="305"/>
    </row>
    <row r="7217" spans="2:2" x14ac:dyDescent="0.3">
      <c r="B7217" s="305"/>
    </row>
    <row r="7218" spans="2:2" x14ac:dyDescent="0.3">
      <c r="B7218" s="305"/>
    </row>
    <row r="7219" spans="2:2" x14ac:dyDescent="0.3">
      <c r="B7219" s="305"/>
    </row>
    <row r="7220" spans="2:2" x14ac:dyDescent="0.3">
      <c r="B7220" s="305"/>
    </row>
    <row r="7221" spans="2:2" x14ac:dyDescent="0.3">
      <c r="B7221" s="305"/>
    </row>
    <row r="7222" spans="2:2" x14ac:dyDescent="0.3">
      <c r="B7222" s="305"/>
    </row>
    <row r="7223" spans="2:2" x14ac:dyDescent="0.3">
      <c r="B7223" s="305"/>
    </row>
    <row r="7224" spans="2:2" x14ac:dyDescent="0.3">
      <c r="B7224" s="305"/>
    </row>
    <row r="7225" spans="2:2" x14ac:dyDescent="0.3">
      <c r="B7225" s="305"/>
    </row>
    <row r="7226" spans="2:2" x14ac:dyDescent="0.3">
      <c r="B7226" s="305"/>
    </row>
    <row r="7227" spans="2:2" x14ac:dyDescent="0.3">
      <c r="B7227" s="305"/>
    </row>
    <row r="7228" spans="2:2" x14ac:dyDescent="0.3">
      <c r="B7228" s="305"/>
    </row>
    <row r="7229" spans="2:2" x14ac:dyDescent="0.3">
      <c r="B7229" s="305"/>
    </row>
    <row r="7230" spans="2:2" x14ac:dyDescent="0.3">
      <c r="B7230" s="305"/>
    </row>
    <row r="7231" spans="2:2" x14ac:dyDescent="0.3">
      <c r="B7231" s="305"/>
    </row>
    <row r="7232" spans="2:2" x14ac:dyDescent="0.3">
      <c r="B7232" s="305"/>
    </row>
    <row r="7233" spans="2:2" x14ac:dyDescent="0.3">
      <c r="B7233" s="305"/>
    </row>
    <row r="7234" spans="2:2" x14ac:dyDescent="0.3">
      <c r="B7234" s="305"/>
    </row>
    <row r="7235" spans="2:2" x14ac:dyDescent="0.3">
      <c r="B7235" s="305"/>
    </row>
    <row r="7236" spans="2:2" x14ac:dyDescent="0.3">
      <c r="B7236" s="305"/>
    </row>
    <row r="7237" spans="2:2" x14ac:dyDescent="0.3">
      <c r="B7237" s="305"/>
    </row>
    <row r="7238" spans="2:2" x14ac:dyDescent="0.3">
      <c r="B7238" s="305"/>
    </row>
    <row r="7239" spans="2:2" x14ac:dyDescent="0.3">
      <c r="B7239" s="305"/>
    </row>
    <row r="7240" spans="2:2" x14ac:dyDescent="0.3">
      <c r="B7240" s="305"/>
    </row>
    <row r="7241" spans="2:2" x14ac:dyDescent="0.3">
      <c r="B7241" s="305"/>
    </row>
    <row r="7242" spans="2:2" x14ac:dyDescent="0.3">
      <c r="B7242" s="305"/>
    </row>
    <row r="7243" spans="2:2" x14ac:dyDescent="0.3">
      <c r="B7243" s="305"/>
    </row>
    <row r="7244" spans="2:2" x14ac:dyDescent="0.3">
      <c r="B7244" s="305"/>
    </row>
    <row r="7245" spans="2:2" x14ac:dyDescent="0.3">
      <c r="B7245" s="305"/>
    </row>
    <row r="7246" spans="2:2" x14ac:dyDescent="0.3">
      <c r="B7246" s="305"/>
    </row>
    <row r="7247" spans="2:2" x14ac:dyDescent="0.3">
      <c r="B7247" s="305"/>
    </row>
    <row r="7248" spans="2:2" x14ac:dyDescent="0.3">
      <c r="B7248" s="305"/>
    </row>
    <row r="7249" spans="2:2" x14ac:dyDescent="0.3">
      <c r="B7249" s="305"/>
    </row>
    <row r="7250" spans="2:2" x14ac:dyDescent="0.3">
      <c r="B7250" s="305"/>
    </row>
    <row r="7251" spans="2:2" x14ac:dyDescent="0.3">
      <c r="B7251" s="305"/>
    </row>
    <row r="7252" spans="2:2" x14ac:dyDescent="0.3">
      <c r="B7252" s="305"/>
    </row>
    <row r="7253" spans="2:2" x14ac:dyDescent="0.3">
      <c r="B7253" s="305"/>
    </row>
    <row r="7254" spans="2:2" x14ac:dyDescent="0.3">
      <c r="B7254" s="305"/>
    </row>
    <row r="7255" spans="2:2" x14ac:dyDescent="0.3">
      <c r="B7255" s="305"/>
    </row>
    <row r="7256" spans="2:2" x14ac:dyDescent="0.3">
      <c r="B7256" s="305"/>
    </row>
    <row r="7257" spans="2:2" x14ac:dyDescent="0.3">
      <c r="B7257" s="305"/>
    </row>
    <row r="7258" spans="2:2" x14ac:dyDescent="0.3">
      <c r="B7258" s="305"/>
    </row>
    <row r="7259" spans="2:2" x14ac:dyDescent="0.3">
      <c r="B7259" s="305"/>
    </row>
    <row r="7260" spans="2:2" x14ac:dyDescent="0.3">
      <c r="B7260" s="305"/>
    </row>
    <row r="7261" spans="2:2" x14ac:dyDescent="0.3">
      <c r="B7261" s="305"/>
    </row>
    <row r="7262" spans="2:2" x14ac:dyDescent="0.3">
      <c r="B7262" s="305"/>
    </row>
    <row r="7263" spans="2:2" x14ac:dyDescent="0.3">
      <c r="B7263" s="305"/>
    </row>
    <row r="7264" spans="2:2" x14ac:dyDescent="0.3">
      <c r="B7264" s="305"/>
    </row>
    <row r="7265" spans="2:2" x14ac:dyDescent="0.3">
      <c r="B7265" s="305"/>
    </row>
    <row r="7266" spans="2:2" x14ac:dyDescent="0.3">
      <c r="B7266" s="305"/>
    </row>
    <row r="7267" spans="2:2" x14ac:dyDescent="0.3">
      <c r="B7267" s="305"/>
    </row>
    <row r="7268" spans="2:2" x14ac:dyDescent="0.3">
      <c r="B7268" s="305"/>
    </row>
    <row r="7269" spans="2:2" x14ac:dyDescent="0.3">
      <c r="B7269" s="305"/>
    </row>
    <row r="7270" spans="2:2" x14ac:dyDescent="0.3">
      <c r="B7270" s="305"/>
    </row>
    <row r="7271" spans="2:2" x14ac:dyDescent="0.3">
      <c r="B7271" s="305"/>
    </row>
    <row r="7272" spans="2:2" x14ac:dyDescent="0.3">
      <c r="B7272" s="305"/>
    </row>
    <row r="7273" spans="2:2" x14ac:dyDescent="0.3">
      <c r="B7273" s="305"/>
    </row>
    <row r="7274" spans="2:2" x14ac:dyDescent="0.3">
      <c r="B7274" s="305"/>
    </row>
    <row r="7275" spans="2:2" x14ac:dyDescent="0.3">
      <c r="B7275" s="305"/>
    </row>
    <row r="7276" spans="2:2" x14ac:dyDescent="0.3">
      <c r="B7276" s="305"/>
    </row>
    <row r="7277" spans="2:2" x14ac:dyDescent="0.3">
      <c r="B7277" s="305"/>
    </row>
    <row r="7278" spans="2:2" x14ac:dyDescent="0.3">
      <c r="B7278" s="305"/>
    </row>
    <row r="7279" spans="2:2" x14ac:dyDescent="0.3">
      <c r="B7279" s="305"/>
    </row>
    <row r="7280" spans="2:2" x14ac:dyDescent="0.3">
      <c r="B7280" s="305"/>
    </row>
    <row r="7281" spans="2:2" x14ac:dyDescent="0.3">
      <c r="B7281" s="305"/>
    </row>
    <row r="7282" spans="2:2" x14ac:dyDescent="0.3">
      <c r="B7282" s="305"/>
    </row>
    <row r="7283" spans="2:2" x14ac:dyDescent="0.3">
      <c r="B7283" s="305"/>
    </row>
    <row r="7284" spans="2:2" x14ac:dyDescent="0.3">
      <c r="B7284" s="305"/>
    </row>
    <row r="7285" spans="2:2" x14ac:dyDescent="0.3">
      <c r="B7285" s="305"/>
    </row>
    <row r="7286" spans="2:2" x14ac:dyDescent="0.3">
      <c r="B7286" s="305"/>
    </row>
    <row r="7287" spans="2:2" x14ac:dyDescent="0.3">
      <c r="B7287" s="305"/>
    </row>
    <row r="7288" spans="2:2" x14ac:dyDescent="0.3">
      <c r="B7288" s="305"/>
    </row>
    <row r="7289" spans="2:2" x14ac:dyDescent="0.3">
      <c r="B7289" s="305"/>
    </row>
    <row r="7290" spans="2:2" x14ac:dyDescent="0.3">
      <c r="B7290" s="305"/>
    </row>
    <row r="7291" spans="2:2" x14ac:dyDescent="0.3">
      <c r="B7291" s="305"/>
    </row>
    <row r="7292" spans="2:2" x14ac:dyDescent="0.3">
      <c r="B7292" s="305"/>
    </row>
    <row r="7293" spans="2:2" x14ac:dyDescent="0.3">
      <c r="B7293" s="305"/>
    </row>
    <row r="7294" spans="2:2" x14ac:dyDescent="0.3">
      <c r="B7294" s="305"/>
    </row>
    <row r="7295" spans="2:2" x14ac:dyDescent="0.3">
      <c r="B7295" s="305"/>
    </row>
    <row r="7296" spans="2:2" x14ac:dyDescent="0.3">
      <c r="B7296" s="305"/>
    </row>
    <row r="7297" spans="2:2" x14ac:dyDescent="0.3">
      <c r="B7297" s="305"/>
    </row>
    <row r="7298" spans="2:2" x14ac:dyDescent="0.3">
      <c r="B7298" s="305"/>
    </row>
    <row r="7299" spans="2:2" x14ac:dyDescent="0.3">
      <c r="B7299" s="305"/>
    </row>
    <row r="7300" spans="2:2" x14ac:dyDescent="0.3">
      <c r="B7300" s="305"/>
    </row>
    <row r="7301" spans="2:2" x14ac:dyDescent="0.3">
      <c r="B7301" s="305"/>
    </row>
    <row r="7302" spans="2:2" x14ac:dyDescent="0.3">
      <c r="B7302" s="305"/>
    </row>
    <row r="7303" spans="2:2" x14ac:dyDescent="0.3">
      <c r="B7303" s="305"/>
    </row>
    <row r="7304" spans="2:2" x14ac:dyDescent="0.3">
      <c r="B7304" s="305"/>
    </row>
    <row r="7305" spans="2:2" x14ac:dyDescent="0.3">
      <c r="B7305" s="305"/>
    </row>
    <row r="7306" spans="2:2" x14ac:dyDescent="0.3">
      <c r="B7306" s="305"/>
    </row>
    <row r="7307" spans="2:2" x14ac:dyDescent="0.3">
      <c r="B7307" s="305"/>
    </row>
    <row r="7308" spans="2:2" x14ac:dyDescent="0.3">
      <c r="B7308" s="305"/>
    </row>
    <row r="7309" spans="2:2" x14ac:dyDescent="0.3">
      <c r="B7309" s="305"/>
    </row>
    <row r="7310" spans="2:2" x14ac:dyDescent="0.3">
      <c r="B7310" s="305"/>
    </row>
    <row r="7311" spans="2:2" x14ac:dyDescent="0.3">
      <c r="B7311" s="305"/>
    </row>
    <row r="7312" spans="2:2" x14ac:dyDescent="0.3">
      <c r="B7312" s="305"/>
    </row>
    <row r="7313" spans="2:2" x14ac:dyDescent="0.3">
      <c r="B7313" s="305"/>
    </row>
    <row r="7314" spans="2:2" x14ac:dyDescent="0.3">
      <c r="B7314" s="305"/>
    </row>
    <row r="7315" spans="2:2" x14ac:dyDescent="0.3">
      <c r="B7315" s="305"/>
    </row>
    <row r="7316" spans="2:2" x14ac:dyDescent="0.3">
      <c r="B7316" s="305"/>
    </row>
    <row r="7317" spans="2:2" x14ac:dyDescent="0.3">
      <c r="B7317" s="305"/>
    </row>
    <row r="7318" spans="2:2" x14ac:dyDescent="0.3">
      <c r="B7318" s="305"/>
    </row>
    <row r="7319" spans="2:2" x14ac:dyDescent="0.3">
      <c r="B7319" s="305"/>
    </row>
    <row r="7320" spans="2:2" x14ac:dyDescent="0.3">
      <c r="B7320" s="305"/>
    </row>
    <row r="7321" spans="2:2" x14ac:dyDescent="0.3">
      <c r="B7321" s="305"/>
    </row>
    <row r="7322" spans="2:2" x14ac:dyDescent="0.3">
      <c r="B7322" s="305"/>
    </row>
    <row r="7323" spans="2:2" x14ac:dyDescent="0.3">
      <c r="B7323" s="305"/>
    </row>
    <row r="7324" spans="2:2" x14ac:dyDescent="0.3">
      <c r="B7324" s="305"/>
    </row>
    <row r="7325" spans="2:2" x14ac:dyDescent="0.3">
      <c r="B7325" s="305"/>
    </row>
    <row r="7326" spans="2:2" x14ac:dyDescent="0.3">
      <c r="B7326" s="305"/>
    </row>
    <row r="7327" spans="2:2" x14ac:dyDescent="0.3">
      <c r="B7327" s="305"/>
    </row>
    <row r="7328" spans="2:2" x14ac:dyDescent="0.3">
      <c r="B7328" s="305"/>
    </row>
    <row r="7329" spans="2:2" x14ac:dyDescent="0.3">
      <c r="B7329" s="305"/>
    </row>
    <row r="7330" spans="2:2" x14ac:dyDescent="0.3">
      <c r="B7330" s="305"/>
    </row>
    <row r="7331" spans="2:2" x14ac:dyDescent="0.3">
      <c r="B7331" s="305"/>
    </row>
    <row r="7332" spans="2:2" x14ac:dyDescent="0.3">
      <c r="B7332" s="305"/>
    </row>
    <row r="7333" spans="2:2" x14ac:dyDescent="0.3">
      <c r="B7333" s="305"/>
    </row>
    <row r="7334" spans="2:2" x14ac:dyDescent="0.3">
      <c r="B7334" s="305"/>
    </row>
    <row r="7335" spans="2:2" x14ac:dyDescent="0.3">
      <c r="B7335" s="305"/>
    </row>
    <row r="7336" spans="2:2" x14ac:dyDescent="0.3">
      <c r="B7336" s="305"/>
    </row>
    <row r="7337" spans="2:2" x14ac:dyDescent="0.3">
      <c r="B7337" s="305"/>
    </row>
    <row r="7338" spans="2:2" x14ac:dyDescent="0.3">
      <c r="B7338" s="305"/>
    </row>
    <row r="7339" spans="2:2" x14ac:dyDescent="0.3">
      <c r="B7339" s="305"/>
    </row>
    <row r="7340" spans="2:2" x14ac:dyDescent="0.3">
      <c r="B7340" s="305"/>
    </row>
    <row r="7341" spans="2:2" x14ac:dyDescent="0.3">
      <c r="B7341" s="305"/>
    </row>
    <row r="7342" spans="2:2" x14ac:dyDescent="0.3">
      <c r="B7342" s="305"/>
    </row>
    <row r="7343" spans="2:2" x14ac:dyDescent="0.3">
      <c r="B7343" s="305"/>
    </row>
    <row r="7344" spans="2:2" x14ac:dyDescent="0.3">
      <c r="B7344" s="305"/>
    </row>
    <row r="7345" spans="2:2" x14ac:dyDescent="0.3">
      <c r="B7345" s="305"/>
    </row>
    <row r="7346" spans="2:2" x14ac:dyDescent="0.3">
      <c r="B7346" s="305"/>
    </row>
    <row r="7347" spans="2:2" x14ac:dyDescent="0.3">
      <c r="B7347" s="305"/>
    </row>
    <row r="7348" spans="2:2" x14ac:dyDescent="0.3">
      <c r="B7348" s="305"/>
    </row>
    <row r="7349" spans="2:2" x14ac:dyDescent="0.3">
      <c r="B7349" s="305"/>
    </row>
    <row r="7350" spans="2:2" x14ac:dyDescent="0.3">
      <c r="B7350" s="305"/>
    </row>
    <row r="7351" spans="2:2" x14ac:dyDescent="0.3">
      <c r="B7351" s="305"/>
    </row>
    <row r="7352" spans="2:2" x14ac:dyDescent="0.3">
      <c r="B7352" s="305"/>
    </row>
    <row r="7353" spans="2:2" x14ac:dyDescent="0.3">
      <c r="B7353" s="305"/>
    </row>
    <row r="7354" spans="2:2" x14ac:dyDescent="0.3">
      <c r="B7354" s="305"/>
    </row>
    <row r="7355" spans="2:2" x14ac:dyDescent="0.3">
      <c r="B7355" s="305"/>
    </row>
    <row r="7356" spans="2:2" x14ac:dyDescent="0.3">
      <c r="B7356" s="305"/>
    </row>
    <row r="7357" spans="2:2" x14ac:dyDescent="0.3">
      <c r="B7357" s="305"/>
    </row>
    <row r="7358" spans="2:2" x14ac:dyDescent="0.3">
      <c r="B7358" s="305"/>
    </row>
    <row r="7359" spans="2:2" x14ac:dyDescent="0.3">
      <c r="B7359" s="305"/>
    </row>
    <row r="7360" spans="2:2" x14ac:dyDescent="0.3">
      <c r="B7360" s="305"/>
    </row>
    <row r="7361" spans="2:2" x14ac:dyDescent="0.3">
      <c r="B7361" s="305"/>
    </row>
    <row r="7362" spans="2:2" x14ac:dyDescent="0.3">
      <c r="B7362" s="305"/>
    </row>
    <row r="7363" spans="2:2" x14ac:dyDescent="0.3">
      <c r="B7363" s="305"/>
    </row>
    <row r="7364" spans="2:2" x14ac:dyDescent="0.3">
      <c r="B7364" s="305"/>
    </row>
    <row r="7365" spans="2:2" x14ac:dyDescent="0.3">
      <c r="B7365" s="305"/>
    </row>
    <row r="7366" spans="2:2" x14ac:dyDescent="0.3">
      <c r="B7366" s="305"/>
    </row>
    <row r="7367" spans="2:2" x14ac:dyDescent="0.3">
      <c r="B7367" s="305"/>
    </row>
    <row r="7368" spans="2:2" x14ac:dyDescent="0.3">
      <c r="B7368" s="305"/>
    </row>
    <row r="7369" spans="2:2" x14ac:dyDescent="0.3">
      <c r="B7369" s="305"/>
    </row>
    <row r="7370" spans="2:2" x14ac:dyDescent="0.3">
      <c r="B7370" s="305"/>
    </row>
    <row r="7371" spans="2:2" x14ac:dyDescent="0.3">
      <c r="B7371" s="305"/>
    </row>
    <row r="7372" spans="2:2" x14ac:dyDescent="0.3">
      <c r="B7372" s="305"/>
    </row>
    <row r="7373" spans="2:2" x14ac:dyDescent="0.3">
      <c r="B7373" s="305"/>
    </row>
    <row r="7374" spans="2:2" x14ac:dyDescent="0.3">
      <c r="B7374" s="305"/>
    </row>
    <row r="7375" spans="2:2" x14ac:dyDescent="0.3">
      <c r="B7375" s="305"/>
    </row>
    <row r="7376" spans="2:2" x14ac:dyDescent="0.3">
      <c r="B7376" s="305"/>
    </row>
    <row r="7377" spans="2:2" x14ac:dyDescent="0.3">
      <c r="B7377" s="305"/>
    </row>
    <row r="7378" spans="2:2" x14ac:dyDescent="0.3">
      <c r="B7378" s="305"/>
    </row>
    <row r="7379" spans="2:2" x14ac:dyDescent="0.3">
      <c r="B7379" s="305"/>
    </row>
    <row r="7380" spans="2:2" x14ac:dyDescent="0.3">
      <c r="B7380" s="305"/>
    </row>
    <row r="7381" spans="2:2" x14ac:dyDescent="0.3">
      <c r="B7381" s="305"/>
    </row>
    <row r="7382" spans="2:2" x14ac:dyDescent="0.3">
      <c r="B7382" s="305"/>
    </row>
    <row r="7383" spans="2:2" x14ac:dyDescent="0.3">
      <c r="B7383" s="305"/>
    </row>
    <row r="7384" spans="2:2" x14ac:dyDescent="0.3">
      <c r="B7384" s="305"/>
    </row>
    <row r="7385" spans="2:2" x14ac:dyDescent="0.3">
      <c r="B7385" s="305"/>
    </row>
    <row r="7386" spans="2:2" x14ac:dyDescent="0.3">
      <c r="B7386" s="305"/>
    </row>
    <row r="7387" spans="2:2" x14ac:dyDescent="0.3">
      <c r="B7387" s="305"/>
    </row>
    <row r="7388" spans="2:2" x14ac:dyDescent="0.3">
      <c r="B7388" s="305"/>
    </row>
    <row r="7389" spans="2:2" x14ac:dyDescent="0.3">
      <c r="B7389" s="305"/>
    </row>
    <row r="7390" spans="2:2" x14ac:dyDescent="0.3">
      <c r="B7390" s="305"/>
    </row>
    <row r="7391" spans="2:2" x14ac:dyDescent="0.3">
      <c r="B7391" s="305"/>
    </row>
    <row r="7392" spans="2:2" x14ac:dyDescent="0.3">
      <c r="B7392" s="305"/>
    </row>
    <row r="7393" spans="2:2" x14ac:dyDescent="0.3">
      <c r="B7393" s="305"/>
    </row>
    <row r="7394" spans="2:2" x14ac:dyDescent="0.3">
      <c r="B7394" s="305"/>
    </row>
    <row r="7395" spans="2:2" x14ac:dyDescent="0.3">
      <c r="B7395" s="305"/>
    </row>
    <row r="7396" spans="2:2" x14ac:dyDescent="0.3">
      <c r="B7396" s="305"/>
    </row>
    <row r="7397" spans="2:2" x14ac:dyDescent="0.3">
      <c r="B7397" s="305"/>
    </row>
    <row r="7398" spans="2:2" x14ac:dyDescent="0.3">
      <c r="B7398" s="305"/>
    </row>
    <row r="7399" spans="2:2" x14ac:dyDescent="0.3">
      <c r="B7399" s="305"/>
    </row>
    <row r="7400" spans="2:2" x14ac:dyDescent="0.3">
      <c r="B7400" s="305"/>
    </row>
    <row r="7401" spans="2:2" x14ac:dyDescent="0.3">
      <c r="B7401" s="305"/>
    </row>
    <row r="7402" spans="2:2" x14ac:dyDescent="0.3">
      <c r="B7402" s="305"/>
    </row>
    <row r="7403" spans="2:2" x14ac:dyDescent="0.3">
      <c r="B7403" s="305"/>
    </row>
    <row r="7404" spans="2:2" x14ac:dyDescent="0.3">
      <c r="B7404" s="305"/>
    </row>
    <row r="7405" spans="2:2" x14ac:dyDescent="0.3">
      <c r="B7405" s="305"/>
    </row>
    <row r="7406" spans="2:2" x14ac:dyDescent="0.3">
      <c r="B7406" s="305"/>
    </row>
    <row r="7407" spans="2:2" x14ac:dyDescent="0.3">
      <c r="B7407" s="305"/>
    </row>
    <row r="7408" spans="2:2" x14ac:dyDescent="0.3">
      <c r="B7408" s="305"/>
    </row>
    <row r="7409" spans="2:2" x14ac:dyDescent="0.3">
      <c r="B7409" s="305"/>
    </row>
    <row r="7410" spans="2:2" x14ac:dyDescent="0.3">
      <c r="B7410" s="305"/>
    </row>
    <row r="7411" spans="2:2" x14ac:dyDescent="0.3">
      <c r="B7411" s="305"/>
    </row>
    <row r="7412" spans="2:2" x14ac:dyDescent="0.3">
      <c r="B7412" s="305"/>
    </row>
    <row r="7413" spans="2:2" x14ac:dyDescent="0.3">
      <c r="B7413" s="305"/>
    </row>
    <row r="7414" spans="2:2" x14ac:dyDescent="0.3">
      <c r="B7414" s="305"/>
    </row>
    <row r="7415" spans="2:2" x14ac:dyDescent="0.3">
      <c r="B7415" s="305"/>
    </row>
    <row r="7416" spans="2:2" x14ac:dyDescent="0.3">
      <c r="B7416" s="305"/>
    </row>
    <row r="7417" spans="2:2" x14ac:dyDescent="0.3">
      <c r="B7417" s="305"/>
    </row>
    <row r="7418" spans="2:2" x14ac:dyDescent="0.3">
      <c r="B7418" s="305"/>
    </row>
    <row r="7419" spans="2:2" x14ac:dyDescent="0.3">
      <c r="B7419" s="305"/>
    </row>
    <row r="7420" spans="2:2" x14ac:dyDescent="0.3">
      <c r="B7420" s="305"/>
    </row>
    <row r="7421" spans="2:2" x14ac:dyDescent="0.3">
      <c r="B7421" s="305"/>
    </row>
    <row r="7422" spans="2:2" x14ac:dyDescent="0.3">
      <c r="B7422" s="305"/>
    </row>
    <row r="7423" spans="2:2" x14ac:dyDescent="0.3">
      <c r="B7423" s="305"/>
    </row>
    <row r="7424" spans="2:2" x14ac:dyDescent="0.3">
      <c r="B7424" s="305"/>
    </row>
    <row r="7425" spans="2:2" x14ac:dyDescent="0.3">
      <c r="B7425" s="305"/>
    </row>
    <row r="7426" spans="2:2" x14ac:dyDescent="0.3">
      <c r="B7426" s="305"/>
    </row>
    <row r="7427" spans="2:2" x14ac:dyDescent="0.3">
      <c r="B7427" s="305"/>
    </row>
    <row r="7428" spans="2:2" x14ac:dyDescent="0.3">
      <c r="B7428" s="305"/>
    </row>
    <row r="7429" spans="2:2" x14ac:dyDescent="0.3">
      <c r="B7429" s="305"/>
    </row>
    <row r="7430" spans="2:2" x14ac:dyDescent="0.3">
      <c r="B7430" s="305"/>
    </row>
    <row r="7431" spans="2:2" x14ac:dyDescent="0.3">
      <c r="B7431" s="305"/>
    </row>
    <row r="7432" spans="2:2" x14ac:dyDescent="0.3">
      <c r="B7432" s="305"/>
    </row>
    <row r="7433" spans="2:2" x14ac:dyDescent="0.3">
      <c r="B7433" s="305"/>
    </row>
    <row r="7434" spans="2:2" x14ac:dyDescent="0.3">
      <c r="B7434" s="305"/>
    </row>
    <row r="7435" spans="2:2" x14ac:dyDescent="0.3">
      <c r="B7435" s="305"/>
    </row>
    <row r="7436" spans="2:2" x14ac:dyDescent="0.3">
      <c r="B7436" s="305"/>
    </row>
    <row r="7437" spans="2:2" x14ac:dyDescent="0.3">
      <c r="B7437" s="305"/>
    </row>
    <row r="7438" spans="2:2" x14ac:dyDescent="0.3">
      <c r="B7438" s="305"/>
    </row>
    <row r="7439" spans="2:2" x14ac:dyDescent="0.3">
      <c r="B7439" s="305"/>
    </row>
    <row r="7440" spans="2:2" x14ac:dyDescent="0.3">
      <c r="B7440" s="305"/>
    </row>
    <row r="7441" spans="2:2" x14ac:dyDescent="0.3">
      <c r="B7441" s="305"/>
    </row>
    <row r="7442" spans="2:2" x14ac:dyDescent="0.3">
      <c r="B7442" s="305"/>
    </row>
    <row r="7443" spans="2:2" x14ac:dyDescent="0.3">
      <c r="B7443" s="305"/>
    </row>
    <row r="7444" spans="2:2" x14ac:dyDescent="0.3">
      <c r="B7444" s="305"/>
    </row>
    <row r="7445" spans="2:2" x14ac:dyDescent="0.3">
      <c r="B7445" s="305"/>
    </row>
    <row r="7446" spans="2:2" x14ac:dyDescent="0.3">
      <c r="B7446" s="305"/>
    </row>
    <row r="7447" spans="2:2" x14ac:dyDescent="0.3">
      <c r="B7447" s="305"/>
    </row>
    <row r="7448" spans="2:2" x14ac:dyDescent="0.3">
      <c r="B7448" s="305"/>
    </row>
    <row r="7449" spans="2:2" x14ac:dyDescent="0.3">
      <c r="B7449" s="305"/>
    </row>
    <row r="7450" spans="2:2" x14ac:dyDescent="0.3">
      <c r="B7450" s="305"/>
    </row>
    <row r="7451" spans="2:2" x14ac:dyDescent="0.3">
      <c r="B7451" s="305"/>
    </row>
    <row r="7452" spans="2:2" x14ac:dyDescent="0.3">
      <c r="B7452" s="305"/>
    </row>
    <row r="7453" spans="2:2" x14ac:dyDescent="0.3">
      <c r="B7453" s="305"/>
    </row>
    <row r="7454" spans="2:2" x14ac:dyDescent="0.3">
      <c r="B7454" s="305"/>
    </row>
    <row r="7455" spans="2:2" x14ac:dyDescent="0.3">
      <c r="B7455" s="305"/>
    </row>
    <row r="7456" spans="2:2" x14ac:dyDescent="0.3">
      <c r="B7456" s="305"/>
    </row>
    <row r="7457" spans="2:2" x14ac:dyDescent="0.3">
      <c r="B7457" s="305"/>
    </row>
    <row r="7458" spans="2:2" x14ac:dyDescent="0.3">
      <c r="B7458" s="305"/>
    </row>
    <row r="7459" spans="2:2" x14ac:dyDescent="0.3">
      <c r="B7459" s="305"/>
    </row>
    <row r="7460" spans="2:2" x14ac:dyDescent="0.3">
      <c r="B7460" s="305"/>
    </row>
    <row r="7461" spans="2:2" x14ac:dyDescent="0.3">
      <c r="B7461" s="305"/>
    </row>
    <row r="7462" spans="2:2" x14ac:dyDescent="0.3">
      <c r="B7462" s="305"/>
    </row>
    <row r="7463" spans="2:2" x14ac:dyDescent="0.3">
      <c r="B7463" s="305"/>
    </row>
    <row r="7464" spans="2:2" x14ac:dyDescent="0.3">
      <c r="B7464" s="305"/>
    </row>
    <row r="7465" spans="2:2" x14ac:dyDescent="0.3">
      <c r="B7465" s="305"/>
    </row>
    <row r="7466" spans="2:2" x14ac:dyDescent="0.3">
      <c r="B7466" s="305"/>
    </row>
    <row r="7467" spans="2:2" x14ac:dyDescent="0.3">
      <c r="B7467" s="305"/>
    </row>
    <row r="7468" spans="2:2" x14ac:dyDescent="0.3">
      <c r="B7468" s="305"/>
    </row>
    <row r="7469" spans="2:2" x14ac:dyDescent="0.3">
      <c r="B7469" s="305"/>
    </row>
    <row r="7470" spans="2:2" x14ac:dyDescent="0.3">
      <c r="B7470" s="305"/>
    </row>
    <row r="7471" spans="2:2" x14ac:dyDescent="0.3">
      <c r="B7471" s="305"/>
    </row>
    <row r="7472" spans="2:2" x14ac:dyDescent="0.3">
      <c r="B7472" s="305"/>
    </row>
    <row r="7473" spans="2:2" x14ac:dyDescent="0.3">
      <c r="B7473" s="305"/>
    </row>
    <row r="7474" spans="2:2" x14ac:dyDescent="0.3">
      <c r="B7474" s="305"/>
    </row>
    <row r="7475" spans="2:2" x14ac:dyDescent="0.3">
      <c r="B7475" s="305"/>
    </row>
    <row r="7476" spans="2:2" x14ac:dyDescent="0.3">
      <c r="B7476" s="305"/>
    </row>
    <row r="7477" spans="2:2" x14ac:dyDescent="0.3">
      <c r="B7477" s="305"/>
    </row>
    <row r="7478" spans="2:2" x14ac:dyDescent="0.3">
      <c r="B7478" s="305"/>
    </row>
    <row r="7479" spans="2:2" x14ac:dyDescent="0.3">
      <c r="B7479" s="305"/>
    </row>
    <row r="7480" spans="2:2" x14ac:dyDescent="0.3">
      <c r="B7480" s="305"/>
    </row>
    <row r="7481" spans="2:2" x14ac:dyDescent="0.3">
      <c r="B7481" s="305"/>
    </row>
    <row r="7482" spans="2:2" x14ac:dyDescent="0.3">
      <c r="B7482" s="305"/>
    </row>
    <row r="7483" spans="2:2" x14ac:dyDescent="0.3">
      <c r="B7483" s="305"/>
    </row>
    <row r="7484" spans="2:2" x14ac:dyDescent="0.3">
      <c r="B7484" s="305"/>
    </row>
    <row r="7485" spans="2:2" x14ac:dyDescent="0.3">
      <c r="B7485" s="305"/>
    </row>
    <row r="7486" spans="2:2" x14ac:dyDescent="0.3">
      <c r="B7486" s="305"/>
    </row>
    <row r="7487" spans="2:2" x14ac:dyDescent="0.3">
      <c r="B7487" s="305"/>
    </row>
    <row r="7488" spans="2:2" x14ac:dyDescent="0.3">
      <c r="B7488" s="305"/>
    </row>
    <row r="7489" spans="1:2" x14ac:dyDescent="0.3">
      <c r="B7489" s="305"/>
    </row>
    <row r="7490" spans="1:2" x14ac:dyDescent="0.3">
      <c r="A7490" s="305"/>
      <c r="B7490" s="305"/>
    </row>
    <row r="7491" spans="1:2" x14ac:dyDescent="0.3">
      <c r="A7491" s="305"/>
      <c r="B7491" s="305"/>
    </row>
    <row r="7492" spans="1:2" x14ac:dyDescent="0.3">
      <c r="A7492" s="305"/>
      <c r="B7492" s="305"/>
    </row>
    <row r="7493" spans="1:2" x14ac:dyDescent="0.3">
      <c r="A7493" s="305"/>
      <c r="B7493" s="305"/>
    </row>
    <row r="7494" spans="1:2" x14ac:dyDescent="0.3">
      <c r="A7494" s="305"/>
      <c r="B7494" s="305"/>
    </row>
    <row r="7495" spans="1:2" x14ac:dyDescent="0.3">
      <c r="A7495" s="305"/>
      <c r="B7495" s="305"/>
    </row>
    <row r="7496" spans="1:2" x14ac:dyDescent="0.3">
      <c r="A7496" s="305"/>
      <c r="B7496" s="305"/>
    </row>
    <row r="7497" spans="1:2" x14ac:dyDescent="0.3">
      <c r="A7497" s="305"/>
      <c r="B7497" s="305"/>
    </row>
    <row r="7498" spans="1:2" x14ac:dyDescent="0.3">
      <c r="A7498" s="305"/>
      <c r="B7498" s="305"/>
    </row>
    <row r="7499" spans="1:2" x14ac:dyDescent="0.3">
      <c r="A7499" s="305"/>
      <c r="B7499" s="305"/>
    </row>
    <row r="7500" spans="1:2" x14ac:dyDescent="0.3">
      <c r="A7500" s="305"/>
      <c r="B7500" s="305"/>
    </row>
    <row r="7501" spans="1:2" x14ac:dyDescent="0.3">
      <c r="A7501" s="305"/>
      <c r="B7501" s="305"/>
    </row>
    <row r="7502" spans="1:2" x14ac:dyDescent="0.3">
      <c r="A7502" s="305"/>
      <c r="B7502" s="305"/>
    </row>
    <row r="7503" spans="1:2" x14ac:dyDescent="0.3">
      <c r="A7503" s="305"/>
      <c r="B7503" s="305"/>
    </row>
    <row r="7504" spans="1:2" x14ac:dyDescent="0.3">
      <c r="A7504" s="305"/>
      <c r="B7504" s="305"/>
    </row>
    <row r="7505" spans="1:2" x14ac:dyDescent="0.3">
      <c r="A7505" s="305"/>
      <c r="B7505" s="305"/>
    </row>
    <row r="7506" spans="1:2" x14ac:dyDescent="0.3">
      <c r="A7506" s="305"/>
      <c r="B7506" s="305"/>
    </row>
    <row r="7507" spans="1:2" x14ac:dyDescent="0.3">
      <c r="A7507" s="305"/>
      <c r="B7507" s="305"/>
    </row>
    <row r="7508" spans="1:2" x14ac:dyDescent="0.3">
      <c r="A7508" s="305"/>
      <c r="B7508" s="305"/>
    </row>
    <row r="7509" spans="1:2" x14ac:dyDescent="0.3">
      <c r="A7509" s="305"/>
      <c r="B7509" s="305"/>
    </row>
    <row r="7510" spans="1:2" x14ac:dyDescent="0.3">
      <c r="A7510" s="305"/>
      <c r="B7510" s="305"/>
    </row>
    <row r="7511" spans="1:2" x14ac:dyDescent="0.3">
      <c r="A7511" s="305"/>
      <c r="B7511" s="305"/>
    </row>
    <row r="7512" spans="1:2" x14ac:dyDescent="0.3">
      <c r="A7512" s="305"/>
      <c r="B7512" s="305"/>
    </row>
    <row r="7513" spans="1:2" x14ac:dyDescent="0.3">
      <c r="A7513" s="305"/>
      <c r="B7513" s="305"/>
    </row>
    <row r="7514" spans="1:2" x14ac:dyDescent="0.3">
      <c r="A7514" s="305"/>
      <c r="B7514" s="305"/>
    </row>
    <row r="7515" spans="1:2" x14ac:dyDescent="0.3">
      <c r="A7515" s="305"/>
      <c r="B7515" s="305"/>
    </row>
    <row r="7516" spans="1:2" x14ac:dyDescent="0.3">
      <c r="A7516" s="305"/>
      <c r="B7516" s="305"/>
    </row>
    <row r="7517" spans="1:2" x14ac:dyDescent="0.3">
      <c r="A7517" s="305"/>
      <c r="B7517" s="305"/>
    </row>
    <row r="7518" spans="1:2" x14ac:dyDescent="0.3">
      <c r="A7518" s="305"/>
      <c r="B7518" s="305"/>
    </row>
    <row r="7519" spans="1:2" x14ac:dyDescent="0.3">
      <c r="A7519" s="305"/>
      <c r="B7519" s="305"/>
    </row>
    <row r="7520" spans="1:2" x14ac:dyDescent="0.3">
      <c r="A7520" s="305"/>
      <c r="B7520" s="305"/>
    </row>
    <row r="7521" spans="1:2" x14ac:dyDescent="0.3">
      <c r="A7521" s="305"/>
      <c r="B7521" s="305"/>
    </row>
    <row r="7522" spans="1:2" x14ac:dyDescent="0.3">
      <c r="A7522" s="305"/>
      <c r="B7522" s="305"/>
    </row>
    <row r="7523" spans="1:2" x14ac:dyDescent="0.3">
      <c r="A7523" s="305"/>
      <c r="B7523" s="305"/>
    </row>
    <row r="7524" spans="1:2" x14ac:dyDescent="0.3">
      <c r="A7524" s="305"/>
      <c r="B7524" s="305"/>
    </row>
    <row r="7525" spans="1:2" x14ac:dyDescent="0.3">
      <c r="A7525" s="305"/>
      <c r="B7525" s="305"/>
    </row>
    <row r="7526" spans="1:2" x14ac:dyDescent="0.3">
      <c r="A7526" s="305"/>
      <c r="B7526" s="305"/>
    </row>
    <row r="7527" spans="1:2" x14ac:dyDescent="0.3">
      <c r="A7527" s="305"/>
      <c r="B7527" s="305"/>
    </row>
    <row r="7528" spans="1:2" x14ac:dyDescent="0.3">
      <c r="A7528" s="305"/>
      <c r="B7528" s="305"/>
    </row>
    <row r="7529" spans="1:2" x14ac:dyDescent="0.3">
      <c r="A7529" s="305"/>
      <c r="B7529" s="305"/>
    </row>
    <row r="7530" spans="1:2" x14ac:dyDescent="0.3">
      <c r="A7530" s="305"/>
      <c r="B7530" s="305"/>
    </row>
    <row r="7531" spans="1:2" x14ac:dyDescent="0.3">
      <c r="A7531" s="305"/>
      <c r="B7531" s="305"/>
    </row>
    <row r="7532" spans="1:2" x14ac:dyDescent="0.3">
      <c r="A7532" s="305"/>
      <c r="B7532" s="305"/>
    </row>
    <row r="7533" spans="1:2" x14ac:dyDescent="0.3">
      <c r="A7533" s="305"/>
      <c r="B7533" s="305"/>
    </row>
    <row r="7534" spans="1:2" x14ac:dyDescent="0.3">
      <c r="A7534" s="305"/>
      <c r="B7534" s="305"/>
    </row>
    <row r="7535" spans="1:2" x14ac:dyDescent="0.3">
      <c r="A7535" s="305"/>
      <c r="B7535" s="305"/>
    </row>
    <row r="7536" spans="1:2" x14ac:dyDescent="0.3">
      <c r="A7536" s="305"/>
      <c r="B7536" s="305"/>
    </row>
    <row r="7537" spans="1:2" x14ac:dyDescent="0.3">
      <c r="A7537" s="305"/>
      <c r="B7537" s="305"/>
    </row>
    <row r="7538" spans="1:2" x14ac:dyDescent="0.3">
      <c r="A7538" s="305"/>
      <c r="B7538" s="305"/>
    </row>
    <row r="7539" spans="1:2" x14ac:dyDescent="0.3">
      <c r="A7539" s="305"/>
      <c r="B7539" s="305"/>
    </row>
    <row r="7540" spans="1:2" x14ac:dyDescent="0.3">
      <c r="A7540" s="305"/>
      <c r="B7540" s="305"/>
    </row>
    <row r="7541" spans="1:2" x14ac:dyDescent="0.3">
      <c r="A7541" s="305"/>
      <c r="B7541" s="305"/>
    </row>
    <row r="7542" spans="1:2" x14ac:dyDescent="0.3">
      <c r="A7542" s="305"/>
      <c r="B7542" s="305"/>
    </row>
    <row r="7543" spans="1:2" x14ac:dyDescent="0.3">
      <c r="A7543" s="305"/>
      <c r="B7543" s="305"/>
    </row>
    <row r="7544" spans="1:2" x14ac:dyDescent="0.3">
      <c r="A7544" s="305"/>
      <c r="B7544" s="305"/>
    </row>
    <row r="7545" spans="1:2" x14ac:dyDescent="0.3">
      <c r="A7545" s="305"/>
      <c r="B7545" s="305"/>
    </row>
    <row r="7546" spans="1:2" x14ac:dyDescent="0.3">
      <c r="A7546" s="305"/>
      <c r="B7546" s="305"/>
    </row>
    <row r="7547" spans="1:2" x14ac:dyDescent="0.3">
      <c r="A7547" s="305"/>
      <c r="B7547" s="305"/>
    </row>
    <row r="7548" spans="1:2" x14ac:dyDescent="0.3">
      <c r="A7548" s="305"/>
      <c r="B7548" s="305"/>
    </row>
    <row r="7549" spans="1:2" x14ac:dyDescent="0.3">
      <c r="A7549" s="305"/>
      <c r="B7549" s="305"/>
    </row>
    <row r="7550" spans="1:2" x14ac:dyDescent="0.3">
      <c r="A7550" s="305"/>
      <c r="B7550" s="305"/>
    </row>
    <row r="7551" spans="1:2" x14ac:dyDescent="0.3">
      <c r="A7551" s="305"/>
      <c r="B7551" s="305"/>
    </row>
    <row r="7552" spans="1:2" x14ac:dyDescent="0.3">
      <c r="A7552" s="305"/>
      <c r="B7552" s="305"/>
    </row>
    <row r="7553" spans="1:2" x14ac:dyDescent="0.3">
      <c r="A7553" s="305"/>
      <c r="B7553" s="305"/>
    </row>
    <row r="7554" spans="1:2" x14ac:dyDescent="0.3">
      <c r="A7554" s="305"/>
      <c r="B7554" s="305"/>
    </row>
    <row r="7555" spans="1:2" x14ac:dyDescent="0.3">
      <c r="A7555" s="305"/>
      <c r="B7555" s="305"/>
    </row>
    <row r="7556" spans="1:2" x14ac:dyDescent="0.3">
      <c r="A7556" s="305"/>
      <c r="B7556" s="305"/>
    </row>
    <row r="7557" spans="1:2" x14ac:dyDescent="0.3">
      <c r="A7557" s="305"/>
      <c r="B7557" s="305"/>
    </row>
    <row r="7558" spans="1:2" x14ac:dyDescent="0.3">
      <c r="A7558" s="305"/>
      <c r="B7558" s="305"/>
    </row>
    <row r="7559" spans="1:2" x14ac:dyDescent="0.3">
      <c r="A7559" s="305"/>
      <c r="B7559" s="305"/>
    </row>
    <row r="7560" spans="1:2" x14ac:dyDescent="0.3">
      <c r="A7560" s="305"/>
      <c r="B7560" s="305"/>
    </row>
    <row r="7561" spans="1:2" x14ac:dyDescent="0.3">
      <c r="A7561" s="305"/>
      <c r="B7561" s="305"/>
    </row>
    <row r="7562" spans="1:2" x14ac:dyDescent="0.3">
      <c r="A7562" s="305"/>
      <c r="B7562" s="305"/>
    </row>
    <row r="7563" spans="1:2" x14ac:dyDescent="0.3">
      <c r="A7563" s="305"/>
      <c r="B7563" s="305"/>
    </row>
    <row r="7564" spans="1:2" x14ac:dyDescent="0.3">
      <c r="A7564" s="305"/>
      <c r="B7564" s="305"/>
    </row>
    <row r="7565" spans="1:2" x14ac:dyDescent="0.3">
      <c r="A7565" s="305"/>
      <c r="B7565" s="305"/>
    </row>
    <row r="7566" spans="1:2" x14ac:dyDescent="0.3">
      <c r="A7566" s="305"/>
      <c r="B7566" s="305"/>
    </row>
    <row r="7567" spans="1:2" x14ac:dyDescent="0.3">
      <c r="A7567" s="305"/>
      <c r="B7567" s="305"/>
    </row>
    <row r="7568" spans="1:2" x14ac:dyDescent="0.3">
      <c r="A7568" s="305"/>
      <c r="B7568" s="305"/>
    </row>
    <row r="7569" spans="1:2" x14ac:dyDescent="0.3">
      <c r="A7569" s="305"/>
      <c r="B7569" s="305"/>
    </row>
    <row r="7570" spans="1:2" x14ac:dyDescent="0.3">
      <c r="A7570" s="305"/>
      <c r="B7570" s="305"/>
    </row>
    <row r="7571" spans="1:2" x14ac:dyDescent="0.3">
      <c r="A7571" s="305"/>
      <c r="B7571" s="305"/>
    </row>
    <row r="7572" spans="1:2" x14ac:dyDescent="0.3">
      <c r="A7572" s="305"/>
      <c r="B7572" s="305"/>
    </row>
    <row r="7573" spans="1:2" x14ac:dyDescent="0.3">
      <c r="A7573" s="305"/>
      <c r="B7573" s="305"/>
    </row>
    <row r="7574" spans="1:2" x14ac:dyDescent="0.3">
      <c r="A7574" s="305"/>
      <c r="B7574" s="305"/>
    </row>
    <row r="7575" spans="1:2" x14ac:dyDescent="0.3">
      <c r="A7575" s="305"/>
      <c r="B7575" s="305"/>
    </row>
    <row r="7576" spans="1:2" x14ac:dyDescent="0.3">
      <c r="A7576" s="305"/>
      <c r="B7576" s="305"/>
    </row>
    <row r="7577" spans="1:2" x14ac:dyDescent="0.3">
      <c r="A7577" s="305"/>
      <c r="B7577" s="305"/>
    </row>
    <row r="7578" spans="1:2" x14ac:dyDescent="0.3">
      <c r="A7578" s="305"/>
      <c r="B7578" s="305"/>
    </row>
    <row r="7579" spans="1:2" x14ac:dyDescent="0.3">
      <c r="A7579" s="305"/>
      <c r="B7579" s="305"/>
    </row>
    <row r="7580" spans="1:2" x14ac:dyDescent="0.3">
      <c r="A7580" s="305"/>
      <c r="B7580" s="305"/>
    </row>
    <row r="7581" spans="1:2" x14ac:dyDescent="0.3">
      <c r="A7581" s="305"/>
      <c r="B7581" s="305"/>
    </row>
    <row r="7582" spans="1:2" x14ac:dyDescent="0.3">
      <c r="A7582" s="305"/>
      <c r="B7582" s="305"/>
    </row>
    <row r="7583" spans="1:2" x14ac:dyDescent="0.3">
      <c r="A7583" s="305"/>
      <c r="B7583" s="305"/>
    </row>
    <row r="7584" spans="1:2" x14ac:dyDescent="0.3">
      <c r="A7584" s="305"/>
      <c r="B7584" s="305"/>
    </row>
    <row r="7585" spans="1:2" x14ac:dyDescent="0.3">
      <c r="A7585" s="305"/>
      <c r="B7585" s="305"/>
    </row>
    <row r="7586" spans="1:2" x14ac:dyDescent="0.3">
      <c r="A7586" s="305"/>
      <c r="B7586" s="305"/>
    </row>
    <row r="7587" spans="1:2" x14ac:dyDescent="0.3">
      <c r="A7587" s="305"/>
      <c r="B7587" s="305"/>
    </row>
    <row r="7588" spans="1:2" x14ac:dyDescent="0.3">
      <c r="A7588" s="305"/>
      <c r="B7588" s="305"/>
    </row>
    <row r="7589" spans="1:2" x14ac:dyDescent="0.3">
      <c r="A7589" s="305"/>
      <c r="B7589" s="305"/>
    </row>
    <row r="7590" spans="1:2" x14ac:dyDescent="0.3">
      <c r="A7590" s="305"/>
      <c r="B7590" s="305"/>
    </row>
    <row r="7591" spans="1:2" x14ac:dyDescent="0.3">
      <c r="A7591" s="305"/>
      <c r="B7591" s="305"/>
    </row>
    <row r="7592" spans="1:2" x14ac:dyDescent="0.3">
      <c r="A7592" s="305"/>
      <c r="B7592" s="305"/>
    </row>
    <row r="7593" spans="1:2" x14ac:dyDescent="0.3">
      <c r="A7593" s="305"/>
      <c r="B7593" s="305"/>
    </row>
    <row r="7594" spans="1:2" x14ac:dyDescent="0.3">
      <c r="A7594" s="305"/>
      <c r="B7594" s="305"/>
    </row>
    <row r="7595" spans="1:2" x14ac:dyDescent="0.3">
      <c r="A7595" s="305"/>
      <c r="B7595" s="305"/>
    </row>
    <row r="7596" spans="1:2" x14ac:dyDescent="0.3">
      <c r="A7596" s="305"/>
      <c r="B7596" s="305"/>
    </row>
    <row r="7597" spans="1:2" x14ac:dyDescent="0.3">
      <c r="A7597" s="305"/>
      <c r="B7597" s="305"/>
    </row>
    <row r="7598" spans="1:2" x14ac:dyDescent="0.3">
      <c r="A7598" s="305"/>
      <c r="B7598" s="305"/>
    </row>
    <row r="7599" spans="1:2" x14ac:dyDescent="0.3">
      <c r="A7599" s="305"/>
      <c r="B7599" s="305"/>
    </row>
    <row r="7600" spans="1:2" x14ac:dyDescent="0.3">
      <c r="A7600" s="305"/>
      <c r="B7600" s="305"/>
    </row>
    <row r="7601" spans="1:2" x14ac:dyDescent="0.3">
      <c r="A7601" s="305"/>
      <c r="B7601" s="305"/>
    </row>
    <row r="7602" spans="1:2" x14ac:dyDescent="0.3">
      <c r="A7602" s="305"/>
      <c r="B7602" s="305"/>
    </row>
    <row r="7603" spans="1:2" x14ac:dyDescent="0.3">
      <c r="A7603" s="305"/>
      <c r="B7603" s="305"/>
    </row>
    <row r="7604" spans="1:2" x14ac:dyDescent="0.3">
      <c r="A7604" s="305"/>
      <c r="B7604" s="305"/>
    </row>
    <row r="7605" spans="1:2" x14ac:dyDescent="0.3">
      <c r="A7605" s="305"/>
      <c r="B7605" s="305"/>
    </row>
    <row r="7606" spans="1:2" x14ac:dyDescent="0.3">
      <c r="A7606" s="305"/>
      <c r="B7606" s="305"/>
    </row>
    <row r="7607" spans="1:2" x14ac:dyDescent="0.3">
      <c r="A7607" s="305"/>
      <c r="B7607" s="305"/>
    </row>
    <row r="7608" spans="1:2" x14ac:dyDescent="0.3">
      <c r="A7608" s="305"/>
      <c r="B7608" s="305"/>
    </row>
    <row r="7609" spans="1:2" x14ac:dyDescent="0.3">
      <c r="A7609" s="305"/>
      <c r="B7609" s="305"/>
    </row>
    <row r="7610" spans="1:2" x14ac:dyDescent="0.3">
      <c r="A7610" s="305"/>
      <c r="B7610" s="305"/>
    </row>
    <row r="7611" spans="1:2" x14ac:dyDescent="0.3">
      <c r="A7611" s="305"/>
      <c r="B7611" s="305"/>
    </row>
    <row r="7612" spans="1:2" x14ac:dyDescent="0.3">
      <c r="A7612" s="305"/>
      <c r="B7612" s="305"/>
    </row>
    <row r="7613" spans="1:2" x14ac:dyDescent="0.3">
      <c r="A7613" s="305"/>
      <c r="B7613" s="305"/>
    </row>
    <row r="7614" spans="1:2" x14ac:dyDescent="0.3">
      <c r="A7614" s="305"/>
      <c r="B7614" s="305"/>
    </row>
    <row r="7615" spans="1:2" x14ac:dyDescent="0.3">
      <c r="A7615" s="305"/>
      <c r="B7615" s="305"/>
    </row>
    <row r="7616" spans="1:2" x14ac:dyDescent="0.3">
      <c r="A7616" s="305"/>
      <c r="B7616" s="305"/>
    </row>
    <row r="7617" spans="1:2" x14ac:dyDescent="0.3">
      <c r="A7617" s="305"/>
      <c r="B7617" s="305"/>
    </row>
    <row r="7618" spans="1:2" x14ac:dyDescent="0.3">
      <c r="A7618" s="305"/>
      <c r="B7618" s="305"/>
    </row>
    <row r="7619" spans="1:2" x14ac:dyDescent="0.3">
      <c r="A7619" s="305"/>
      <c r="B7619" s="305"/>
    </row>
    <row r="7620" spans="1:2" x14ac:dyDescent="0.3">
      <c r="A7620" s="305"/>
      <c r="B7620" s="305"/>
    </row>
    <row r="7621" spans="1:2" x14ac:dyDescent="0.3">
      <c r="A7621" s="305"/>
      <c r="B7621" s="305"/>
    </row>
    <row r="7622" spans="1:2" x14ac:dyDescent="0.3">
      <c r="A7622" s="305"/>
      <c r="B7622" s="305"/>
    </row>
    <row r="7623" spans="1:2" x14ac:dyDescent="0.3">
      <c r="A7623" s="305"/>
      <c r="B7623" s="305"/>
    </row>
    <row r="7624" spans="1:2" x14ac:dyDescent="0.3">
      <c r="A7624" s="305"/>
      <c r="B7624" s="305"/>
    </row>
    <row r="7625" spans="1:2" x14ac:dyDescent="0.3">
      <c r="A7625" s="305"/>
      <c r="B7625" s="305"/>
    </row>
    <row r="7626" spans="1:2" x14ac:dyDescent="0.3">
      <c r="A7626" s="305"/>
      <c r="B7626" s="305"/>
    </row>
    <row r="7627" spans="1:2" x14ac:dyDescent="0.3">
      <c r="A7627" s="305"/>
      <c r="B7627" s="305"/>
    </row>
    <row r="7628" spans="1:2" x14ac:dyDescent="0.3">
      <c r="A7628" s="305"/>
      <c r="B7628" s="305"/>
    </row>
    <row r="7629" spans="1:2" x14ac:dyDescent="0.3">
      <c r="A7629" s="305"/>
      <c r="B7629" s="305"/>
    </row>
    <row r="7630" spans="1:2" x14ac:dyDescent="0.3">
      <c r="A7630" s="305"/>
      <c r="B7630" s="305"/>
    </row>
    <row r="7631" spans="1:2" x14ac:dyDescent="0.3">
      <c r="A7631" s="305"/>
      <c r="B7631" s="305"/>
    </row>
    <row r="7632" spans="1:2" x14ac:dyDescent="0.3">
      <c r="A7632" s="305"/>
      <c r="B7632" s="305"/>
    </row>
    <row r="7633" spans="1:2" x14ac:dyDescent="0.3">
      <c r="A7633" s="305"/>
      <c r="B7633" s="305"/>
    </row>
    <row r="7634" spans="1:2" x14ac:dyDescent="0.3">
      <c r="A7634" s="305"/>
      <c r="B7634" s="305"/>
    </row>
    <row r="7635" spans="1:2" x14ac:dyDescent="0.3">
      <c r="A7635" s="305"/>
      <c r="B7635" s="305"/>
    </row>
    <row r="7636" spans="1:2" x14ac:dyDescent="0.3">
      <c r="A7636" s="305"/>
      <c r="B7636" s="305"/>
    </row>
    <row r="7637" spans="1:2" x14ac:dyDescent="0.3">
      <c r="A7637" s="305"/>
      <c r="B7637" s="305"/>
    </row>
    <row r="7638" spans="1:2" x14ac:dyDescent="0.3">
      <c r="A7638" s="305"/>
      <c r="B7638" s="305"/>
    </row>
    <row r="7639" spans="1:2" x14ac:dyDescent="0.3">
      <c r="A7639" s="305"/>
      <c r="B7639" s="305"/>
    </row>
    <row r="7640" spans="1:2" x14ac:dyDescent="0.3">
      <c r="A7640" s="305"/>
      <c r="B7640" s="305"/>
    </row>
    <row r="7641" spans="1:2" x14ac:dyDescent="0.3">
      <c r="A7641" s="305"/>
      <c r="B7641" s="305"/>
    </row>
    <row r="7642" spans="1:2" x14ac:dyDescent="0.3">
      <c r="A7642" s="305"/>
      <c r="B7642" s="305"/>
    </row>
    <row r="7643" spans="1:2" x14ac:dyDescent="0.3">
      <c r="A7643" s="305"/>
      <c r="B7643" s="305"/>
    </row>
    <row r="7644" spans="1:2" x14ac:dyDescent="0.3">
      <c r="A7644" s="305"/>
      <c r="B7644" s="305"/>
    </row>
    <row r="7645" spans="1:2" x14ac:dyDescent="0.3">
      <c r="A7645" s="305"/>
      <c r="B7645" s="305"/>
    </row>
    <row r="7646" spans="1:2" x14ac:dyDescent="0.3">
      <c r="A7646" s="305"/>
      <c r="B7646" s="305"/>
    </row>
    <row r="7647" spans="1:2" x14ac:dyDescent="0.3">
      <c r="A7647" s="305"/>
      <c r="B7647" s="305"/>
    </row>
    <row r="7648" spans="1:2" x14ac:dyDescent="0.3">
      <c r="A7648" s="305"/>
      <c r="B7648" s="305"/>
    </row>
    <row r="7649" spans="1:2" x14ac:dyDescent="0.3">
      <c r="A7649" s="305"/>
      <c r="B7649" s="305"/>
    </row>
    <row r="7650" spans="1:2" x14ac:dyDescent="0.3">
      <c r="A7650" s="305"/>
      <c r="B7650" s="305"/>
    </row>
    <row r="7651" spans="1:2" x14ac:dyDescent="0.3">
      <c r="A7651" s="305"/>
      <c r="B7651" s="305"/>
    </row>
    <row r="7652" spans="1:2" x14ac:dyDescent="0.3">
      <c r="A7652" s="305"/>
      <c r="B7652" s="305"/>
    </row>
    <row r="7653" spans="1:2" x14ac:dyDescent="0.3">
      <c r="A7653" s="305"/>
      <c r="B7653" s="305"/>
    </row>
    <row r="7654" spans="1:2" x14ac:dyDescent="0.3">
      <c r="A7654" s="305"/>
      <c r="B7654" s="305"/>
    </row>
    <row r="7655" spans="1:2" x14ac:dyDescent="0.3">
      <c r="A7655" s="305"/>
      <c r="B7655" s="305"/>
    </row>
    <row r="7656" spans="1:2" x14ac:dyDescent="0.3">
      <c r="A7656" s="305"/>
      <c r="B7656" s="305"/>
    </row>
    <row r="7657" spans="1:2" x14ac:dyDescent="0.3">
      <c r="A7657" s="305"/>
      <c r="B7657" s="305"/>
    </row>
    <row r="7658" spans="1:2" x14ac:dyDescent="0.3">
      <c r="A7658" s="305"/>
      <c r="B7658" s="305"/>
    </row>
    <row r="7659" spans="1:2" x14ac:dyDescent="0.3">
      <c r="A7659" s="305"/>
      <c r="B7659" s="305"/>
    </row>
    <row r="7660" spans="1:2" x14ac:dyDescent="0.3">
      <c r="A7660" s="305"/>
      <c r="B7660" s="305"/>
    </row>
    <row r="7661" spans="1:2" x14ac:dyDescent="0.3">
      <c r="A7661" s="305"/>
      <c r="B7661" s="305"/>
    </row>
    <row r="7662" spans="1:2" x14ac:dyDescent="0.3">
      <c r="A7662" s="305"/>
      <c r="B7662" s="305"/>
    </row>
    <row r="7663" spans="1:2" x14ac:dyDescent="0.3">
      <c r="A7663" s="305"/>
      <c r="B7663" s="305"/>
    </row>
    <row r="7664" spans="1:2" x14ac:dyDescent="0.3">
      <c r="A7664" s="305"/>
      <c r="B7664" s="305"/>
    </row>
    <row r="7665" spans="1:2" x14ac:dyDescent="0.3">
      <c r="A7665" s="305"/>
      <c r="B7665" s="305"/>
    </row>
    <row r="7666" spans="1:2" x14ac:dyDescent="0.3">
      <c r="A7666" s="305"/>
      <c r="B7666" s="305"/>
    </row>
    <row r="7667" spans="1:2" x14ac:dyDescent="0.3">
      <c r="A7667" s="305"/>
      <c r="B7667" s="305"/>
    </row>
    <row r="7668" spans="1:2" x14ac:dyDescent="0.3">
      <c r="A7668" s="305"/>
      <c r="B7668" s="305"/>
    </row>
    <row r="7669" spans="1:2" x14ac:dyDescent="0.3">
      <c r="A7669" s="305"/>
      <c r="B7669" s="305"/>
    </row>
    <row r="7670" spans="1:2" x14ac:dyDescent="0.3">
      <c r="A7670" s="305"/>
      <c r="B7670" s="305"/>
    </row>
    <row r="7671" spans="1:2" x14ac:dyDescent="0.3">
      <c r="A7671" s="305"/>
      <c r="B7671" s="305"/>
    </row>
    <row r="7672" spans="1:2" x14ac:dyDescent="0.3">
      <c r="A7672" s="305"/>
      <c r="B7672" s="305"/>
    </row>
    <row r="7673" spans="1:2" x14ac:dyDescent="0.3">
      <c r="A7673" s="305"/>
      <c r="B7673" s="305"/>
    </row>
    <row r="7674" spans="1:2" x14ac:dyDescent="0.3">
      <c r="A7674" s="305"/>
      <c r="B7674" s="305"/>
    </row>
    <row r="7675" spans="1:2" x14ac:dyDescent="0.3">
      <c r="A7675" s="305"/>
      <c r="B7675" s="305"/>
    </row>
    <row r="7676" spans="1:2" x14ac:dyDescent="0.3">
      <c r="A7676" s="305"/>
      <c r="B7676" s="305"/>
    </row>
    <row r="7677" spans="1:2" x14ac:dyDescent="0.3">
      <c r="A7677" s="305"/>
      <c r="B7677" s="305"/>
    </row>
    <row r="7678" spans="1:2" x14ac:dyDescent="0.3">
      <c r="A7678" s="305"/>
      <c r="B7678" s="305"/>
    </row>
    <row r="7679" spans="1:2" x14ac:dyDescent="0.3">
      <c r="A7679" s="305"/>
      <c r="B7679" s="305"/>
    </row>
    <row r="7680" spans="1:2" x14ac:dyDescent="0.3">
      <c r="A7680" s="305"/>
      <c r="B7680" s="305"/>
    </row>
    <row r="7681" spans="1:2" x14ac:dyDescent="0.3">
      <c r="A7681" s="305"/>
      <c r="B7681" s="305"/>
    </row>
    <row r="7682" spans="1:2" x14ac:dyDescent="0.3">
      <c r="A7682" s="305"/>
      <c r="B7682" s="305"/>
    </row>
    <row r="7683" spans="1:2" x14ac:dyDescent="0.3">
      <c r="A7683" s="305"/>
      <c r="B7683" s="305"/>
    </row>
    <row r="7684" spans="1:2" x14ac:dyDescent="0.3">
      <c r="A7684" s="305"/>
      <c r="B7684" s="305"/>
    </row>
    <row r="7685" spans="1:2" x14ac:dyDescent="0.3">
      <c r="A7685" s="305"/>
      <c r="B7685" s="305"/>
    </row>
    <row r="7686" spans="1:2" x14ac:dyDescent="0.3">
      <c r="A7686" s="305"/>
      <c r="B7686" s="305"/>
    </row>
    <row r="7687" spans="1:2" x14ac:dyDescent="0.3">
      <c r="A7687" s="305"/>
      <c r="B7687" s="305"/>
    </row>
    <row r="7688" spans="1:2" x14ac:dyDescent="0.3">
      <c r="A7688" s="305"/>
      <c r="B7688" s="305"/>
    </row>
    <row r="7689" spans="1:2" x14ac:dyDescent="0.3">
      <c r="A7689" s="305"/>
      <c r="B7689" s="305"/>
    </row>
    <row r="7690" spans="1:2" x14ac:dyDescent="0.3">
      <c r="A7690" s="305"/>
      <c r="B7690" s="305"/>
    </row>
    <row r="7691" spans="1:2" x14ac:dyDescent="0.3">
      <c r="A7691" s="305"/>
      <c r="B7691" s="305"/>
    </row>
    <row r="7692" spans="1:2" x14ac:dyDescent="0.3">
      <c r="A7692" s="305"/>
      <c r="B7692" s="305"/>
    </row>
    <row r="7693" spans="1:2" x14ac:dyDescent="0.3">
      <c r="A7693" s="305"/>
      <c r="B7693" s="305"/>
    </row>
    <row r="7694" spans="1:2" x14ac:dyDescent="0.3">
      <c r="A7694" s="305"/>
      <c r="B7694" s="305"/>
    </row>
    <row r="7695" spans="1:2" x14ac:dyDescent="0.3">
      <c r="A7695" s="305"/>
      <c r="B7695" s="305"/>
    </row>
    <row r="7696" spans="1:2" x14ac:dyDescent="0.3">
      <c r="A7696" s="305"/>
      <c r="B7696" s="305"/>
    </row>
    <row r="7697" spans="1:2" x14ac:dyDescent="0.3">
      <c r="A7697" s="305"/>
      <c r="B7697" s="305"/>
    </row>
    <row r="7698" spans="1:2" x14ac:dyDescent="0.3">
      <c r="A7698" s="305"/>
      <c r="B7698" s="305"/>
    </row>
    <row r="7699" spans="1:2" x14ac:dyDescent="0.3">
      <c r="A7699" s="305"/>
      <c r="B7699" s="305"/>
    </row>
    <row r="7700" spans="1:2" x14ac:dyDescent="0.3">
      <c r="A7700" s="305"/>
      <c r="B7700" s="305"/>
    </row>
    <row r="7701" spans="1:2" x14ac:dyDescent="0.3">
      <c r="A7701" s="305"/>
      <c r="B7701" s="305"/>
    </row>
    <row r="7702" spans="1:2" x14ac:dyDescent="0.3">
      <c r="A7702" s="305"/>
      <c r="B7702" s="305"/>
    </row>
    <row r="7703" spans="1:2" x14ac:dyDescent="0.3">
      <c r="A7703" s="305"/>
      <c r="B7703" s="305"/>
    </row>
    <row r="7704" spans="1:2" x14ac:dyDescent="0.3">
      <c r="A7704" s="305"/>
      <c r="B7704" s="305"/>
    </row>
    <row r="7705" spans="1:2" x14ac:dyDescent="0.3">
      <c r="A7705" s="305"/>
      <c r="B7705" s="305"/>
    </row>
    <row r="7706" spans="1:2" x14ac:dyDescent="0.3">
      <c r="A7706" s="305"/>
      <c r="B7706" s="305"/>
    </row>
    <row r="7707" spans="1:2" x14ac:dyDescent="0.3">
      <c r="A7707" s="305"/>
      <c r="B7707" s="305"/>
    </row>
    <row r="7708" spans="1:2" x14ac:dyDescent="0.3">
      <c r="A7708" s="305"/>
      <c r="B7708" s="305"/>
    </row>
    <row r="7709" spans="1:2" x14ac:dyDescent="0.3">
      <c r="A7709" s="305"/>
      <c r="B7709" s="305"/>
    </row>
    <row r="7710" spans="1:2" x14ac:dyDescent="0.3">
      <c r="A7710" s="305"/>
      <c r="B7710" s="305"/>
    </row>
    <row r="7711" spans="1:2" x14ac:dyDescent="0.3">
      <c r="A7711" s="305"/>
      <c r="B7711" s="305"/>
    </row>
    <row r="7712" spans="1:2" x14ac:dyDescent="0.3">
      <c r="A7712" s="305"/>
      <c r="B7712" s="305"/>
    </row>
    <row r="7713" spans="1:2" x14ac:dyDescent="0.3">
      <c r="A7713" s="305"/>
      <c r="B7713" s="305"/>
    </row>
    <row r="7714" spans="1:2" x14ac:dyDescent="0.3">
      <c r="A7714" s="305"/>
      <c r="B7714" s="305"/>
    </row>
    <row r="7715" spans="1:2" x14ac:dyDescent="0.3">
      <c r="A7715" s="305"/>
      <c r="B7715" s="305"/>
    </row>
    <row r="7716" spans="1:2" x14ac:dyDescent="0.3">
      <c r="A7716" s="305"/>
      <c r="B7716" s="305"/>
    </row>
    <row r="7717" spans="1:2" x14ac:dyDescent="0.3">
      <c r="A7717" s="305"/>
      <c r="B7717" s="305"/>
    </row>
    <row r="7718" spans="1:2" x14ac:dyDescent="0.3">
      <c r="A7718" s="305"/>
      <c r="B7718" s="305"/>
    </row>
    <row r="7719" spans="1:2" x14ac:dyDescent="0.3">
      <c r="A7719" s="305"/>
      <c r="B7719" s="305"/>
    </row>
    <row r="7720" spans="1:2" x14ac:dyDescent="0.3">
      <c r="A7720" s="305"/>
      <c r="B7720" s="305"/>
    </row>
    <row r="7721" spans="1:2" x14ac:dyDescent="0.3">
      <c r="A7721" s="305"/>
      <c r="B7721" s="305"/>
    </row>
    <row r="7722" spans="1:2" x14ac:dyDescent="0.3">
      <c r="A7722" s="305"/>
      <c r="B7722" s="305"/>
    </row>
    <row r="7723" spans="1:2" x14ac:dyDescent="0.3">
      <c r="A7723" s="305"/>
      <c r="B7723" s="305"/>
    </row>
    <row r="7724" spans="1:2" x14ac:dyDescent="0.3">
      <c r="A7724" s="305"/>
      <c r="B7724" s="305"/>
    </row>
    <row r="7725" spans="1:2" x14ac:dyDescent="0.3">
      <c r="A7725" s="305"/>
      <c r="B7725" s="305"/>
    </row>
    <row r="7726" spans="1:2" x14ac:dyDescent="0.3">
      <c r="A7726" s="305"/>
      <c r="B7726" s="305"/>
    </row>
    <row r="7727" spans="1:2" x14ac:dyDescent="0.3">
      <c r="A7727" s="305"/>
      <c r="B7727" s="305"/>
    </row>
    <row r="7728" spans="1:2" x14ac:dyDescent="0.3">
      <c r="A7728" s="305"/>
      <c r="B7728" s="305"/>
    </row>
    <row r="7729" spans="1:2" x14ac:dyDescent="0.3">
      <c r="A7729" s="305"/>
      <c r="B7729" s="305"/>
    </row>
    <row r="7730" spans="1:2" x14ac:dyDescent="0.3">
      <c r="A7730" s="305"/>
      <c r="B7730" s="305"/>
    </row>
    <row r="7731" spans="1:2" x14ac:dyDescent="0.3">
      <c r="A7731" s="305"/>
      <c r="B7731" s="305"/>
    </row>
    <row r="7732" spans="1:2" x14ac:dyDescent="0.3">
      <c r="A7732" s="305"/>
      <c r="B7732" s="305"/>
    </row>
    <row r="7733" spans="1:2" x14ac:dyDescent="0.3">
      <c r="A7733" s="305"/>
      <c r="B7733" s="305"/>
    </row>
    <row r="7734" spans="1:2" x14ac:dyDescent="0.3">
      <c r="A7734" s="305"/>
      <c r="B7734" s="305"/>
    </row>
    <row r="7735" spans="1:2" x14ac:dyDescent="0.3">
      <c r="A7735" s="305"/>
      <c r="B7735" s="305"/>
    </row>
    <row r="7736" spans="1:2" x14ac:dyDescent="0.3">
      <c r="A7736" s="318"/>
      <c r="B7736" s="305"/>
    </row>
    <row r="7737" spans="1:2" x14ac:dyDescent="0.3">
      <c r="A7737" s="318"/>
      <c r="B7737" s="305"/>
    </row>
    <row r="7738" spans="1:2" x14ac:dyDescent="0.3">
      <c r="A7738" s="312"/>
      <c r="B7738" s="305"/>
    </row>
    <row r="7739" spans="1:2" x14ac:dyDescent="0.3">
      <c r="A7739" s="312"/>
      <c r="B7739" s="305"/>
    </row>
    <row r="7740" spans="1:2" x14ac:dyDescent="0.3">
      <c r="A7740" s="312"/>
      <c r="B7740" s="305"/>
    </row>
    <row r="7741" spans="1:2" x14ac:dyDescent="0.3">
      <c r="A7741" s="312"/>
      <c r="B7741" s="305"/>
    </row>
    <row r="7742" spans="1:2" x14ac:dyDescent="0.3">
      <c r="A7742" s="312"/>
      <c r="B7742" s="305"/>
    </row>
    <row r="7743" spans="1:2" x14ac:dyDescent="0.3">
      <c r="A7743" s="312"/>
      <c r="B7743" s="305"/>
    </row>
    <row r="7744" spans="1:2" x14ac:dyDescent="0.3">
      <c r="A7744" s="312"/>
      <c r="B7744" s="305"/>
    </row>
    <row r="7745" spans="1:2" x14ac:dyDescent="0.3">
      <c r="A7745" s="318"/>
      <c r="B7745" s="305"/>
    </row>
    <row r="7746" spans="1:2" x14ac:dyDescent="0.3">
      <c r="A7746" s="312"/>
      <c r="B7746" s="305"/>
    </row>
    <row r="7747" spans="1:2" x14ac:dyDescent="0.3">
      <c r="A7747" s="312"/>
      <c r="B7747" s="305"/>
    </row>
    <row r="7748" spans="1:2" x14ac:dyDescent="0.3">
      <c r="A7748" s="312"/>
      <c r="B7748" s="305"/>
    </row>
    <row r="7749" spans="1:2" x14ac:dyDescent="0.3">
      <c r="A7749" s="318"/>
      <c r="B7749" s="305"/>
    </row>
    <row r="7750" spans="1:2" x14ac:dyDescent="0.3">
      <c r="A7750" s="312"/>
      <c r="B7750" s="305"/>
    </row>
    <row r="7751" spans="1:2" x14ac:dyDescent="0.3">
      <c r="A7751" s="312"/>
      <c r="B7751" s="305"/>
    </row>
    <row r="7752" spans="1:2" x14ac:dyDescent="0.3">
      <c r="A7752" s="312"/>
      <c r="B7752" s="305"/>
    </row>
    <row r="7753" spans="1:2" x14ac:dyDescent="0.3">
      <c r="A7753" s="312"/>
      <c r="B7753" s="305"/>
    </row>
    <row r="7754" spans="1:2" x14ac:dyDescent="0.3">
      <c r="A7754" s="312"/>
      <c r="B7754" s="305"/>
    </row>
    <row r="7755" spans="1:2" x14ac:dyDescent="0.3">
      <c r="A7755" s="312"/>
      <c r="B7755" s="305"/>
    </row>
    <row r="7756" spans="1:2" x14ac:dyDescent="0.3">
      <c r="A7756" s="312"/>
      <c r="B7756" s="305"/>
    </row>
    <row r="7757" spans="1:2" x14ac:dyDescent="0.3">
      <c r="A7757" s="312"/>
      <c r="B7757" s="305"/>
    </row>
    <row r="7758" spans="1:2" x14ac:dyDescent="0.3">
      <c r="A7758" s="312"/>
      <c r="B7758" s="305"/>
    </row>
    <row r="7759" spans="1:2" x14ac:dyDescent="0.3">
      <c r="A7759" s="312"/>
      <c r="B7759" s="305"/>
    </row>
    <row r="7760" spans="1:2" x14ac:dyDescent="0.3">
      <c r="A7760" s="318"/>
      <c r="B7760" s="305"/>
    </row>
    <row r="7761" spans="1:2" x14ac:dyDescent="0.3">
      <c r="A7761" s="312"/>
      <c r="B7761" s="305"/>
    </row>
    <row r="7762" spans="1:2" x14ac:dyDescent="0.3">
      <c r="A7762" s="312"/>
      <c r="B7762" s="305"/>
    </row>
    <row r="7763" spans="1:2" x14ac:dyDescent="0.3">
      <c r="A7763" s="312"/>
      <c r="B7763" s="305"/>
    </row>
    <row r="7764" spans="1:2" x14ac:dyDescent="0.3">
      <c r="A7764" s="312"/>
      <c r="B7764" s="305"/>
    </row>
    <row r="7765" spans="1:2" x14ac:dyDescent="0.3">
      <c r="A7765" s="312"/>
      <c r="B7765" s="305"/>
    </row>
    <row r="7766" spans="1:2" x14ac:dyDescent="0.3">
      <c r="A7766" s="318"/>
      <c r="B7766" s="305"/>
    </row>
    <row r="7767" spans="1:2" x14ac:dyDescent="0.3">
      <c r="A7767" s="312"/>
      <c r="B7767" s="305"/>
    </row>
    <row r="7768" spans="1:2" x14ac:dyDescent="0.3">
      <c r="A7768" s="312"/>
      <c r="B7768" s="305"/>
    </row>
    <row r="7769" spans="1:2" x14ac:dyDescent="0.3">
      <c r="A7769" s="312"/>
      <c r="B7769" s="305"/>
    </row>
    <row r="7770" spans="1:2" x14ac:dyDescent="0.3">
      <c r="A7770" s="312"/>
      <c r="B7770" s="305"/>
    </row>
    <row r="7771" spans="1:2" x14ac:dyDescent="0.3">
      <c r="A7771" s="312"/>
      <c r="B7771" s="305"/>
    </row>
    <row r="7772" spans="1:2" ht="16.8" x14ac:dyDescent="0.5">
      <c r="A7772" s="319"/>
      <c r="B7772" s="305"/>
    </row>
    <row r="7773" spans="1:2" ht="16.8" x14ac:dyDescent="0.5">
      <c r="A7773" s="319"/>
      <c r="B7773" s="305"/>
    </row>
    <row r="7774" spans="1:2" ht="16.8" x14ac:dyDescent="0.5">
      <c r="A7774" s="319"/>
      <c r="B7774" s="305"/>
    </row>
    <row r="7775" spans="1:2" ht="16.8" x14ac:dyDescent="0.5">
      <c r="A7775" s="319"/>
      <c r="B7775" s="305"/>
    </row>
    <row r="7776" spans="1:2" ht="16.8" x14ac:dyDescent="0.5">
      <c r="A7776" s="319"/>
      <c r="B7776" s="305"/>
    </row>
    <row r="7777" spans="1:2" ht="16.8" x14ac:dyDescent="0.5">
      <c r="A7777" s="319"/>
      <c r="B7777" s="305"/>
    </row>
    <row r="7778" spans="1:2" ht="16.8" x14ac:dyDescent="0.5">
      <c r="A7778" s="319"/>
      <c r="B7778" s="305"/>
    </row>
    <row r="7779" spans="1:2" ht="16.8" x14ac:dyDescent="0.5">
      <c r="A7779" s="319"/>
      <c r="B7779" s="305"/>
    </row>
    <row r="7780" spans="1:2" ht="16.8" x14ac:dyDescent="0.5">
      <c r="A7780" s="319"/>
      <c r="B7780" s="305"/>
    </row>
    <row r="7781" spans="1:2" ht="16.8" x14ac:dyDescent="0.5">
      <c r="A7781" s="319"/>
      <c r="B7781" s="305"/>
    </row>
    <row r="7782" spans="1:2" ht="16.8" x14ac:dyDescent="0.5">
      <c r="A7782" s="319"/>
      <c r="B7782" s="305"/>
    </row>
    <row r="7783" spans="1:2" ht="16.8" x14ac:dyDescent="0.5">
      <c r="A7783" s="319"/>
      <c r="B7783" s="305"/>
    </row>
    <row r="7784" spans="1:2" ht="16.8" x14ac:dyDescent="0.5">
      <c r="A7784" s="319"/>
      <c r="B7784" s="305"/>
    </row>
    <row r="7785" spans="1:2" ht="16.8" x14ac:dyDescent="0.5">
      <c r="A7785" s="319"/>
      <c r="B7785" s="305"/>
    </row>
    <row r="7786" spans="1:2" ht="16.8" x14ac:dyDescent="0.5">
      <c r="A7786" s="319"/>
      <c r="B7786" s="305"/>
    </row>
    <row r="7787" spans="1:2" ht="16.8" x14ac:dyDescent="0.5">
      <c r="A7787" s="319"/>
      <c r="B7787" s="305"/>
    </row>
    <row r="7788" spans="1:2" ht="16.8" x14ac:dyDescent="0.5">
      <c r="A7788" s="319"/>
      <c r="B7788" s="305"/>
    </row>
    <row r="7789" spans="1:2" ht="16.8" x14ac:dyDescent="0.5">
      <c r="A7789" s="319"/>
      <c r="B7789" s="305"/>
    </row>
    <row r="7790" spans="1:2" ht="16.8" x14ac:dyDescent="0.5">
      <c r="A7790" s="319"/>
      <c r="B7790" s="305"/>
    </row>
    <row r="7791" spans="1:2" ht="16.8" x14ac:dyDescent="0.5">
      <c r="A7791" s="319"/>
      <c r="B7791" s="305"/>
    </row>
    <row r="7792" spans="1:2" ht="16.8" x14ac:dyDescent="0.5">
      <c r="A7792" s="319"/>
      <c r="B7792" s="305"/>
    </row>
    <row r="7793" spans="1:2" ht="16.8" x14ac:dyDescent="0.5">
      <c r="A7793" s="319"/>
      <c r="B7793" s="305"/>
    </row>
    <row r="7794" spans="1:2" ht="16.8" x14ac:dyDescent="0.5">
      <c r="A7794" s="319"/>
      <c r="B7794" s="305"/>
    </row>
    <row r="7795" spans="1:2" ht="16.8" x14ac:dyDescent="0.5">
      <c r="A7795" s="319"/>
      <c r="B7795" s="305"/>
    </row>
    <row r="7796" spans="1:2" ht="16.8" x14ac:dyDescent="0.5">
      <c r="A7796" s="319"/>
      <c r="B7796" s="305"/>
    </row>
    <row r="7797" spans="1:2" ht="16.8" x14ac:dyDescent="0.5">
      <c r="A7797" s="319"/>
      <c r="B7797" s="305"/>
    </row>
    <row r="7798" spans="1:2" ht="16.8" x14ac:dyDescent="0.5">
      <c r="A7798" s="319"/>
      <c r="B7798" s="305"/>
    </row>
    <row r="7799" spans="1:2" ht="16.8" x14ac:dyDescent="0.5">
      <c r="A7799" s="319"/>
      <c r="B7799" s="305"/>
    </row>
    <row r="7800" spans="1:2" ht="16.8" x14ac:dyDescent="0.5">
      <c r="A7800" s="319"/>
      <c r="B7800" s="305"/>
    </row>
    <row r="7801" spans="1:2" ht="16.8" x14ac:dyDescent="0.5">
      <c r="A7801" s="319"/>
      <c r="B7801" s="305"/>
    </row>
    <row r="7802" spans="1:2" ht="16.8" x14ac:dyDescent="0.5">
      <c r="A7802" s="319"/>
      <c r="B7802" s="305"/>
    </row>
    <row r="7803" spans="1:2" ht="16.8" x14ac:dyDescent="0.5">
      <c r="A7803" s="319"/>
      <c r="B7803" s="305"/>
    </row>
    <row r="7804" spans="1:2" ht="16.8" x14ac:dyDescent="0.5">
      <c r="A7804" s="319"/>
      <c r="B7804" s="305"/>
    </row>
    <row r="7805" spans="1:2" ht="16.8" x14ac:dyDescent="0.5">
      <c r="A7805" s="319"/>
      <c r="B7805" s="305"/>
    </row>
    <row r="7806" spans="1:2" ht="16.8" x14ac:dyDescent="0.5">
      <c r="A7806" s="319"/>
      <c r="B7806" s="305"/>
    </row>
    <row r="7807" spans="1:2" ht="16.8" x14ac:dyDescent="0.5">
      <c r="A7807" s="319"/>
      <c r="B7807" s="305"/>
    </row>
    <row r="7808" spans="1:2" ht="16.8" x14ac:dyDescent="0.5">
      <c r="A7808" s="319"/>
      <c r="B7808" s="305"/>
    </row>
    <row r="7809" spans="1:2" ht="16.8" x14ac:dyDescent="0.5">
      <c r="A7809" s="319"/>
      <c r="B7809" s="305"/>
    </row>
    <row r="7810" spans="1:2" ht="16.8" x14ac:dyDescent="0.5">
      <c r="A7810" s="319"/>
      <c r="B7810" s="305"/>
    </row>
    <row r="7811" spans="1:2" ht="16.8" x14ac:dyDescent="0.5">
      <c r="A7811" s="319"/>
      <c r="B7811" s="305"/>
    </row>
    <row r="7812" spans="1:2" ht="16.8" x14ac:dyDescent="0.5">
      <c r="A7812" s="319"/>
      <c r="B7812" s="305"/>
    </row>
    <row r="7813" spans="1:2" ht="16.8" x14ac:dyDescent="0.5">
      <c r="A7813" s="319"/>
      <c r="B7813" s="305"/>
    </row>
    <row r="7814" spans="1:2" ht="16.8" x14ac:dyDescent="0.5">
      <c r="A7814" s="319"/>
      <c r="B7814" s="305"/>
    </row>
    <row r="7815" spans="1:2" ht="16.8" x14ac:dyDescent="0.5">
      <c r="A7815" s="319"/>
      <c r="B7815" s="305"/>
    </row>
    <row r="7816" spans="1:2" ht="16.8" x14ac:dyDescent="0.5">
      <c r="A7816" s="319"/>
      <c r="B7816" s="305"/>
    </row>
    <row r="7817" spans="1:2" ht="16.8" x14ac:dyDescent="0.5">
      <c r="A7817" s="319"/>
      <c r="B7817" s="305"/>
    </row>
    <row r="7818" spans="1:2" ht="16.8" x14ac:dyDescent="0.5">
      <c r="A7818" s="319"/>
      <c r="B7818" s="305"/>
    </row>
    <row r="7819" spans="1:2" ht="16.8" x14ac:dyDescent="0.5">
      <c r="A7819" s="319"/>
      <c r="B7819" s="305"/>
    </row>
    <row r="7820" spans="1:2" ht="16.8" x14ac:dyDescent="0.5">
      <c r="A7820" s="319"/>
      <c r="B7820" s="305"/>
    </row>
    <row r="7821" spans="1:2" ht="16.8" x14ac:dyDescent="0.5">
      <c r="A7821" s="319"/>
      <c r="B7821" s="305"/>
    </row>
    <row r="7822" spans="1:2" ht="16.8" x14ac:dyDescent="0.5">
      <c r="A7822" s="319"/>
      <c r="B7822" s="305"/>
    </row>
    <row r="7823" spans="1:2" ht="16.8" x14ac:dyDescent="0.5">
      <c r="A7823" s="319"/>
      <c r="B7823" s="305"/>
    </row>
    <row r="7824" spans="1:2" ht="16.8" x14ac:dyDescent="0.5">
      <c r="A7824" s="319"/>
      <c r="B7824" s="305"/>
    </row>
    <row r="7825" spans="1:2" ht="16.8" x14ac:dyDescent="0.5">
      <c r="A7825" s="319"/>
      <c r="B7825" s="305"/>
    </row>
    <row r="7826" spans="1:2" ht="16.8" x14ac:dyDescent="0.5">
      <c r="A7826" s="319"/>
      <c r="B7826" s="305"/>
    </row>
    <row r="7827" spans="1:2" ht="16.8" x14ac:dyDescent="0.5">
      <c r="A7827" s="319"/>
      <c r="B7827" s="305"/>
    </row>
    <row r="7828" spans="1:2" ht="16.8" x14ac:dyDescent="0.5">
      <c r="A7828" s="319"/>
      <c r="B7828" s="305"/>
    </row>
    <row r="7829" spans="1:2" ht="16.8" x14ac:dyDescent="0.5">
      <c r="A7829" s="319"/>
      <c r="B7829" s="305"/>
    </row>
    <row r="7830" spans="1:2" ht="16.8" x14ac:dyDescent="0.5">
      <c r="A7830" s="319"/>
      <c r="B7830" s="305"/>
    </row>
    <row r="7831" spans="1:2" ht="16.8" x14ac:dyDescent="0.5">
      <c r="A7831" s="319"/>
      <c r="B7831" s="305"/>
    </row>
    <row r="7832" spans="1:2" ht="16.8" x14ac:dyDescent="0.5">
      <c r="A7832" s="319"/>
      <c r="B7832" s="305"/>
    </row>
    <row r="7833" spans="1:2" ht="16.8" x14ac:dyDescent="0.5">
      <c r="A7833" s="319"/>
      <c r="B7833" s="305"/>
    </row>
    <row r="7834" spans="1:2" ht="16.8" x14ac:dyDescent="0.5">
      <c r="A7834" s="319"/>
      <c r="B7834" s="305"/>
    </row>
    <row r="7835" spans="1:2" ht="16.8" x14ac:dyDescent="0.5">
      <c r="A7835" s="319"/>
      <c r="B7835" s="305"/>
    </row>
    <row r="7836" spans="1:2" ht="16.8" x14ac:dyDescent="0.5">
      <c r="A7836" s="319"/>
      <c r="B7836" s="305"/>
    </row>
    <row r="7837" spans="1:2" ht="16.8" x14ac:dyDescent="0.5">
      <c r="A7837" s="319"/>
      <c r="B7837" s="305"/>
    </row>
    <row r="7838" spans="1:2" ht="16.8" x14ac:dyDescent="0.5">
      <c r="A7838" s="319"/>
      <c r="B7838" s="305"/>
    </row>
    <row r="7839" spans="1:2" ht="16.8" x14ac:dyDescent="0.5">
      <c r="A7839" s="319"/>
      <c r="B7839" s="305"/>
    </row>
    <row r="7840" spans="1:2" ht="16.8" x14ac:dyDescent="0.5">
      <c r="A7840" s="319"/>
      <c r="B7840" s="305"/>
    </row>
    <row r="7841" spans="1:2" ht="16.8" x14ac:dyDescent="0.5">
      <c r="A7841" s="319"/>
      <c r="B7841" s="305"/>
    </row>
    <row r="7842" spans="1:2" ht="16.8" x14ac:dyDescent="0.5">
      <c r="A7842" s="319"/>
      <c r="B7842" s="305"/>
    </row>
    <row r="7843" spans="1:2" ht="16.8" x14ac:dyDescent="0.5">
      <c r="A7843" s="319"/>
      <c r="B7843" s="305"/>
    </row>
    <row r="7844" spans="1:2" ht="16.8" x14ac:dyDescent="0.5">
      <c r="A7844" s="319"/>
      <c r="B7844" s="305"/>
    </row>
    <row r="7845" spans="1:2" ht="16.8" x14ac:dyDescent="0.5">
      <c r="A7845" s="319"/>
      <c r="B7845" s="305"/>
    </row>
    <row r="7846" spans="1:2" ht="16.8" x14ac:dyDescent="0.5">
      <c r="A7846" s="319"/>
      <c r="B7846" s="305"/>
    </row>
    <row r="7847" spans="1:2" ht="16.8" x14ac:dyDescent="0.5">
      <c r="A7847" s="319"/>
      <c r="B7847" s="305"/>
    </row>
    <row r="7848" spans="1:2" ht="16.8" x14ac:dyDescent="0.5">
      <c r="A7848" s="319"/>
      <c r="B7848" s="305"/>
    </row>
    <row r="7849" spans="1:2" ht="16.8" x14ac:dyDescent="0.5">
      <c r="A7849" s="319"/>
      <c r="B7849" s="305"/>
    </row>
    <row r="7850" spans="1:2" ht="16.8" x14ac:dyDescent="0.5">
      <c r="A7850" s="319"/>
      <c r="B7850" s="305"/>
    </row>
    <row r="7851" spans="1:2" ht="16.8" x14ac:dyDescent="0.5">
      <c r="A7851" s="319"/>
      <c r="B7851" s="305"/>
    </row>
    <row r="7852" spans="1:2" ht="16.8" x14ac:dyDescent="0.5">
      <c r="A7852" s="319"/>
      <c r="B7852" s="305"/>
    </row>
    <row r="7853" spans="1:2" ht="16.8" x14ac:dyDescent="0.5">
      <c r="A7853" s="319"/>
      <c r="B7853" s="305"/>
    </row>
    <row r="7854" spans="1:2" ht="16.8" x14ac:dyDescent="0.5">
      <c r="A7854" s="319"/>
      <c r="B7854" s="305"/>
    </row>
    <row r="7855" spans="1:2" ht="16.8" x14ac:dyDescent="0.5">
      <c r="A7855" s="319"/>
      <c r="B7855" s="305"/>
    </row>
    <row r="7856" spans="1:2" ht="16.8" x14ac:dyDescent="0.5">
      <c r="A7856" s="319"/>
      <c r="B7856" s="305"/>
    </row>
    <row r="7857" spans="1:2" ht="16.8" x14ac:dyDescent="0.5">
      <c r="A7857" s="319"/>
      <c r="B7857" s="305"/>
    </row>
    <row r="7858" spans="1:2" ht="16.8" x14ac:dyDescent="0.5">
      <c r="A7858" s="319"/>
      <c r="B7858" s="305"/>
    </row>
    <row r="7859" spans="1:2" ht="16.8" x14ac:dyDescent="0.5">
      <c r="A7859" s="319"/>
      <c r="B7859" s="305"/>
    </row>
    <row r="7860" spans="1:2" ht="16.8" x14ac:dyDescent="0.5">
      <c r="A7860" s="319"/>
      <c r="B7860" s="305"/>
    </row>
    <row r="7861" spans="1:2" ht="16.8" x14ac:dyDescent="0.5">
      <c r="A7861" s="319"/>
      <c r="B7861" s="305"/>
    </row>
    <row r="7862" spans="1:2" ht="16.8" x14ac:dyDescent="0.5">
      <c r="A7862" s="319"/>
      <c r="B7862" s="305"/>
    </row>
    <row r="7863" spans="1:2" ht="16.8" x14ac:dyDescent="0.5">
      <c r="A7863" s="319"/>
      <c r="B7863" s="305"/>
    </row>
    <row r="7864" spans="1:2" ht="16.8" x14ac:dyDescent="0.5">
      <c r="A7864" s="319"/>
      <c r="B7864" s="305"/>
    </row>
    <row r="7865" spans="1:2" ht="16.8" x14ac:dyDescent="0.5">
      <c r="A7865" s="319"/>
      <c r="B7865" s="305"/>
    </row>
    <row r="7866" spans="1:2" ht="16.8" x14ac:dyDescent="0.5">
      <c r="A7866" s="319"/>
      <c r="B7866" s="305"/>
    </row>
    <row r="7867" spans="1:2" ht="16.8" x14ac:dyDescent="0.5">
      <c r="A7867" s="319"/>
      <c r="B7867" s="305"/>
    </row>
    <row r="7868" spans="1:2" ht="16.8" x14ac:dyDescent="0.5">
      <c r="A7868" s="319"/>
      <c r="B7868" s="305"/>
    </row>
    <row r="7869" spans="1:2" ht="16.8" x14ac:dyDescent="0.5">
      <c r="A7869" s="319"/>
      <c r="B7869" s="305"/>
    </row>
    <row r="7870" spans="1:2" ht="16.8" x14ac:dyDescent="0.5">
      <c r="A7870" s="319"/>
      <c r="B7870" s="305"/>
    </row>
    <row r="7871" spans="1:2" ht="16.8" x14ac:dyDescent="0.5">
      <c r="A7871" s="319"/>
      <c r="B7871" s="305"/>
    </row>
    <row r="7872" spans="1:2" ht="16.8" x14ac:dyDescent="0.5">
      <c r="A7872" s="319"/>
      <c r="B7872" s="305"/>
    </row>
    <row r="7873" spans="1:2" ht="16.8" x14ac:dyDescent="0.5">
      <c r="A7873" s="319"/>
      <c r="B7873" s="305"/>
    </row>
    <row r="7874" spans="1:2" ht="16.8" x14ac:dyDescent="0.5">
      <c r="A7874" s="319"/>
      <c r="B7874" s="305"/>
    </row>
    <row r="7875" spans="1:2" ht="16.8" x14ac:dyDescent="0.5">
      <c r="A7875" s="319"/>
      <c r="B7875" s="305"/>
    </row>
    <row r="7876" spans="1:2" ht="16.8" x14ac:dyDescent="0.5">
      <c r="A7876" s="319"/>
      <c r="B7876" s="305"/>
    </row>
    <row r="7877" spans="1:2" ht="16.8" x14ac:dyDescent="0.5">
      <c r="A7877" s="319"/>
      <c r="B7877" s="305"/>
    </row>
    <row r="7878" spans="1:2" ht="16.8" x14ac:dyDescent="0.5">
      <c r="A7878" s="319"/>
      <c r="B7878" s="305"/>
    </row>
    <row r="7879" spans="1:2" ht="16.8" x14ac:dyDescent="0.5">
      <c r="A7879" s="319"/>
      <c r="B7879" s="305"/>
    </row>
    <row r="7880" spans="1:2" ht="16.8" x14ac:dyDescent="0.5">
      <c r="A7880" s="319"/>
      <c r="B7880" s="305"/>
    </row>
    <row r="7881" spans="1:2" ht="16.8" x14ac:dyDescent="0.5">
      <c r="A7881" s="319"/>
      <c r="B7881" s="305"/>
    </row>
    <row r="7882" spans="1:2" ht="16.8" x14ac:dyDescent="0.5">
      <c r="A7882" s="319"/>
      <c r="B7882" s="305"/>
    </row>
    <row r="7883" spans="1:2" ht="16.8" x14ac:dyDescent="0.5">
      <c r="A7883" s="319"/>
      <c r="B7883" s="305"/>
    </row>
    <row r="7884" spans="1:2" ht="16.8" x14ac:dyDescent="0.5">
      <c r="A7884" s="319"/>
      <c r="B7884" s="305"/>
    </row>
    <row r="7885" spans="1:2" ht="16.8" x14ac:dyDescent="0.5">
      <c r="A7885" s="319"/>
      <c r="B7885" s="305"/>
    </row>
    <row r="7886" spans="1:2" ht="16.8" x14ac:dyDescent="0.5">
      <c r="A7886" s="319"/>
      <c r="B7886" s="305"/>
    </row>
    <row r="7887" spans="1:2" ht="16.8" x14ac:dyDescent="0.5">
      <c r="A7887" s="319"/>
      <c r="B7887" s="305"/>
    </row>
    <row r="7888" spans="1:2" ht="16.8" x14ac:dyDescent="0.5">
      <c r="A7888" s="319"/>
      <c r="B7888" s="305"/>
    </row>
    <row r="7889" spans="1:2" ht="16.8" x14ac:dyDescent="0.5">
      <c r="A7889" s="319"/>
      <c r="B7889" s="305"/>
    </row>
    <row r="7890" spans="1:2" ht="16.8" x14ac:dyDescent="0.5">
      <c r="A7890" s="319"/>
      <c r="B7890" s="305"/>
    </row>
    <row r="7891" spans="1:2" ht="16.8" x14ac:dyDescent="0.5">
      <c r="A7891" s="319"/>
      <c r="B7891" s="305"/>
    </row>
    <row r="7892" spans="1:2" ht="16.8" x14ac:dyDescent="0.5">
      <c r="A7892" s="319"/>
      <c r="B7892" s="305"/>
    </row>
    <row r="7893" spans="1:2" ht="16.8" x14ac:dyDescent="0.5">
      <c r="A7893" s="319"/>
      <c r="B7893" s="305"/>
    </row>
    <row r="7894" spans="1:2" ht="16.8" x14ac:dyDescent="0.5">
      <c r="A7894" s="319"/>
      <c r="B7894" s="305"/>
    </row>
    <row r="7895" spans="1:2" ht="16.8" x14ac:dyDescent="0.5">
      <c r="A7895" s="319"/>
      <c r="B7895" s="305"/>
    </row>
    <row r="7896" spans="1:2" ht="16.8" x14ac:dyDescent="0.5">
      <c r="A7896" s="319"/>
      <c r="B7896" s="305"/>
    </row>
    <row r="7897" spans="1:2" ht="16.8" x14ac:dyDescent="0.5">
      <c r="A7897" s="319"/>
      <c r="B7897" s="305"/>
    </row>
    <row r="7898" spans="1:2" ht="16.8" x14ac:dyDescent="0.5">
      <c r="A7898" s="319"/>
      <c r="B7898" s="305"/>
    </row>
    <row r="7899" spans="1:2" ht="16.8" x14ac:dyDescent="0.5">
      <c r="A7899" s="319"/>
      <c r="B7899" s="305"/>
    </row>
    <row r="7900" spans="1:2" ht="16.8" x14ac:dyDescent="0.5">
      <c r="A7900" s="319"/>
      <c r="B7900" s="305"/>
    </row>
    <row r="7901" spans="1:2" ht="16.8" x14ac:dyDescent="0.5">
      <c r="A7901" s="319"/>
      <c r="B7901" s="305"/>
    </row>
    <row r="7902" spans="1:2" ht="16.8" x14ac:dyDescent="0.5">
      <c r="A7902" s="319"/>
      <c r="B7902" s="305"/>
    </row>
    <row r="7903" spans="1:2" ht="16.8" x14ac:dyDescent="0.5">
      <c r="A7903" s="319"/>
      <c r="B7903" s="305"/>
    </row>
    <row r="7904" spans="1:2" ht="16.8" x14ac:dyDescent="0.5">
      <c r="A7904" s="319"/>
      <c r="B7904" s="305"/>
    </row>
    <row r="7905" spans="1:2" ht="16.8" x14ac:dyDescent="0.5">
      <c r="A7905" s="319"/>
      <c r="B7905" s="305"/>
    </row>
    <row r="7906" spans="1:2" ht="16.8" x14ac:dyDescent="0.5">
      <c r="A7906" s="319"/>
      <c r="B7906" s="305"/>
    </row>
    <row r="7907" spans="1:2" ht="16.8" x14ac:dyDescent="0.5">
      <c r="A7907" s="319"/>
      <c r="B7907" s="305"/>
    </row>
    <row r="7908" spans="1:2" ht="16.8" x14ac:dyDescent="0.5">
      <c r="A7908" s="319"/>
      <c r="B7908" s="305"/>
    </row>
    <row r="7909" spans="1:2" ht="16.8" x14ac:dyDescent="0.5">
      <c r="A7909" s="319"/>
      <c r="B7909" s="305"/>
    </row>
    <row r="7910" spans="1:2" ht="16.8" x14ac:dyDescent="0.5">
      <c r="A7910" s="319"/>
      <c r="B7910" s="305"/>
    </row>
    <row r="7911" spans="1:2" ht="16.8" x14ac:dyDescent="0.5">
      <c r="A7911" s="319"/>
      <c r="B7911" s="305"/>
    </row>
    <row r="7912" spans="1:2" ht="16.8" x14ac:dyDescent="0.5">
      <c r="A7912" s="319"/>
      <c r="B7912" s="305"/>
    </row>
    <row r="7913" spans="1:2" ht="16.8" x14ac:dyDescent="0.5">
      <c r="A7913" s="319"/>
      <c r="B7913" s="305"/>
    </row>
    <row r="7914" spans="1:2" ht="16.8" x14ac:dyDescent="0.5">
      <c r="A7914" s="319"/>
      <c r="B7914" s="305"/>
    </row>
    <row r="7915" spans="1:2" ht="16.8" x14ac:dyDescent="0.5">
      <c r="A7915" s="319"/>
      <c r="B7915" s="305"/>
    </row>
    <row r="7916" spans="1:2" ht="16.8" x14ac:dyDescent="0.5">
      <c r="A7916" s="319"/>
      <c r="B7916" s="305"/>
    </row>
    <row r="7917" spans="1:2" ht="16.8" x14ac:dyDescent="0.5">
      <c r="A7917" s="319"/>
      <c r="B7917" s="305"/>
    </row>
    <row r="7918" spans="1:2" ht="16.8" x14ac:dyDescent="0.5">
      <c r="A7918" s="319"/>
      <c r="B7918" s="305"/>
    </row>
    <row r="7919" spans="1:2" ht="16.8" x14ac:dyDescent="0.5">
      <c r="A7919" s="319"/>
      <c r="B7919" s="305"/>
    </row>
    <row r="7920" spans="1:2" ht="16.8" x14ac:dyDescent="0.5">
      <c r="A7920" s="319"/>
      <c r="B7920" s="305"/>
    </row>
    <row r="7921" spans="1:2" ht="16.8" x14ac:dyDescent="0.5">
      <c r="A7921" s="319"/>
      <c r="B7921" s="305"/>
    </row>
    <row r="7922" spans="1:2" ht="16.8" x14ac:dyDescent="0.5">
      <c r="A7922" s="319"/>
      <c r="B7922" s="305"/>
    </row>
    <row r="7923" spans="1:2" ht="16.8" x14ac:dyDescent="0.5">
      <c r="A7923" s="319"/>
      <c r="B7923" s="305"/>
    </row>
    <row r="7924" spans="1:2" ht="16.8" x14ac:dyDescent="0.5">
      <c r="A7924" s="319"/>
      <c r="B7924" s="305"/>
    </row>
    <row r="7925" spans="1:2" ht="16.8" x14ac:dyDescent="0.5">
      <c r="A7925" s="319"/>
      <c r="B7925" s="305"/>
    </row>
    <row r="7926" spans="1:2" ht="16.8" x14ac:dyDescent="0.5">
      <c r="A7926" s="319"/>
      <c r="B7926" s="305"/>
    </row>
    <row r="7927" spans="1:2" ht="16.8" x14ac:dyDescent="0.5">
      <c r="A7927" s="319"/>
      <c r="B7927" s="305"/>
    </row>
    <row r="7928" spans="1:2" ht="16.8" x14ac:dyDescent="0.5">
      <c r="A7928" s="319"/>
      <c r="B7928" s="305"/>
    </row>
    <row r="7929" spans="1:2" ht="16.8" x14ac:dyDescent="0.5">
      <c r="A7929" s="319"/>
      <c r="B7929" s="305"/>
    </row>
    <row r="7930" spans="1:2" ht="16.8" x14ac:dyDescent="0.5">
      <c r="A7930" s="319"/>
      <c r="B7930" s="305"/>
    </row>
    <row r="7931" spans="1:2" ht="16.8" x14ac:dyDescent="0.5">
      <c r="A7931" s="319"/>
      <c r="B7931" s="305"/>
    </row>
    <row r="7932" spans="1:2" ht="16.8" x14ac:dyDescent="0.5">
      <c r="A7932" s="319"/>
      <c r="B7932" s="305"/>
    </row>
    <row r="7933" spans="1:2" ht="16.8" x14ac:dyDescent="0.5">
      <c r="A7933" s="319"/>
      <c r="B7933" s="305"/>
    </row>
    <row r="7934" spans="1:2" ht="16.8" x14ac:dyDescent="0.5">
      <c r="A7934" s="319"/>
      <c r="B7934" s="305"/>
    </row>
    <row r="7935" spans="1:2" ht="16.8" x14ac:dyDescent="0.5">
      <c r="A7935" s="319"/>
      <c r="B7935" s="305"/>
    </row>
    <row r="7936" spans="1:2" ht="16.8" x14ac:dyDescent="0.5">
      <c r="A7936" s="319"/>
      <c r="B7936" s="305"/>
    </row>
    <row r="7937" spans="1:2" ht="16.8" x14ac:dyDescent="0.5">
      <c r="A7937" s="319"/>
      <c r="B7937" s="305"/>
    </row>
    <row r="7938" spans="1:2" ht="16.8" x14ac:dyDescent="0.5">
      <c r="A7938" s="319"/>
      <c r="B7938" s="305"/>
    </row>
    <row r="7939" spans="1:2" ht="16.8" x14ac:dyDescent="0.5">
      <c r="A7939" s="319"/>
      <c r="B7939" s="305"/>
    </row>
    <row r="7940" spans="1:2" ht="16.8" x14ac:dyDescent="0.5">
      <c r="A7940" s="319"/>
      <c r="B7940" s="305"/>
    </row>
    <row r="7941" spans="1:2" ht="16.8" x14ac:dyDescent="0.5">
      <c r="A7941" s="319"/>
      <c r="B7941" s="305"/>
    </row>
    <row r="7942" spans="1:2" ht="16.8" x14ac:dyDescent="0.5">
      <c r="A7942" s="319"/>
      <c r="B7942" s="305"/>
    </row>
    <row r="7943" spans="1:2" ht="16.8" x14ac:dyDescent="0.5">
      <c r="A7943" s="319"/>
      <c r="B7943" s="305"/>
    </row>
    <row r="7944" spans="1:2" ht="16.8" x14ac:dyDescent="0.5">
      <c r="A7944" s="319"/>
      <c r="B7944" s="305"/>
    </row>
    <row r="7945" spans="1:2" ht="16.8" x14ac:dyDescent="0.5">
      <c r="A7945" s="319"/>
      <c r="B7945" s="305"/>
    </row>
    <row r="7946" spans="1:2" x14ac:dyDescent="0.3">
      <c r="A7946" s="312"/>
      <c r="B7946" s="305"/>
    </row>
    <row r="7947" spans="1:2" x14ac:dyDescent="0.3">
      <c r="A7947" s="312"/>
      <c r="B7947" s="305"/>
    </row>
    <row r="7948" spans="1:2" x14ac:dyDescent="0.3">
      <c r="A7948" s="320"/>
      <c r="B7948" s="305"/>
    </row>
    <row r="7949" spans="1:2" ht="16.8" x14ac:dyDescent="0.5">
      <c r="A7949" s="319"/>
      <c r="B7949" s="305"/>
    </row>
    <row r="7950" spans="1:2" ht="16.8" x14ac:dyDescent="0.5">
      <c r="A7950" s="319"/>
      <c r="B7950" s="305"/>
    </row>
    <row r="7951" spans="1:2" ht="16.8" x14ac:dyDescent="0.5">
      <c r="A7951" s="319"/>
      <c r="B7951" s="305"/>
    </row>
    <row r="7952" spans="1:2" ht="16.8" x14ac:dyDescent="0.5">
      <c r="A7952" s="319"/>
      <c r="B7952" s="305"/>
    </row>
    <row r="7953" spans="1:2" ht="16.8" x14ac:dyDescent="0.5">
      <c r="A7953" s="319"/>
      <c r="B7953" s="305"/>
    </row>
    <row r="7954" spans="1:2" ht="16.8" x14ac:dyDescent="0.5">
      <c r="A7954" s="319"/>
      <c r="B7954" s="305"/>
    </row>
    <row r="7955" spans="1:2" ht="16.8" x14ac:dyDescent="0.5">
      <c r="A7955" s="319"/>
      <c r="B7955" s="305"/>
    </row>
    <row r="7956" spans="1:2" ht="16.8" x14ac:dyDescent="0.5">
      <c r="A7956" s="319"/>
      <c r="B7956" s="305"/>
    </row>
    <row r="7957" spans="1:2" ht="16.8" x14ac:dyDescent="0.5">
      <c r="A7957" s="319"/>
      <c r="B7957" s="305"/>
    </row>
    <row r="7958" spans="1:2" ht="16.8" x14ac:dyDescent="0.5">
      <c r="A7958" s="319"/>
      <c r="B7958" s="305"/>
    </row>
    <row r="7959" spans="1:2" ht="16.8" x14ac:dyDescent="0.5">
      <c r="A7959" s="319"/>
      <c r="B7959" s="305"/>
    </row>
    <row r="7960" spans="1:2" ht="16.8" x14ac:dyDescent="0.5">
      <c r="A7960" s="319"/>
      <c r="B7960" s="305"/>
    </row>
    <row r="7961" spans="1:2" ht="16.8" x14ac:dyDescent="0.5">
      <c r="A7961" s="319"/>
      <c r="B7961" s="305"/>
    </row>
    <row r="7962" spans="1:2" ht="16.8" x14ac:dyDescent="0.5">
      <c r="A7962" s="319"/>
      <c r="B7962" s="305"/>
    </row>
    <row r="7963" spans="1:2" ht="16.8" x14ac:dyDescent="0.5">
      <c r="A7963" s="319"/>
      <c r="B7963" s="305"/>
    </row>
    <row r="7964" spans="1:2" ht="16.8" x14ac:dyDescent="0.5">
      <c r="A7964" s="319"/>
      <c r="B7964" s="305"/>
    </row>
    <row r="7965" spans="1:2" ht="16.8" x14ac:dyDescent="0.5">
      <c r="A7965" s="319"/>
      <c r="B7965" s="305"/>
    </row>
    <row r="7966" spans="1:2" ht="16.8" x14ac:dyDescent="0.5">
      <c r="A7966" s="319"/>
      <c r="B7966" s="305"/>
    </row>
    <row r="7967" spans="1:2" ht="16.8" x14ac:dyDescent="0.5">
      <c r="A7967" s="319"/>
      <c r="B7967" s="305"/>
    </row>
    <row r="7968" spans="1:2" ht="16.8" x14ac:dyDescent="0.5">
      <c r="A7968" s="319"/>
      <c r="B7968" s="305"/>
    </row>
    <row r="7969" spans="1:2" ht="16.8" x14ac:dyDescent="0.5">
      <c r="A7969" s="319"/>
      <c r="B7969" s="305"/>
    </row>
    <row r="7970" spans="1:2" ht="16.8" x14ac:dyDescent="0.5">
      <c r="A7970" s="319"/>
      <c r="B7970" s="305"/>
    </row>
    <row r="7971" spans="1:2" ht="16.8" x14ac:dyDescent="0.5">
      <c r="A7971" s="319"/>
      <c r="B7971" s="305"/>
    </row>
    <row r="7972" spans="1:2" ht="16.8" x14ac:dyDescent="0.5">
      <c r="A7972" s="319"/>
      <c r="B7972" s="305"/>
    </row>
    <row r="7973" spans="1:2" ht="16.8" x14ac:dyDescent="0.5">
      <c r="A7973" s="319"/>
      <c r="B7973" s="305"/>
    </row>
    <row r="7974" spans="1:2" ht="16.8" x14ac:dyDescent="0.5">
      <c r="A7974" s="319"/>
      <c r="B7974" s="305"/>
    </row>
    <row r="7975" spans="1:2" ht="16.8" x14ac:dyDescent="0.5">
      <c r="A7975" s="319"/>
      <c r="B7975" s="305"/>
    </row>
    <row r="7976" spans="1:2" ht="16.8" x14ac:dyDescent="0.5">
      <c r="A7976" s="319"/>
      <c r="B7976" s="305"/>
    </row>
    <row r="7977" spans="1:2" ht="16.8" x14ac:dyDescent="0.5">
      <c r="A7977" s="319"/>
      <c r="B7977" s="305"/>
    </row>
    <row r="7978" spans="1:2" ht="16.8" x14ac:dyDescent="0.5">
      <c r="A7978" s="319"/>
      <c r="B7978" s="305"/>
    </row>
    <row r="7979" spans="1:2" ht="16.8" x14ac:dyDescent="0.5">
      <c r="A7979" s="319"/>
      <c r="B7979" s="305"/>
    </row>
    <row r="7980" spans="1:2" ht="16.8" x14ac:dyDescent="0.5">
      <c r="A7980" s="319"/>
      <c r="B7980" s="305"/>
    </row>
    <row r="7981" spans="1:2" ht="16.8" x14ac:dyDescent="0.5">
      <c r="A7981" s="319"/>
      <c r="B7981" s="305"/>
    </row>
    <row r="7982" spans="1:2" ht="16.8" x14ac:dyDescent="0.5">
      <c r="A7982" s="319"/>
      <c r="B7982" s="305"/>
    </row>
    <row r="7983" spans="1:2" ht="16.8" x14ac:dyDescent="0.5">
      <c r="A7983" s="319"/>
      <c r="B7983" s="305"/>
    </row>
    <row r="7984" spans="1:2" ht="16.8" x14ac:dyDescent="0.5">
      <c r="A7984" s="319"/>
      <c r="B7984" s="305"/>
    </row>
    <row r="7985" spans="1:2" ht="16.8" x14ac:dyDescent="0.5">
      <c r="A7985" s="319"/>
      <c r="B7985" s="305"/>
    </row>
    <row r="7986" spans="1:2" ht="16.8" x14ac:dyDescent="0.5">
      <c r="A7986" s="319"/>
      <c r="B7986" s="305"/>
    </row>
    <row r="7987" spans="1:2" ht="16.8" x14ac:dyDescent="0.5">
      <c r="A7987" s="319"/>
      <c r="B7987" s="305"/>
    </row>
    <row r="7988" spans="1:2" ht="16.8" x14ac:dyDescent="0.5">
      <c r="A7988" s="319"/>
      <c r="B7988" s="305"/>
    </row>
    <row r="7989" spans="1:2" ht="16.8" x14ac:dyDescent="0.5">
      <c r="A7989" s="319"/>
      <c r="B7989" s="305"/>
    </row>
    <row r="7990" spans="1:2" ht="16.8" x14ac:dyDescent="0.5">
      <c r="A7990" s="319"/>
      <c r="B7990" s="305"/>
    </row>
    <row r="7991" spans="1:2" ht="16.8" x14ac:dyDescent="0.5">
      <c r="A7991" s="319"/>
      <c r="B7991" s="305"/>
    </row>
    <row r="7992" spans="1:2" ht="16.8" x14ac:dyDescent="0.5">
      <c r="A7992" s="319"/>
      <c r="B7992" s="305"/>
    </row>
    <row r="7993" spans="1:2" ht="16.8" x14ac:dyDescent="0.5">
      <c r="A7993" s="319"/>
      <c r="B7993" s="305"/>
    </row>
    <row r="7994" spans="1:2" ht="16.8" x14ac:dyDescent="0.5">
      <c r="A7994" s="319"/>
      <c r="B7994" s="305"/>
    </row>
    <row r="7995" spans="1:2" ht="16.8" x14ac:dyDescent="0.5">
      <c r="A7995" s="319"/>
      <c r="B7995" s="305"/>
    </row>
    <row r="7996" spans="1:2" ht="16.8" x14ac:dyDescent="0.5">
      <c r="A7996" s="319"/>
      <c r="B7996" s="305"/>
    </row>
    <row r="7997" spans="1:2" ht="16.8" x14ac:dyDescent="0.5">
      <c r="A7997" s="319"/>
      <c r="B7997" s="305"/>
    </row>
    <row r="7998" spans="1:2" ht="16.8" x14ac:dyDescent="0.5">
      <c r="A7998" s="319"/>
      <c r="B7998" s="305"/>
    </row>
    <row r="7999" spans="1:2" ht="16.8" x14ac:dyDescent="0.5">
      <c r="A7999" s="319"/>
      <c r="B7999" s="305"/>
    </row>
    <row r="8000" spans="1:2" ht="16.8" x14ac:dyDescent="0.5">
      <c r="A8000" s="319"/>
      <c r="B8000" s="305"/>
    </row>
    <row r="8001" spans="1:2" ht="16.8" x14ac:dyDescent="0.5">
      <c r="A8001" s="319"/>
      <c r="B8001" s="305"/>
    </row>
    <row r="8002" spans="1:2" ht="16.8" x14ac:dyDescent="0.5">
      <c r="A8002" s="319"/>
      <c r="B8002" s="305"/>
    </row>
    <row r="8003" spans="1:2" ht="16.8" x14ac:dyDescent="0.5">
      <c r="A8003" s="319"/>
      <c r="B8003" s="305"/>
    </row>
    <row r="8004" spans="1:2" ht="16.8" x14ac:dyDescent="0.5">
      <c r="A8004" s="319"/>
      <c r="B8004" s="305"/>
    </row>
    <row r="8005" spans="1:2" ht="16.8" x14ac:dyDescent="0.5">
      <c r="A8005" s="319"/>
      <c r="B8005" s="305"/>
    </row>
    <row r="8006" spans="1:2" ht="16.8" x14ac:dyDescent="0.5">
      <c r="A8006" s="319"/>
      <c r="B8006" s="305"/>
    </row>
    <row r="8007" spans="1:2" ht="16.8" x14ac:dyDescent="0.5">
      <c r="A8007" s="319"/>
      <c r="B8007" s="305"/>
    </row>
    <row r="8008" spans="1:2" ht="16.8" x14ac:dyDescent="0.5">
      <c r="A8008" s="319"/>
      <c r="B8008" s="305"/>
    </row>
    <row r="8009" spans="1:2" ht="16.8" x14ac:dyDescent="0.5">
      <c r="A8009" s="319"/>
      <c r="B8009" s="305"/>
    </row>
    <row r="8010" spans="1:2" ht="16.8" x14ac:dyDescent="0.5">
      <c r="A8010" s="319"/>
      <c r="B8010" s="305"/>
    </row>
    <row r="8011" spans="1:2" ht="16.8" x14ac:dyDescent="0.5">
      <c r="A8011" s="319"/>
      <c r="B8011" s="305"/>
    </row>
    <row r="8012" spans="1:2" ht="16.8" x14ac:dyDescent="0.5">
      <c r="A8012" s="319"/>
      <c r="B8012" s="305"/>
    </row>
    <row r="8013" spans="1:2" ht="16.8" x14ac:dyDescent="0.5">
      <c r="A8013" s="319"/>
      <c r="B8013" s="305"/>
    </row>
    <row r="8014" spans="1:2" ht="16.8" x14ac:dyDescent="0.5">
      <c r="A8014" s="319"/>
      <c r="B8014" s="305"/>
    </row>
    <row r="8015" spans="1:2" ht="16.8" x14ac:dyDescent="0.5">
      <c r="A8015" s="319"/>
      <c r="B8015" s="305"/>
    </row>
    <row r="8016" spans="1:2" ht="16.8" x14ac:dyDescent="0.5">
      <c r="A8016" s="319"/>
      <c r="B8016" s="305"/>
    </row>
    <row r="8017" spans="1:2" ht="16.8" x14ac:dyDescent="0.5">
      <c r="A8017" s="319"/>
      <c r="B8017" s="305"/>
    </row>
    <row r="8018" spans="1:2" ht="16.8" x14ac:dyDescent="0.5">
      <c r="A8018" s="319"/>
      <c r="B8018" s="305"/>
    </row>
    <row r="8019" spans="1:2" ht="16.8" x14ac:dyDescent="0.5">
      <c r="A8019" s="319"/>
      <c r="B8019" s="305"/>
    </row>
    <row r="8020" spans="1:2" ht="16.8" x14ac:dyDescent="0.5">
      <c r="A8020" s="319"/>
      <c r="B8020" s="305"/>
    </row>
    <row r="8021" spans="1:2" ht="16.8" x14ac:dyDescent="0.5">
      <c r="A8021" s="319"/>
      <c r="B8021" s="305"/>
    </row>
    <row r="8022" spans="1:2" ht="16.8" x14ac:dyDescent="0.5">
      <c r="A8022" s="319"/>
      <c r="B8022" s="305"/>
    </row>
    <row r="8023" spans="1:2" ht="16.8" x14ac:dyDescent="0.5">
      <c r="A8023" s="319"/>
      <c r="B8023" s="305"/>
    </row>
    <row r="8024" spans="1:2" ht="16.8" x14ac:dyDescent="0.5">
      <c r="A8024" s="319"/>
      <c r="B8024" s="305"/>
    </row>
    <row r="8025" spans="1:2" ht="16.8" x14ac:dyDescent="0.5">
      <c r="A8025" s="319"/>
      <c r="B8025" s="305"/>
    </row>
    <row r="8026" spans="1:2" ht="16.8" x14ac:dyDescent="0.5">
      <c r="A8026" s="319"/>
      <c r="B8026" s="305"/>
    </row>
    <row r="8027" spans="1:2" ht="16.8" x14ac:dyDescent="0.5">
      <c r="A8027" s="319"/>
      <c r="B8027" s="305"/>
    </row>
    <row r="8028" spans="1:2" ht="16.8" x14ac:dyDescent="0.5">
      <c r="A8028" s="319"/>
      <c r="B8028" s="305"/>
    </row>
    <row r="8029" spans="1:2" ht="16.8" x14ac:dyDescent="0.5">
      <c r="A8029" s="319"/>
      <c r="B8029" s="305"/>
    </row>
    <row r="8030" spans="1:2" ht="16.8" x14ac:dyDescent="0.5">
      <c r="A8030" s="319"/>
      <c r="B8030" s="305"/>
    </row>
    <row r="8031" spans="1:2" ht="16.8" x14ac:dyDescent="0.5">
      <c r="A8031" s="319"/>
      <c r="B8031" s="305"/>
    </row>
    <row r="8032" spans="1:2" ht="16.8" x14ac:dyDescent="0.5">
      <c r="A8032" s="319"/>
      <c r="B8032" s="305"/>
    </row>
    <row r="8033" spans="1:2" ht="16.8" x14ac:dyDescent="0.5">
      <c r="A8033" s="319"/>
      <c r="B8033" s="305"/>
    </row>
    <row r="8034" spans="1:2" ht="16.8" x14ac:dyDescent="0.5">
      <c r="A8034" s="319"/>
      <c r="B8034" s="305"/>
    </row>
    <row r="8035" spans="1:2" ht="16.8" x14ac:dyDescent="0.5">
      <c r="A8035" s="319"/>
      <c r="B8035" s="305"/>
    </row>
    <row r="8036" spans="1:2" ht="16.8" x14ac:dyDescent="0.5">
      <c r="A8036" s="319"/>
      <c r="B8036" s="305"/>
    </row>
    <row r="8037" spans="1:2" ht="16.8" x14ac:dyDescent="0.5">
      <c r="A8037" s="319"/>
      <c r="B8037" s="305"/>
    </row>
    <row r="8038" spans="1:2" ht="16.8" x14ac:dyDescent="0.5">
      <c r="A8038" s="319"/>
      <c r="B8038" s="305"/>
    </row>
    <row r="8039" spans="1:2" ht="16.8" x14ac:dyDescent="0.5">
      <c r="A8039" s="319"/>
      <c r="B8039" s="305"/>
    </row>
    <row r="8040" spans="1:2" ht="16.8" x14ac:dyDescent="0.5">
      <c r="A8040" s="319"/>
      <c r="B8040" s="305"/>
    </row>
    <row r="8041" spans="1:2" ht="16.8" x14ac:dyDescent="0.5">
      <c r="A8041" s="319"/>
      <c r="B8041" s="305"/>
    </row>
    <row r="8042" spans="1:2" ht="16.8" x14ac:dyDescent="0.5">
      <c r="A8042" s="319"/>
      <c r="B8042" s="305"/>
    </row>
    <row r="8043" spans="1:2" ht="16.8" x14ac:dyDescent="0.5">
      <c r="A8043" s="319"/>
      <c r="B8043" s="305"/>
    </row>
    <row r="8044" spans="1:2" ht="16.8" x14ac:dyDescent="0.5">
      <c r="A8044" s="319"/>
      <c r="B8044" s="305"/>
    </row>
    <row r="8045" spans="1:2" ht="16.8" x14ac:dyDescent="0.5">
      <c r="A8045" s="319"/>
      <c r="B8045" s="305"/>
    </row>
    <row r="8046" spans="1:2" ht="16.8" x14ac:dyDescent="0.5">
      <c r="A8046" s="319"/>
      <c r="B8046" s="305"/>
    </row>
    <row r="8047" spans="1:2" ht="16.8" x14ac:dyDescent="0.5">
      <c r="A8047" s="319"/>
      <c r="B8047" s="305"/>
    </row>
    <row r="8048" spans="1:2" ht="16.8" x14ac:dyDescent="0.5">
      <c r="A8048" s="319"/>
      <c r="B8048" s="305"/>
    </row>
    <row r="8049" spans="1:2" ht="16.8" x14ac:dyDescent="0.5">
      <c r="A8049" s="319"/>
      <c r="B8049" s="305"/>
    </row>
    <row r="8050" spans="1:2" ht="16.8" x14ac:dyDescent="0.5">
      <c r="A8050" s="319"/>
      <c r="B8050" s="305"/>
    </row>
    <row r="8051" spans="1:2" ht="16.8" x14ac:dyDescent="0.5">
      <c r="A8051" s="319"/>
      <c r="B8051" s="305"/>
    </row>
    <row r="8052" spans="1:2" ht="16.8" x14ac:dyDescent="0.5">
      <c r="A8052" s="319"/>
      <c r="B8052" s="305"/>
    </row>
    <row r="8053" spans="1:2" ht="16.8" x14ac:dyDescent="0.5">
      <c r="A8053" s="319"/>
      <c r="B8053" s="305"/>
    </row>
    <row r="8054" spans="1:2" ht="16.8" x14ac:dyDescent="0.5">
      <c r="A8054" s="319"/>
      <c r="B8054" s="305"/>
    </row>
    <row r="8055" spans="1:2" ht="16.8" x14ac:dyDescent="0.5">
      <c r="A8055" s="319"/>
      <c r="B8055" s="305"/>
    </row>
    <row r="8056" spans="1:2" ht="16.8" x14ac:dyDescent="0.5">
      <c r="A8056" s="319"/>
      <c r="B8056" s="305"/>
    </row>
    <row r="8057" spans="1:2" ht="16.8" x14ac:dyDescent="0.5">
      <c r="A8057" s="319"/>
      <c r="B8057" s="305"/>
    </row>
    <row r="8058" spans="1:2" ht="16.8" x14ac:dyDescent="0.5">
      <c r="A8058" s="319"/>
      <c r="B8058" s="305"/>
    </row>
    <row r="8059" spans="1:2" ht="16.8" x14ac:dyDescent="0.5">
      <c r="A8059" s="319"/>
      <c r="B8059" s="305"/>
    </row>
    <row r="8060" spans="1:2" ht="16.8" x14ac:dyDescent="0.5">
      <c r="A8060" s="319"/>
      <c r="B8060" s="305"/>
    </row>
    <row r="8061" spans="1:2" ht="16.8" x14ac:dyDescent="0.5">
      <c r="A8061" s="319"/>
      <c r="B8061" s="305"/>
    </row>
    <row r="8062" spans="1:2" ht="16.8" x14ac:dyDescent="0.5">
      <c r="A8062" s="319"/>
      <c r="B8062" s="305"/>
    </row>
    <row r="8063" spans="1:2" ht="16.8" x14ac:dyDescent="0.5">
      <c r="A8063" s="319"/>
      <c r="B8063" s="305"/>
    </row>
    <row r="8064" spans="1:2" ht="16.8" x14ac:dyDescent="0.5">
      <c r="A8064" s="319"/>
      <c r="B8064" s="305"/>
    </row>
    <row r="8065" spans="1:2" ht="16.8" x14ac:dyDescent="0.5">
      <c r="A8065" s="319"/>
      <c r="B8065" s="305"/>
    </row>
    <row r="8066" spans="1:2" ht="16.8" x14ac:dyDescent="0.5">
      <c r="A8066" s="319"/>
      <c r="B8066" s="305"/>
    </row>
    <row r="8067" spans="1:2" ht="16.8" x14ac:dyDescent="0.5">
      <c r="A8067" s="319"/>
      <c r="B8067" s="305"/>
    </row>
    <row r="8068" spans="1:2" ht="16.8" x14ac:dyDescent="0.5">
      <c r="A8068" s="319"/>
      <c r="B8068" s="305"/>
    </row>
    <row r="8069" spans="1:2" ht="16.8" x14ac:dyDescent="0.5">
      <c r="A8069" s="319"/>
      <c r="B8069" s="305"/>
    </row>
    <row r="8070" spans="1:2" ht="16.8" x14ac:dyDescent="0.5">
      <c r="A8070" s="319"/>
      <c r="B8070" s="305"/>
    </row>
    <row r="8071" spans="1:2" ht="16.8" x14ac:dyDescent="0.5">
      <c r="A8071" s="319"/>
      <c r="B8071" s="305"/>
    </row>
    <row r="8072" spans="1:2" ht="16.8" x14ac:dyDescent="0.5">
      <c r="A8072" s="319"/>
      <c r="B8072" s="305"/>
    </row>
    <row r="8073" spans="1:2" ht="16.8" x14ac:dyDescent="0.5">
      <c r="A8073" s="319"/>
      <c r="B8073" s="305"/>
    </row>
    <row r="8074" spans="1:2" ht="16.8" x14ac:dyDescent="0.5">
      <c r="A8074" s="319"/>
      <c r="B8074" s="305"/>
    </row>
    <row r="8075" spans="1:2" ht="16.8" x14ac:dyDescent="0.5">
      <c r="A8075" s="319"/>
      <c r="B8075" s="305"/>
    </row>
    <row r="8076" spans="1:2" ht="16.8" x14ac:dyDescent="0.5">
      <c r="A8076" s="319"/>
      <c r="B8076" s="305"/>
    </row>
    <row r="8077" spans="1:2" ht="16.8" x14ac:dyDescent="0.5">
      <c r="A8077" s="319"/>
      <c r="B8077" s="305"/>
    </row>
    <row r="8078" spans="1:2" ht="16.8" x14ac:dyDescent="0.5">
      <c r="A8078" s="319"/>
      <c r="B8078" s="305"/>
    </row>
    <row r="8079" spans="1:2" ht="16.8" x14ac:dyDescent="0.5">
      <c r="A8079" s="319"/>
      <c r="B8079" s="305"/>
    </row>
    <row r="8080" spans="1:2" ht="16.8" x14ac:dyDescent="0.5">
      <c r="A8080" s="319"/>
      <c r="B8080" s="305"/>
    </row>
    <row r="8081" spans="1:2" ht="16.8" x14ac:dyDescent="0.5">
      <c r="A8081" s="319"/>
      <c r="B8081" s="305"/>
    </row>
    <row r="8082" spans="1:2" ht="16.8" x14ac:dyDescent="0.5">
      <c r="A8082" s="319"/>
      <c r="B8082" s="305"/>
    </row>
    <row r="8083" spans="1:2" ht="16.8" x14ac:dyDescent="0.5">
      <c r="A8083" s="319"/>
      <c r="B8083" s="305"/>
    </row>
    <row r="8084" spans="1:2" ht="16.8" x14ac:dyDescent="0.5">
      <c r="A8084" s="319"/>
      <c r="B8084" s="305"/>
    </row>
    <row r="8085" spans="1:2" ht="16.8" x14ac:dyDescent="0.5">
      <c r="A8085" s="319"/>
      <c r="B8085" s="305"/>
    </row>
    <row r="8086" spans="1:2" ht="16.8" x14ac:dyDescent="0.5">
      <c r="A8086" s="319"/>
      <c r="B8086" s="305"/>
    </row>
    <row r="8087" spans="1:2" ht="16.8" x14ac:dyDescent="0.5">
      <c r="A8087" s="319"/>
      <c r="B8087" s="305"/>
    </row>
    <row r="8088" spans="1:2" ht="16.8" x14ac:dyDescent="0.5">
      <c r="A8088" s="319"/>
      <c r="B8088" s="305"/>
    </row>
    <row r="8089" spans="1:2" ht="16.8" x14ac:dyDescent="0.5">
      <c r="A8089" s="319"/>
      <c r="B8089" s="305"/>
    </row>
    <row r="8090" spans="1:2" ht="16.8" x14ac:dyDescent="0.5">
      <c r="A8090" s="319"/>
      <c r="B8090" s="305"/>
    </row>
    <row r="8091" spans="1:2" ht="16.8" x14ac:dyDescent="0.5">
      <c r="A8091" s="319"/>
      <c r="B8091" s="305"/>
    </row>
    <row r="8092" spans="1:2" ht="16.8" x14ac:dyDescent="0.5">
      <c r="A8092" s="319"/>
      <c r="B8092" s="305"/>
    </row>
    <row r="8093" spans="1:2" ht="16.8" x14ac:dyDescent="0.5">
      <c r="A8093" s="319"/>
      <c r="B8093" s="305"/>
    </row>
    <row r="8094" spans="1:2" ht="16.8" x14ac:dyDescent="0.5">
      <c r="A8094" s="319"/>
      <c r="B8094" s="305"/>
    </row>
    <row r="8095" spans="1:2" ht="16.8" x14ac:dyDescent="0.5">
      <c r="A8095" s="319"/>
      <c r="B8095" s="305"/>
    </row>
    <row r="8096" spans="1:2" ht="16.8" x14ac:dyDescent="0.5">
      <c r="A8096" s="319"/>
      <c r="B8096" s="305"/>
    </row>
    <row r="8097" spans="1:2" ht="16.8" x14ac:dyDescent="0.5">
      <c r="A8097" s="319"/>
      <c r="B8097" s="305"/>
    </row>
    <row r="8098" spans="1:2" ht="16.8" x14ac:dyDescent="0.5">
      <c r="A8098" s="319"/>
      <c r="B8098" s="305"/>
    </row>
    <row r="8099" spans="1:2" ht="16.8" x14ac:dyDescent="0.5">
      <c r="A8099" s="319"/>
      <c r="B8099" s="305"/>
    </row>
    <row r="8100" spans="1:2" ht="16.8" x14ac:dyDescent="0.5">
      <c r="A8100" s="319"/>
      <c r="B8100" s="305"/>
    </row>
    <row r="8101" spans="1:2" ht="16.8" x14ac:dyDescent="0.5">
      <c r="A8101" s="319"/>
      <c r="B8101" s="305"/>
    </row>
    <row r="8102" spans="1:2" ht="16.8" x14ac:dyDescent="0.5">
      <c r="A8102" s="319"/>
      <c r="B8102" s="305"/>
    </row>
    <row r="8103" spans="1:2" ht="16.8" x14ac:dyDescent="0.5">
      <c r="A8103" s="319"/>
      <c r="B8103" s="305"/>
    </row>
    <row r="8104" spans="1:2" ht="16.8" x14ac:dyDescent="0.5">
      <c r="A8104" s="319"/>
      <c r="B8104" s="305"/>
    </row>
    <row r="8105" spans="1:2" ht="16.8" x14ac:dyDescent="0.5">
      <c r="A8105" s="319"/>
      <c r="B8105" s="305"/>
    </row>
    <row r="8106" spans="1:2" ht="16.8" x14ac:dyDescent="0.5">
      <c r="A8106" s="319"/>
      <c r="B8106" s="305"/>
    </row>
    <row r="8107" spans="1:2" ht="16.8" x14ac:dyDescent="0.5">
      <c r="A8107" s="319"/>
      <c r="B8107" s="305"/>
    </row>
    <row r="8108" spans="1:2" ht="16.8" x14ac:dyDescent="0.5">
      <c r="A8108" s="319"/>
      <c r="B8108" s="305"/>
    </row>
    <row r="8109" spans="1:2" ht="16.8" x14ac:dyDescent="0.5">
      <c r="A8109" s="319"/>
      <c r="B8109" s="305"/>
    </row>
    <row r="8110" spans="1:2" ht="16.8" x14ac:dyDescent="0.5">
      <c r="A8110" s="319"/>
      <c r="B8110" s="305"/>
    </row>
    <row r="8111" spans="1:2" ht="16.8" x14ac:dyDescent="0.5">
      <c r="A8111" s="319"/>
      <c r="B8111" s="305"/>
    </row>
    <row r="8112" spans="1:2" ht="16.8" x14ac:dyDescent="0.5">
      <c r="A8112" s="319"/>
      <c r="B8112" s="305"/>
    </row>
    <row r="8113" spans="1:2" ht="16.8" x14ac:dyDescent="0.5">
      <c r="A8113" s="319"/>
      <c r="B8113" s="305"/>
    </row>
    <row r="8114" spans="1:2" ht="16.8" x14ac:dyDescent="0.5">
      <c r="A8114" s="319"/>
      <c r="B8114" s="305"/>
    </row>
    <row r="8115" spans="1:2" ht="16.8" x14ac:dyDescent="0.5">
      <c r="A8115" s="319"/>
      <c r="B8115" s="305"/>
    </row>
    <row r="8116" spans="1:2" ht="16.8" x14ac:dyDescent="0.5">
      <c r="A8116" s="319"/>
      <c r="B8116" s="305"/>
    </row>
    <row r="8117" spans="1:2" ht="16.8" x14ac:dyDescent="0.5">
      <c r="A8117" s="319"/>
      <c r="B8117" s="305"/>
    </row>
    <row r="8118" spans="1:2" x14ac:dyDescent="0.3">
      <c r="A8118" s="312"/>
      <c r="B8118" s="305"/>
    </row>
    <row r="8119" spans="1:2" x14ac:dyDescent="0.3">
      <c r="A8119" s="312"/>
      <c r="B8119" s="305"/>
    </row>
    <row r="8120" spans="1:2" x14ac:dyDescent="0.3">
      <c r="A8120" s="312"/>
      <c r="B8120" s="305"/>
    </row>
  </sheetData>
  <sheetProtection algorithmName="SHA-512" hashValue="AnQMd6UOb5E+97xrHvFxPUJPc4Gq4Ovgx+pObbgPLIt4LivG6Zf56gwWBChIOc9epibHHeHNZNWrBNaZpQ0mBg==" saltValue="hfOJKeD/hfN00xfWA/54zA==" spinCount="100000" sheet="1" objects="1" scenarios="1"/>
  <autoFilter ref="A1:AW7035" xr:uid="{00000000-0001-0000-0600-000000000000}">
    <sortState xmlns:xlrd2="http://schemas.microsoft.com/office/spreadsheetml/2017/richdata2" ref="A2:AW7035">
      <sortCondition descending="1" ref="B1:B7035"/>
    </sortState>
  </autoFilter>
  <conditionalFormatting sqref="A8121:A1048576">
    <cfRule type="duplicateValues" dxfId="4" priority="9"/>
  </conditionalFormatting>
  <conditionalFormatting sqref="A7490:A8120">
    <cfRule type="duplicateValues" dxfId="3" priority="3"/>
  </conditionalFormatting>
  <conditionalFormatting sqref="A1:A1399 A1401:A7489">
    <cfRule type="duplicateValues" dxfId="2" priority="2"/>
  </conditionalFormatting>
  <conditionalFormatting sqref="A14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J5"/>
  <sheetViews>
    <sheetView rightToLeft="1" workbookViewId="0">
      <selection activeCell="E19" sqref="E19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44140625" style="235" bestFit="1" customWidth="1"/>
    <col min="7" max="7" width="11.44140625" style="235" customWidth="1"/>
    <col min="8" max="8" width="13.44140625" style="1" customWidth="1"/>
    <col min="9" max="9" width="9" style="1"/>
    <col min="10" max="10" width="11.6640625" style="1" bestFit="1" customWidth="1"/>
    <col min="11" max="11" width="21.88671875" style="1" customWidth="1"/>
    <col min="12" max="12" width="24.44140625" style="1" customWidth="1"/>
    <col min="13" max="13" width="17.6640625" style="1" customWidth="1"/>
    <col min="14" max="14" width="20.109375" style="1" customWidth="1"/>
    <col min="15" max="15" width="31.6640625" style="1" customWidth="1"/>
    <col min="16" max="17" width="14.664062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60" width="4.44140625" style="1" customWidth="1"/>
    <col min="61" max="63" width="4.21875" style="1" customWidth="1"/>
    <col min="64" max="113" width="4.44140625" style="1" customWidth="1"/>
    <col min="114" max="114" width="9" style="1"/>
    <col min="115" max="115" width="11.44140625" style="1" bestFit="1" customWidth="1"/>
    <col min="116" max="16384" width="9" style="1"/>
  </cols>
  <sheetData>
    <row r="1" spans="1:140" s="229" customFormat="1" ht="36.75" customHeight="1" thickBot="1" x14ac:dyDescent="0.35">
      <c r="A1" s="619"/>
      <c r="B1" s="621">
        <v>9999</v>
      </c>
      <c r="C1" s="673" t="s">
        <v>36</v>
      </c>
      <c r="D1" s="673"/>
      <c r="E1" s="673"/>
      <c r="F1" s="673"/>
      <c r="G1" s="673"/>
      <c r="H1" s="673"/>
      <c r="I1" s="673"/>
      <c r="J1" s="673"/>
      <c r="K1" s="604" t="s">
        <v>16</v>
      </c>
      <c r="L1" s="607" t="s">
        <v>129</v>
      </c>
      <c r="M1" s="612" t="s">
        <v>127</v>
      </c>
      <c r="N1" s="612" t="s">
        <v>128</v>
      </c>
      <c r="O1" s="614" t="s">
        <v>63</v>
      </c>
      <c r="P1" s="673" t="s">
        <v>37</v>
      </c>
      <c r="Q1" s="673"/>
      <c r="R1" s="673"/>
      <c r="S1" s="674" t="s">
        <v>9</v>
      </c>
      <c r="T1" s="601" t="s">
        <v>38</v>
      </c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  <c r="BF1" s="601"/>
      <c r="BG1" s="601"/>
      <c r="BH1" s="601"/>
      <c r="BI1" s="601"/>
      <c r="BJ1" s="601"/>
      <c r="BK1" s="601"/>
      <c r="BL1" s="601" t="s">
        <v>39</v>
      </c>
      <c r="BM1" s="601"/>
      <c r="BN1" s="601"/>
      <c r="BO1" s="601"/>
      <c r="BP1" s="601"/>
      <c r="BQ1" s="601"/>
      <c r="BR1" s="601"/>
      <c r="BS1" s="601"/>
      <c r="BT1" s="601"/>
      <c r="BU1" s="601"/>
      <c r="BV1" s="601"/>
      <c r="BW1" s="601"/>
      <c r="BX1" s="601"/>
      <c r="BY1" s="601"/>
      <c r="BZ1" s="601"/>
      <c r="CA1" s="601"/>
      <c r="CB1" s="601"/>
      <c r="CC1" s="601"/>
      <c r="CD1" s="601" t="s">
        <v>40</v>
      </c>
      <c r="CE1" s="601"/>
      <c r="CF1" s="601"/>
      <c r="CG1" s="601"/>
      <c r="CH1" s="601"/>
      <c r="CI1" s="601"/>
      <c r="CJ1" s="601"/>
      <c r="CK1" s="601"/>
      <c r="CL1" s="601"/>
      <c r="CM1" s="601"/>
      <c r="CN1" s="601"/>
      <c r="CO1" s="601"/>
      <c r="CP1" s="601"/>
      <c r="CQ1" s="601"/>
      <c r="CR1" s="601"/>
      <c r="CS1" s="601"/>
      <c r="CT1" s="601"/>
      <c r="CU1" s="601"/>
      <c r="CV1" s="601"/>
      <c r="CW1" s="601"/>
      <c r="CX1" s="601"/>
      <c r="CY1" s="601"/>
      <c r="CZ1" s="601"/>
      <c r="DA1" s="601"/>
      <c r="DB1" s="601"/>
      <c r="DC1" s="601"/>
      <c r="DD1" s="601"/>
      <c r="DE1" s="601"/>
      <c r="DF1" s="601"/>
      <c r="DG1" s="601"/>
      <c r="DH1" s="601"/>
      <c r="DI1" s="601"/>
      <c r="DJ1" s="630" t="s">
        <v>1</v>
      </c>
      <c r="DK1" s="631"/>
      <c r="DL1" s="632"/>
      <c r="DM1" s="636"/>
      <c r="DN1" s="638" t="s">
        <v>3434</v>
      </c>
      <c r="DO1" s="639"/>
      <c r="DP1" s="639"/>
      <c r="DQ1" s="639"/>
      <c r="DR1" s="639"/>
      <c r="DS1" s="639"/>
      <c r="DT1" s="639"/>
      <c r="DU1" s="639"/>
      <c r="DV1" s="642" t="s">
        <v>45</v>
      </c>
      <c r="DW1" s="643"/>
      <c r="DX1" s="643"/>
      <c r="DY1" s="644"/>
      <c r="DZ1" s="642" t="s">
        <v>3435</v>
      </c>
      <c r="EA1" s="643"/>
      <c r="EB1" s="643"/>
      <c r="EC1" s="644"/>
      <c r="ED1" s="655" t="s">
        <v>3436</v>
      </c>
      <c r="EE1" s="656"/>
      <c r="EF1" s="656"/>
      <c r="EG1" s="656"/>
      <c r="EH1" s="656"/>
      <c r="EI1" s="656"/>
      <c r="EJ1" s="230"/>
    </row>
    <row r="2" spans="1:140" s="229" customFormat="1" ht="36.75" customHeight="1" thickBot="1" x14ac:dyDescent="0.35">
      <c r="A2" s="619"/>
      <c r="B2" s="621"/>
      <c r="C2" s="673"/>
      <c r="D2" s="673"/>
      <c r="E2" s="673"/>
      <c r="F2" s="673"/>
      <c r="G2" s="673"/>
      <c r="H2" s="673"/>
      <c r="I2" s="673"/>
      <c r="J2" s="673"/>
      <c r="K2" s="605"/>
      <c r="L2" s="608"/>
      <c r="M2" s="613"/>
      <c r="N2" s="613"/>
      <c r="O2" s="615"/>
      <c r="P2" s="673"/>
      <c r="Q2" s="673"/>
      <c r="R2" s="673"/>
      <c r="S2" s="674"/>
      <c r="T2" s="603" t="s">
        <v>17</v>
      </c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231"/>
      <c r="AG2" s="231"/>
      <c r="AH2" s="231"/>
      <c r="AI2" s="231"/>
      <c r="AJ2" s="231"/>
      <c r="AK2" s="231"/>
      <c r="AL2" s="231"/>
      <c r="AM2" s="231"/>
      <c r="AN2" s="227"/>
      <c r="AO2" s="227"/>
      <c r="AP2" s="603"/>
      <c r="AQ2" s="603"/>
      <c r="AR2" s="603"/>
      <c r="AS2" s="603"/>
      <c r="AT2" s="603"/>
      <c r="AU2" s="603"/>
      <c r="AV2" s="603"/>
      <c r="AW2" s="603"/>
      <c r="AX2" s="228"/>
      <c r="AY2" s="228"/>
      <c r="AZ2" s="602" t="s">
        <v>20</v>
      </c>
      <c r="BA2" s="602"/>
      <c r="BB2" s="602"/>
      <c r="BC2" s="602"/>
      <c r="BD2" s="602"/>
      <c r="BE2" s="602"/>
      <c r="BF2" s="602"/>
      <c r="BG2" s="602"/>
      <c r="BH2" s="602"/>
      <c r="BI2" s="602"/>
      <c r="BJ2" s="227"/>
      <c r="BK2" s="227"/>
      <c r="BL2" s="603" t="s">
        <v>17</v>
      </c>
      <c r="BM2" s="603"/>
      <c r="BN2" s="603"/>
      <c r="BO2" s="603"/>
      <c r="BP2" s="603"/>
      <c r="BQ2" s="603"/>
      <c r="BR2" s="602" t="s">
        <v>20</v>
      </c>
      <c r="BS2" s="602"/>
      <c r="BT2" s="602"/>
      <c r="BU2" s="602"/>
      <c r="BV2" s="602"/>
      <c r="BW2" s="602"/>
      <c r="BX2" s="602"/>
      <c r="BY2" s="602"/>
      <c r="BZ2" s="602"/>
      <c r="CA2" s="602"/>
      <c r="CB2" s="227"/>
      <c r="CC2" s="227"/>
      <c r="CD2" s="603" t="s">
        <v>17</v>
      </c>
      <c r="CE2" s="603"/>
      <c r="CF2" s="603"/>
      <c r="CG2" s="603"/>
      <c r="CH2" s="603"/>
      <c r="CI2" s="603"/>
      <c r="CJ2" s="603"/>
      <c r="CK2" s="603"/>
      <c r="CL2" s="603"/>
      <c r="CM2" s="603"/>
      <c r="CN2" s="228"/>
      <c r="CO2" s="228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633"/>
      <c r="DK2" s="634"/>
      <c r="DL2" s="635"/>
      <c r="DM2" s="637"/>
      <c r="DN2" s="640"/>
      <c r="DO2" s="641"/>
      <c r="DP2" s="641"/>
      <c r="DQ2" s="641"/>
      <c r="DR2" s="641"/>
      <c r="DS2" s="641"/>
      <c r="DT2" s="641"/>
      <c r="DU2" s="641"/>
      <c r="DV2" s="633"/>
      <c r="DW2" s="634"/>
      <c r="DX2" s="634"/>
      <c r="DY2" s="635"/>
      <c r="DZ2" s="633"/>
      <c r="EA2" s="634"/>
      <c r="EB2" s="634"/>
      <c r="EC2" s="635"/>
      <c r="ED2" s="655"/>
      <c r="EE2" s="656"/>
      <c r="EF2" s="656"/>
      <c r="EG2" s="656"/>
      <c r="EH2" s="656"/>
      <c r="EI2" s="656"/>
      <c r="EJ2" s="232"/>
    </row>
    <row r="3" spans="1:140" ht="36.7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150</v>
      </c>
      <c r="H3" s="70" t="s">
        <v>59</v>
      </c>
      <c r="I3" s="70" t="s">
        <v>11</v>
      </c>
      <c r="J3" s="70" t="s">
        <v>10</v>
      </c>
      <c r="K3" s="605"/>
      <c r="L3" s="608"/>
      <c r="M3" s="613"/>
      <c r="N3" s="613"/>
      <c r="O3" s="615"/>
      <c r="P3" s="610" t="s">
        <v>30</v>
      </c>
      <c r="Q3" s="610" t="s">
        <v>49</v>
      </c>
      <c r="R3" s="616" t="s">
        <v>14</v>
      </c>
      <c r="S3" s="674"/>
      <c r="T3" s="575">
        <f>'اختيار المقررات'!C8</f>
        <v>103</v>
      </c>
      <c r="U3" s="576"/>
      <c r="V3" s="575">
        <f>'اختيار المقررات'!C9</f>
        <v>104</v>
      </c>
      <c r="W3" s="576"/>
      <c r="X3" s="575">
        <f>'اختيار المقررات'!C10</f>
        <v>105</v>
      </c>
      <c r="Y3" s="576"/>
      <c r="Z3" s="575">
        <f>'اختيار المقررات'!C11</f>
        <v>106</v>
      </c>
      <c r="AA3" s="576"/>
      <c r="AB3" s="575">
        <f>'اختيار المقررات'!C12</f>
        <v>107</v>
      </c>
      <c r="AC3" s="576"/>
      <c r="AD3" s="575">
        <f>'اختيار المقررات'!C13</f>
        <v>108</v>
      </c>
      <c r="AE3" s="576"/>
      <c r="AF3" s="575">
        <f>'اختيار المقررات'!L8</f>
        <v>204</v>
      </c>
      <c r="AG3" s="576"/>
      <c r="AH3" s="575">
        <f>'اختيار المقررات'!L9</f>
        <v>205</v>
      </c>
      <c r="AI3" s="576"/>
      <c r="AJ3" s="575">
        <f>'اختيار المقررات'!L10</f>
        <v>206</v>
      </c>
      <c r="AK3" s="576"/>
      <c r="AL3" s="575">
        <f>'اختيار المقررات'!L11</f>
        <v>207</v>
      </c>
      <c r="AM3" s="576"/>
      <c r="AN3" s="575">
        <f>'اختيار المقررات'!L12</f>
        <v>208</v>
      </c>
      <c r="AO3" s="576"/>
      <c r="AP3" s="575">
        <v>303</v>
      </c>
      <c r="AQ3" s="576"/>
      <c r="AR3" s="575">
        <v>304</v>
      </c>
      <c r="AS3" s="576"/>
      <c r="AT3" s="575">
        <v>305</v>
      </c>
      <c r="AU3" s="576"/>
      <c r="AV3" s="575">
        <v>306</v>
      </c>
      <c r="AW3" s="576"/>
      <c r="AX3" s="575">
        <v>307</v>
      </c>
      <c r="AY3" s="576"/>
      <c r="AZ3" s="575">
        <v>308</v>
      </c>
      <c r="BA3" s="576"/>
      <c r="BB3" s="575">
        <v>309</v>
      </c>
      <c r="BC3" s="576"/>
      <c r="BD3" s="575">
        <v>403</v>
      </c>
      <c r="BE3" s="576"/>
      <c r="BF3" s="575">
        <v>404</v>
      </c>
      <c r="BG3" s="576"/>
      <c r="BH3" s="575">
        <v>405</v>
      </c>
      <c r="BI3" s="576"/>
      <c r="BJ3" s="575">
        <v>406</v>
      </c>
      <c r="BK3" s="576"/>
      <c r="BL3" s="575">
        <v>407</v>
      </c>
      <c r="BM3" s="576"/>
      <c r="BN3" s="575">
        <v>408</v>
      </c>
      <c r="BO3" s="576"/>
      <c r="BP3" s="575">
        <v>409</v>
      </c>
      <c r="BQ3" s="576"/>
      <c r="BR3" s="575">
        <v>504</v>
      </c>
      <c r="BS3" s="576"/>
      <c r="BT3" s="575">
        <v>505</v>
      </c>
      <c r="BU3" s="576"/>
      <c r="BV3" s="575">
        <v>506</v>
      </c>
      <c r="BW3" s="576"/>
      <c r="BX3" s="575">
        <v>507</v>
      </c>
      <c r="BY3" s="576"/>
      <c r="BZ3" s="575">
        <v>508</v>
      </c>
      <c r="CA3" s="576"/>
      <c r="CB3" s="575">
        <v>509</v>
      </c>
      <c r="CC3" s="576"/>
      <c r="CD3" s="575">
        <v>604</v>
      </c>
      <c r="CE3" s="576"/>
      <c r="CF3" s="575">
        <v>605</v>
      </c>
      <c r="CG3" s="576"/>
      <c r="CH3" s="575">
        <v>606</v>
      </c>
      <c r="CI3" s="576"/>
      <c r="CJ3" s="575">
        <v>607</v>
      </c>
      <c r="CK3" s="576"/>
      <c r="CL3" s="575">
        <v>608</v>
      </c>
      <c r="CM3" s="576"/>
      <c r="CN3" s="575">
        <v>609</v>
      </c>
      <c r="CO3" s="576"/>
      <c r="CP3" s="575">
        <v>704</v>
      </c>
      <c r="CQ3" s="576"/>
      <c r="CR3" s="575">
        <v>705</v>
      </c>
      <c r="CS3" s="576"/>
      <c r="CT3" s="575">
        <v>706</v>
      </c>
      <c r="CU3" s="576"/>
      <c r="CV3" s="575">
        <v>707</v>
      </c>
      <c r="CW3" s="576"/>
      <c r="CX3" s="575">
        <v>708</v>
      </c>
      <c r="CY3" s="576"/>
      <c r="CZ3" s="575">
        <v>804</v>
      </c>
      <c r="DA3" s="576"/>
      <c r="DB3" s="575">
        <v>805</v>
      </c>
      <c r="DC3" s="576"/>
      <c r="DD3" s="575">
        <v>806</v>
      </c>
      <c r="DE3" s="576"/>
      <c r="DF3" s="575">
        <v>807</v>
      </c>
      <c r="DG3" s="576"/>
      <c r="DH3" s="575">
        <v>808</v>
      </c>
      <c r="DI3" s="576"/>
      <c r="DJ3" s="659" t="s">
        <v>50</v>
      </c>
      <c r="DK3" s="661" t="s">
        <v>0</v>
      </c>
      <c r="DL3" s="663" t="s">
        <v>51</v>
      </c>
      <c r="DM3" s="665" t="s">
        <v>133</v>
      </c>
      <c r="DN3" s="667" t="s">
        <v>3437</v>
      </c>
      <c r="DO3" s="668" t="s">
        <v>143</v>
      </c>
      <c r="DP3" s="647" t="s">
        <v>28</v>
      </c>
      <c r="DQ3" s="647" t="s">
        <v>2096</v>
      </c>
      <c r="DR3" s="647" t="s">
        <v>26</v>
      </c>
      <c r="DS3" s="647" t="s">
        <v>53</v>
      </c>
      <c r="DT3" s="648" t="s">
        <v>27</v>
      </c>
      <c r="DU3" s="648" t="s">
        <v>29</v>
      </c>
      <c r="DV3" s="649" t="s">
        <v>54</v>
      </c>
      <c r="DW3" s="651" t="s">
        <v>144</v>
      </c>
      <c r="DX3" s="651" t="s">
        <v>145</v>
      </c>
      <c r="DY3" s="669" t="s">
        <v>55</v>
      </c>
      <c r="DZ3" s="671" t="s">
        <v>149</v>
      </c>
      <c r="EA3" s="645" t="s">
        <v>148</v>
      </c>
      <c r="EB3" s="645" t="s">
        <v>147</v>
      </c>
      <c r="EC3" s="653" t="s">
        <v>146</v>
      </c>
      <c r="ED3" s="655"/>
      <c r="EE3" s="656"/>
      <c r="EF3" s="656"/>
      <c r="EG3" s="656"/>
      <c r="EH3" s="656"/>
      <c r="EI3" s="656"/>
      <c r="EJ3" s="286"/>
    </row>
    <row r="4" spans="1:140" s="218" customFormat="1" ht="36.75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605"/>
      <c r="L4" s="609"/>
      <c r="M4" s="613"/>
      <c r="N4" s="613"/>
      <c r="O4" s="615"/>
      <c r="P4" s="611"/>
      <c r="Q4" s="611"/>
      <c r="R4" s="617"/>
      <c r="S4" s="623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1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1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1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2" t="s">
        <v>19</v>
      </c>
      <c r="BN4" s="81" t="s">
        <v>18</v>
      </c>
      <c r="BO4" s="82" t="s">
        <v>19</v>
      </c>
      <c r="BP4" s="81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2" t="s">
        <v>19</v>
      </c>
      <c r="BZ4" s="81" t="s">
        <v>18</v>
      </c>
      <c r="CA4" s="82" t="s">
        <v>19</v>
      </c>
      <c r="CB4" s="81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1" t="s">
        <v>18</v>
      </c>
      <c r="CO4" s="82" t="s">
        <v>19</v>
      </c>
      <c r="CP4" s="81"/>
      <c r="CQ4" s="82"/>
      <c r="CR4" s="81"/>
      <c r="CS4" s="82"/>
      <c r="CT4" s="81"/>
      <c r="CU4" s="82"/>
      <c r="CV4" s="81"/>
      <c r="CW4" s="82"/>
      <c r="CX4" s="81"/>
      <c r="CY4" s="82"/>
      <c r="CZ4" s="81"/>
      <c r="DA4" s="82"/>
      <c r="DB4" s="81"/>
      <c r="DC4" s="82"/>
      <c r="DD4" s="81"/>
      <c r="DE4" s="82"/>
      <c r="DF4" s="81"/>
      <c r="DG4" s="82"/>
      <c r="DH4" s="81"/>
      <c r="DI4" s="82"/>
      <c r="DJ4" s="660"/>
      <c r="DK4" s="662"/>
      <c r="DL4" s="664"/>
      <c r="DM4" s="666"/>
      <c r="DN4" s="667"/>
      <c r="DO4" s="668"/>
      <c r="DP4" s="647"/>
      <c r="DQ4" s="647"/>
      <c r="DR4" s="647"/>
      <c r="DS4" s="647"/>
      <c r="DT4" s="648"/>
      <c r="DU4" s="648"/>
      <c r="DV4" s="650"/>
      <c r="DW4" s="652"/>
      <c r="DX4" s="652"/>
      <c r="DY4" s="670"/>
      <c r="DZ4" s="672"/>
      <c r="EA4" s="646"/>
      <c r="EB4" s="646"/>
      <c r="EC4" s="654"/>
      <c r="ED4" s="657"/>
      <c r="EE4" s="658"/>
      <c r="EF4" s="658"/>
      <c r="EG4" s="658"/>
      <c r="EH4" s="658"/>
      <c r="EI4" s="658"/>
      <c r="EJ4" s="287"/>
    </row>
    <row r="5" spans="1:140" s="234" customFormat="1" ht="36.75" customHeight="1" x14ac:dyDescent="0.65">
      <c r="A5" s="89">
        <f>'اختيار المقررات'!E1</f>
        <v>512105</v>
      </c>
      <c r="B5" s="90" t="str">
        <f>'اختيار المقررات'!L1</f>
        <v>ليالي حطاب</v>
      </c>
      <c r="C5" s="90" t="str">
        <f>'اختيار المقررات'!Q1</f>
        <v>محمد سمير</v>
      </c>
      <c r="D5" s="90" t="str">
        <f>'اختيار المقررات'!W1</f>
        <v>امل</v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str">
        <f>'اختيار المقررات'!E2</f>
        <v>الثالثة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str">
        <f>IF('اختيار المقررات'!I8=1,"ي","")</f>
        <v>ي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K$12:$P$19,6,0)),"")</f>
        <v/>
      </c>
      <c r="W5" s="101" t="str">
        <f>IF('اختيار المقررات'!I9=1,"ي","")</f>
        <v>ي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K$12:$P$19,6,0)),"")</f>
        <v/>
      </c>
      <c r="Y5" s="101" t="str">
        <f>IF('اختيار المقررات'!I10=1,"ي","")</f>
        <v>ي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K$12:$P$19,6,0)),"")</f>
        <v/>
      </c>
      <c r="AA5" s="101" t="str">
        <f>IF('اختيار المقررات'!I11=1,"ي","")</f>
        <v>ي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K$12:$P$19,6,0)),"")</f>
        <v/>
      </c>
      <c r="AC5" s="101" t="str">
        <f>IF('اختيار المقررات'!I12=1,"ي","")</f>
        <v>ي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K$12:$P$19,6,0)),"")</f>
        <v/>
      </c>
      <c r="AE5" s="101" t="str">
        <f>IF('اختيار المقررات'!I13=1,"ي","")</f>
        <v>ي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K$12:$P$19,6,0)),"")</f>
        <v/>
      </c>
      <c r="AG5" s="101" t="str">
        <f>IF('اختيار المقررات'!Q8=1,"ي","")</f>
        <v>ي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K$12:$P$19,6,0)),"")</f>
        <v/>
      </c>
      <c r="AI5" s="101" t="str">
        <f>IF('اختيار المقررات'!Q9=1,"ي","")</f>
        <v>ي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K$12:$P$19,6,0)),"")</f>
        <v/>
      </c>
      <c r="AK5" s="101" t="str">
        <f>IF('اختيار المقررات'!Q10=1,"ي","")</f>
        <v>ي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K$12:$P$19,6,0)),"")</f>
        <v/>
      </c>
      <c r="AM5" s="101" t="str">
        <f>IF('اختيار المقررات'!Q11=1,"ي","")</f>
        <v>ي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K$12:$P$19,6,0)),"")</f>
        <v/>
      </c>
      <c r="AO5" s="101" t="str">
        <f>IF('اختيار المقررات'!Q12=1,"ي","")</f>
        <v>ي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K$12:$P$19,6,0)),"")</f>
        <v/>
      </c>
      <c r="AQ5" s="101" t="str">
        <f>IF('اختيار المقررات'!I17=1,"ي","")</f>
        <v>ي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K$12:$P$19,6,0)),"")</f>
        <v/>
      </c>
      <c r="AS5" s="101" t="str">
        <f>IF('اختيار المقررات'!I18=1,"ي","")</f>
        <v>ي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K$12:$P$19,6,0)),"")</f>
        <v/>
      </c>
      <c r="AU5" s="101" t="str">
        <f>IF('اختيار المقررات'!I19=1,"ي","")</f>
        <v>ي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K$12:$P$19,6,0)),"")</f>
        <v/>
      </c>
      <c r="AW5" s="101" t="str">
        <f>IF('اختيار المقررات'!I20=1,"ي","")</f>
        <v>ي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K$12:$P$19,6,0)),"")</f>
        <v/>
      </c>
      <c r="AY5" s="101" t="str">
        <f>IF('اختيار المقررات'!I21=1,"ي","")</f>
        <v>ي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K$12:$P$19,6,0)),"")</f>
        <v/>
      </c>
      <c r="BA5" s="101" t="str">
        <f>IF('اختيار المقررات'!I22=1,"ي","")</f>
        <v>ي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K$12:$P$19,6,0)),"")</f>
        <v/>
      </c>
      <c r="BC5" s="101" t="str">
        <f>IF('اختيار المقررات'!I23=1,"ي","")</f>
        <v>ي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K$12:$P$19,6,0)),"")</f>
        <v/>
      </c>
      <c r="BE5" s="101" t="str">
        <f>IF('اختيار المقررات'!Q17=1,"ي","")</f>
        <v>ي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K$12:$P$19,6,0)),"")</f>
        <v/>
      </c>
      <c r="BG5" s="101" t="str">
        <f>IF('اختيار المقررات'!Q18=1,"ي","")</f>
        <v>ي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K$12:$P$19,6,0)),"")</f>
        <v/>
      </c>
      <c r="BI5" s="101" t="str">
        <f>IF('اختيار المقررات'!Q19=1,"ي","")</f>
        <v>ي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K$12:$P$19,6,0)),"")</f>
        <v/>
      </c>
      <c r="BK5" s="101" t="str">
        <f>IF('اختيار المقررات'!Q20=1,"ي","")</f>
        <v>ي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K$12:$P$19,6,0)),"")</f>
        <v/>
      </c>
      <c r="BM5" s="101" t="str">
        <f>IF('اختيار المقررات'!Q21=1,"ي","")</f>
        <v>ي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K$12:$P$19,6,0)),"")</f>
        <v/>
      </c>
      <c r="BO5" s="101" t="str">
        <f>IF('اختيار المقررات'!Q22=1,"ي","")</f>
        <v>ي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K$12:$P$19,6,0)),"")</f>
        <v/>
      </c>
      <c r="BQ5" s="101" t="str">
        <f>IF('اختيار المقررات'!Q23=1,"ي","")</f>
        <v>ي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K$12:$P$19,6,0)),"")</f>
        <v/>
      </c>
      <c r="BS5" s="101" t="str">
        <f>IF('اختيار المقررات'!Y8=1,"ي","")</f>
        <v>ي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K$12:$P$19,6,0)),"")</f>
        <v/>
      </c>
      <c r="BU5" s="101" t="str">
        <f>IF('اختيار المقررات'!Y9=1,"ي","")</f>
        <v>ي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K$12:$P$19,6,0)),"")</f>
        <v/>
      </c>
      <c r="BW5" s="101" t="str">
        <f>IF('اختيار المقررات'!Y10=1,"ي","")</f>
        <v>ي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K$12:$P$19,6,0)),"")</f>
        <v/>
      </c>
      <c r="BY5" s="101" t="str">
        <f>IF('اختيار المقررات'!Y11=1,"ي","")</f>
        <v>ي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K$12:$P$19,6,0)),"")</f>
        <v/>
      </c>
      <c r="CA5" s="101" t="str">
        <f>IF('اختيار المقررات'!Y12=1,"ي","")</f>
        <v>ي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K$12:$P$19,6,0)),"")</f>
        <v/>
      </c>
      <c r="CC5" s="101" t="str">
        <f>IF('اختيار المقررات'!Y13=1,"ي","")</f>
        <v>ي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K$12:$P$19,6,0)),"")</f>
        <v/>
      </c>
      <c r="CE5" s="101" t="str">
        <f>IF('اختيار المقررات'!AG8=1,"ي","")</f>
        <v>ي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K$12:$P$19,6,0)),"")</f>
        <v/>
      </c>
      <c r="CG5" s="101" t="str">
        <f>IF('اختيار المقررات'!AG9=1,"ي","")</f>
        <v>ي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K$12:$P$19,6,0)),"")</f>
        <v/>
      </c>
      <c r="CI5" s="101" t="str">
        <f>IF('اختيار المقررات'!AG10=1,"ي","")</f>
        <v>ي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K$12:$P$19,6,0)),"")</f>
        <v/>
      </c>
      <c r="CK5" s="101" t="str">
        <f>IF('اختيار المقررات'!AG11=1,"ي","")</f>
        <v>ي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K$12:$P$19,6,0)),"")</f>
        <v/>
      </c>
      <c r="CM5" s="101" t="str">
        <f>IF('اختيار المقررات'!AG12=1,"ي","")</f>
        <v>ي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K$12:$P$19,6,0)),"")</f>
        <v/>
      </c>
      <c r="CO5" s="101" t="str">
        <f>IF('اختيار المقررات'!AG13=1,"ي","")</f>
        <v>ي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K$12:$P$19,6,0)),"")</f>
        <v/>
      </c>
      <c r="CQ5" s="101" t="str">
        <f>IF('اختيار المقررات'!Y17=1,"ي","")</f>
        <v/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K$12:$P$19,6,0)),"")</f>
        <v/>
      </c>
      <c r="CS5" s="101" t="str">
        <f>IF('اختيار المقررات'!Y18=1,"ي","")</f>
        <v/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K$12:$P$19,6,0)),"")</f>
        <v/>
      </c>
      <c r="CU5" s="101" t="str">
        <f>IF('اختيار المقررات'!Y19=1,"ي","")</f>
        <v/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K$12:$P$19,6,0)),"")</f>
        <v/>
      </c>
      <c r="CW5" s="101" t="str">
        <f>IF('اختيار المقررات'!Y20=1,"ي","")</f>
        <v/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K$12:$P$19,6,0)),"")</f>
        <v/>
      </c>
      <c r="CY5" s="101" t="str">
        <f>IF('اختيار المقررات'!Y21=1,"ي","")</f>
        <v/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K$12:$P$19,6,0)),"")</f>
        <v/>
      </c>
      <c r="DA5" s="101" t="str">
        <f>IF('اختيار المقررات'!AG17=1,"ي","")</f>
        <v/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K$12:$P$19,6,0)),"")</f>
        <v/>
      </c>
      <c r="DC5" s="101" t="str">
        <f>IF('اختيار المقررات'!AG18=1,"ي","")</f>
        <v/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K$12:$P$19,6,0)),"")</f>
        <v/>
      </c>
      <c r="DE5" s="101" t="str">
        <f>IF('اختيار المقررات'!AG19=1,"ي","")</f>
        <v/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K$12:$P$19,6,0)),"")</f>
        <v/>
      </c>
      <c r="DG5" s="101" t="str">
        <f>IF('اختيار المقررات'!AG20=1,"ي","")</f>
        <v/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K$12:$P$19,6,0)),"")</f>
        <v/>
      </c>
      <c r="DI5" s="101" t="str">
        <f>IF('اختيار المقررات'!AG21=1,"ي","")</f>
        <v/>
      </c>
      <c r="DJ5" s="288">
        <f>'اختيار المقررات'!Q5</f>
        <v>0</v>
      </c>
      <c r="DK5" s="289">
        <f>'اختيار المقررات'!W5</f>
        <v>0</v>
      </c>
      <c r="DL5" s="290">
        <f>'اختيار المقررات'!AB5</f>
        <v>0</v>
      </c>
      <c r="DM5" s="291">
        <f>'اختيار المقررات'!F5</f>
        <v>0</v>
      </c>
      <c r="DN5" s="292">
        <f>'اختيار المقررات'!W27</f>
        <v>0</v>
      </c>
      <c r="DO5" s="293">
        <f>'اختيار المقررات'!AD27</f>
        <v>1000</v>
      </c>
      <c r="DP5" s="293">
        <f>'اختيار المقررات'!N27</f>
        <v>0</v>
      </c>
      <c r="DQ5" s="293">
        <f>'اختيار المقررات'!N28</f>
        <v>0</v>
      </c>
      <c r="DR5" s="294">
        <f>'اختيار المقررات'!W28</f>
        <v>1000</v>
      </c>
      <c r="DS5" s="293" t="str">
        <f>'اختيار المقررات'!N29</f>
        <v>لا</v>
      </c>
      <c r="DT5" s="293">
        <f>'اختيار المقررات'!W29</f>
        <v>1000</v>
      </c>
      <c r="DU5" s="293">
        <f>'اختيار المقررات'!AD29</f>
        <v>0</v>
      </c>
      <c r="DV5" s="288">
        <f>'اختيار المقررات'!V30</f>
        <v>0</v>
      </c>
      <c r="DW5" s="295">
        <f>'اختيار المقررات'!AB30</f>
        <v>0</v>
      </c>
      <c r="DX5" s="293">
        <f>'اختيار المقررات'!AF30</f>
        <v>0</v>
      </c>
      <c r="DY5" s="296">
        <f>SUM(DV5:DX5)</f>
        <v>0</v>
      </c>
      <c r="DZ5" s="288" t="str">
        <f>'اختيار المقررات'!AB2</f>
        <v xml:space="preserve"> </v>
      </c>
      <c r="EA5" s="289">
        <f>'اختيار المقررات'!W2</f>
        <v>0</v>
      </c>
      <c r="EB5" s="289">
        <f>'اختيار المقررات'!Q2</f>
        <v>0</v>
      </c>
      <c r="EC5" s="296">
        <f>'اختيار المقررات'!H2</f>
        <v>0</v>
      </c>
      <c r="ED5" s="296" t="str">
        <f>'اختيار المقررات'!C28</f>
        <v/>
      </c>
      <c r="EE5" s="296" t="str">
        <f>'اختيار المقررات'!C29</f>
        <v/>
      </c>
      <c r="EF5" s="296" t="str">
        <f>'اختيار المقررات'!C30</f>
        <v/>
      </c>
      <c r="EG5" s="296" t="str">
        <f>'اختيار المقررات'!C31</f>
        <v/>
      </c>
      <c r="EH5" s="296" t="str">
        <f>'اختيار المقررات'!C32</f>
        <v/>
      </c>
      <c r="EI5" s="296"/>
      <c r="EJ5" s="233"/>
    </row>
  </sheetData>
  <sheetProtection algorithmName="SHA-512" hashValue="AVLIm8pyqiZo03UuPkdOWm1QbPag6SEkKC20ZnJn2O51ri3x74SxxDNyFWYF2xl3J+mbul43FE2rtAHNTXwxjQ==" saltValue="94B93ZufHooxzIXCpn2UTg==" spinCount="100000" sheet="1" objects="1" scenarios="1"/>
  <mergeCells count="96">
    <mergeCell ref="M1:M4"/>
    <mergeCell ref="A1:A2"/>
    <mergeCell ref="B1:B2"/>
    <mergeCell ref="C1:J2"/>
    <mergeCell ref="K1:K4"/>
    <mergeCell ref="L1:L4"/>
    <mergeCell ref="V3:W3"/>
    <mergeCell ref="N1:N4"/>
    <mergeCell ref="O1:O4"/>
    <mergeCell ref="P1:R2"/>
    <mergeCell ref="S1:S4"/>
    <mergeCell ref="T1:AO1"/>
    <mergeCell ref="P3:P4"/>
    <mergeCell ref="Q3:Q4"/>
    <mergeCell ref="R3:R4"/>
    <mergeCell ref="T3:U3"/>
    <mergeCell ref="X3:Y3"/>
    <mergeCell ref="Z3:AA3"/>
    <mergeCell ref="AB3:AC3"/>
    <mergeCell ref="AD3:AE3"/>
    <mergeCell ref="T2:AE2"/>
    <mergeCell ref="AF3:AG3"/>
    <mergeCell ref="CD2:CM2"/>
    <mergeCell ref="BL1:CC1"/>
    <mergeCell ref="CD1:DI1"/>
    <mergeCell ref="BP3:BQ3"/>
    <mergeCell ref="AP1:BK1"/>
    <mergeCell ref="AP2:AW2"/>
    <mergeCell ref="AZ2:BI2"/>
    <mergeCell ref="BL2:BQ2"/>
    <mergeCell ref="BR2:CA2"/>
    <mergeCell ref="AP3:AQ3"/>
    <mergeCell ref="CN3:CO3"/>
    <mergeCell ref="BR3:BS3"/>
    <mergeCell ref="BT3:BU3"/>
    <mergeCell ref="BV3:BW3"/>
    <mergeCell ref="BX3:BY3"/>
    <mergeCell ref="BZ3:CA3"/>
    <mergeCell ref="AH3:AI3"/>
    <mergeCell ref="AJ3:AK3"/>
    <mergeCell ref="AL3:AM3"/>
    <mergeCell ref="AN3:AO3"/>
    <mergeCell ref="BN3:BO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CB3:CC3"/>
    <mergeCell ref="CD3:CE3"/>
    <mergeCell ref="CF3:CG3"/>
    <mergeCell ref="CH3:CI3"/>
    <mergeCell ref="CJ3:CK3"/>
    <mergeCell ref="CL3:CM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EC3:EC4"/>
    <mergeCell ref="ED1:EI4"/>
    <mergeCell ref="DR3:DR4"/>
    <mergeCell ref="DJ3:DJ4"/>
    <mergeCell ref="DK3:DK4"/>
    <mergeCell ref="DL3:DL4"/>
    <mergeCell ref="DM3:DM4"/>
    <mergeCell ref="DN3:DN4"/>
    <mergeCell ref="DO3:DO4"/>
    <mergeCell ref="DP3:DP4"/>
    <mergeCell ref="DQ3:DQ4"/>
    <mergeCell ref="DX3:DX4"/>
    <mergeCell ref="DY3:DY4"/>
    <mergeCell ref="DZ3:DZ4"/>
    <mergeCell ref="EA3:EA4"/>
    <mergeCell ref="EB3:EB4"/>
    <mergeCell ref="DS3:DS4"/>
    <mergeCell ref="DT3:DT4"/>
    <mergeCell ref="DU3:DU4"/>
    <mergeCell ref="DV3:DV4"/>
    <mergeCell ref="DW3:DW4"/>
    <mergeCell ref="DJ1:DL2"/>
    <mergeCell ref="DM1:DM2"/>
    <mergeCell ref="DN1:DU2"/>
    <mergeCell ref="DV1:DY2"/>
    <mergeCell ref="DZ1:EC2"/>
  </mergeCells>
  <hyperlinks>
    <hyperlink ref="B1:B2" r:id="rId1" location="'السجل العام'!A1" display="سجل المسجلين دراسات دوليه ودبلوماسيه.xlsm - 'السجل العام'!A1" xr:uid="{00000000-0004-0000-03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5"/>
  <dimension ref="A1:AE5126"/>
  <sheetViews>
    <sheetView rightToLeft="1" workbookViewId="0">
      <pane ySplit="1" topLeftCell="A175" activePane="bottomLeft" state="frozen"/>
      <selection activeCell="J1" sqref="J1"/>
      <selection pane="bottomLeft" sqref="A1:XFD1048576"/>
    </sheetView>
  </sheetViews>
  <sheetFormatPr defaultColWidth="9" defaultRowHeight="14.4" x14ac:dyDescent="0.3"/>
  <cols>
    <col min="1" max="1" width="16" style="249" customWidth="1"/>
    <col min="2" max="2" width="21.109375" style="249" customWidth="1"/>
    <col min="3" max="4" width="11.6640625" style="249" customWidth="1"/>
    <col min="5" max="16384" width="9" style="305"/>
  </cols>
  <sheetData>
    <row r="1" spans="1:26" s="301" customFormat="1" ht="16.8" x14ac:dyDescent="0.3">
      <c r="A1" s="249" t="s">
        <v>2585</v>
      </c>
      <c r="B1" s="249" t="s">
        <v>2586</v>
      </c>
      <c r="C1" s="249" t="s">
        <v>47</v>
      </c>
      <c r="D1" s="249" t="s">
        <v>48</v>
      </c>
      <c r="E1" s="301" t="s">
        <v>11</v>
      </c>
      <c r="F1" s="301" t="s">
        <v>58</v>
      </c>
      <c r="G1" s="301" t="s">
        <v>6</v>
      </c>
      <c r="H1" s="301" t="s">
        <v>10</v>
      </c>
      <c r="I1" s="301" t="s">
        <v>9</v>
      </c>
      <c r="J1" s="301" t="s">
        <v>12</v>
      </c>
      <c r="K1" s="301" t="s">
        <v>61</v>
      </c>
      <c r="L1" s="301" t="s">
        <v>62</v>
      </c>
      <c r="M1" s="301" t="s">
        <v>175</v>
      </c>
      <c r="N1" s="301" t="s">
        <v>65</v>
      </c>
      <c r="O1" s="301" t="s">
        <v>176</v>
      </c>
      <c r="P1" s="301" t="s">
        <v>15</v>
      </c>
      <c r="Q1" s="301" t="s">
        <v>177</v>
      </c>
      <c r="R1" s="301" t="s">
        <v>178</v>
      </c>
      <c r="S1" s="301" t="s">
        <v>66</v>
      </c>
      <c r="T1" s="302" t="s">
        <v>179</v>
      </c>
      <c r="U1" s="301" t="s">
        <v>2583</v>
      </c>
      <c r="V1" s="303" t="s">
        <v>2066</v>
      </c>
      <c r="W1" s="303" t="s">
        <v>2067</v>
      </c>
      <c r="X1" s="303" t="s">
        <v>2068</v>
      </c>
      <c r="Y1" s="303" t="s">
        <v>2107</v>
      </c>
    </row>
    <row r="2" spans="1:26" ht="15" customHeight="1" x14ac:dyDescent="0.3">
      <c r="A2" s="249">
        <v>503719</v>
      </c>
      <c r="B2" s="249" t="s">
        <v>520</v>
      </c>
      <c r="C2" s="249" t="s">
        <v>70</v>
      </c>
      <c r="D2" s="249" t="s">
        <v>1772</v>
      </c>
      <c r="E2" s="304"/>
      <c r="F2" s="304"/>
      <c r="G2" s="304"/>
      <c r="H2" s="304"/>
      <c r="I2" s="305" t="s">
        <v>3439</v>
      </c>
      <c r="W2" s="305" t="s">
        <v>2069</v>
      </c>
      <c r="Y2" s="305" t="s">
        <v>2069</v>
      </c>
      <c r="Z2" s="305" t="s">
        <v>2069</v>
      </c>
    </row>
    <row r="3" spans="1:26" ht="15" customHeight="1" x14ac:dyDescent="0.3">
      <c r="A3" s="249">
        <v>507199</v>
      </c>
      <c r="B3" s="249" t="s">
        <v>496</v>
      </c>
      <c r="C3" s="249" t="s">
        <v>377</v>
      </c>
      <c r="D3" s="249" t="s">
        <v>2045</v>
      </c>
      <c r="F3" s="304"/>
      <c r="G3" s="304"/>
      <c r="H3" s="304"/>
      <c r="I3" s="305" t="s">
        <v>3439</v>
      </c>
      <c r="Y3" s="305" t="s">
        <v>2069</v>
      </c>
      <c r="Z3" s="305" t="s">
        <v>2069</v>
      </c>
    </row>
    <row r="4" spans="1:26" ht="15" customHeight="1" x14ac:dyDescent="0.3">
      <c r="A4" s="249">
        <v>512224</v>
      </c>
      <c r="B4" s="249" t="s">
        <v>2205</v>
      </c>
      <c r="C4" s="249" t="s">
        <v>635</v>
      </c>
      <c r="D4" s="249" t="s">
        <v>2619</v>
      </c>
      <c r="F4" s="304"/>
      <c r="G4" s="304"/>
      <c r="H4" s="304"/>
      <c r="I4" s="305" t="s">
        <v>3439</v>
      </c>
      <c r="Y4" s="305" t="s">
        <v>2069</v>
      </c>
      <c r="Z4" s="305" t="s">
        <v>2069</v>
      </c>
    </row>
    <row r="5" spans="1:26" ht="15" customHeight="1" x14ac:dyDescent="0.3">
      <c r="A5" s="249">
        <v>513320</v>
      </c>
      <c r="B5" s="249" t="s">
        <v>442</v>
      </c>
      <c r="C5" s="249" t="s">
        <v>100</v>
      </c>
      <c r="D5" s="249" t="s">
        <v>555</v>
      </c>
      <c r="F5" s="304"/>
      <c r="G5" s="304"/>
      <c r="H5" s="304"/>
      <c r="I5" s="305" t="s">
        <v>3439</v>
      </c>
      <c r="W5" s="305" t="s">
        <v>2069</v>
      </c>
      <c r="Y5" s="305" t="s">
        <v>2069</v>
      </c>
      <c r="Z5" s="305" t="s">
        <v>2069</v>
      </c>
    </row>
    <row r="6" spans="1:26" ht="15" customHeight="1" x14ac:dyDescent="0.3">
      <c r="A6" s="249">
        <v>513983</v>
      </c>
      <c r="B6" s="249" t="s">
        <v>435</v>
      </c>
      <c r="C6" s="249" t="s">
        <v>2071</v>
      </c>
      <c r="D6" s="249" t="s">
        <v>1701</v>
      </c>
      <c r="F6" s="304"/>
      <c r="G6" s="304"/>
      <c r="H6" s="304"/>
      <c r="I6" s="305" t="s">
        <v>3439</v>
      </c>
      <c r="W6" s="305" t="s">
        <v>2069</v>
      </c>
      <c r="Y6" s="305" t="s">
        <v>2069</v>
      </c>
      <c r="Z6" s="305" t="s">
        <v>2069</v>
      </c>
    </row>
    <row r="7" spans="1:26" ht="15" customHeight="1" x14ac:dyDescent="0.3">
      <c r="A7" s="249">
        <v>515198</v>
      </c>
      <c r="B7" s="249" t="s">
        <v>422</v>
      </c>
      <c r="C7" s="249" t="s">
        <v>101</v>
      </c>
      <c r="D7" s="249" t="s">
        <v>1727</v>
      </c>
      <c r="F7" s="304"/>
      <c r="G7" s="304"/>
      <c r="H7" s="304"/>
      <c r="I7" s="305" t="s">
        <v>3439</v>
      </c>
      <c r="W7" s="305" t="s">
        <v>2069</v>
      </c>
      <c r="X7" s="305" t="s">
        <v>2069</v>
      </c>
      <c r="Y7" s="305" t="s">
        <v>2069</v>
      </c>
      <c r="Z7" s="305" t="s">
        <v>2069</v>
      </c>
    </row>
    <row r="8" spans="1:26" ht="15" customHeight="1" x14ac:dyDescent="0.3">
      <c r="A8" s="249">
        <v>515386</v>
      </c>
      <c r="B8" s="249" t="s">
        <v>2132</v>
      </c>
      <c r="C8" s="249" t="s">
        <v>253</v>
      </c>
      <c r="D8" s="249" t="s">
        <v>1792</v>
      </c>
      <c r="F8" s="306"/>
      <c r="G8" s="306"/>
      <c r="H8" s="306"/>
      <c r="I8" s="305" t="s">
        <v>3439</v>
      </c>
      <c r="Y8" s="305" t="s">
        <v>2069</v>
      </c>
      <c r="Z8" s="305" t="s">
        <v>2069</v>
      </c>
    </row>
    <row r="9" spans="1:26" ht="15" customHeight="1" x14ac:dyDescent="0.3">
      <c r="A9" s="249">
        <v>515387</v>
      </c>
      <c r="B9" s="249" t="s">
        <v>2227</v>
      </c>
      <c r="C9" s="249" t="s">
        <v>74</v>
      </c>
      <c r="D9" s="249" t="s">
        <v>2623</v>
      </c>
      <c r="F9" s="304"/>
      <c r="G9" s="304"/>
      <c r="H9" s="304"/>
      <c r="I9" s="305" t="s">
        <v>3439</v>
      </c>
      <c r="Y9" s="305" t="s">
        <v>2069</v>
      </c>
      <c r="Z9" s="305" t="s">
        <v>2069</v>
      </c>
    </row>
    <row r="10" spans="1:26" ht="15" customHeight="1" x14ac:dyDescent="0.3">
      <c r="A10" s="249">
        <v>515957</v>
      </c>
      <c r="B10" s="249" t="s">
        <v>1159</v>
      </c>
      <c r="C10" s="249" t="s">
        <v>2628</v>
      </c>
      <c r="D10" s="249" t="s">
        <v>2012</v>
      </c>
      <c r="F10" s="306"/>
      <c r="G10" s="306"/>
      <c r="H10" s="306"/>
      <c r="I10" s="305" t="s">
        <v>3439</v>
      </c>
      <c r="Y10" s="305" t="s">
        <v>2069</v>
      </c>
      <c r="Z10" s="305" t="s">
        <v>2069</v>
      </c>
    </row>
    <row r="11" spans="1:26" ht="15" customHeight="1" x14ac:dyDescent="0.3">
      <c r="A11" s="249">
        <v>516474</v>
      </c>
      <c r="B11" s="249" t="s">
        <v>401</v>
      </c>
      <c r="C11" s="249" t="s">
        <v>70</v>
      </c>
      <c r="D11" s="249" t="s">
        <v>2636</v>
      </c>
      <c r="F11" s="304"/>
      <c r="G11" s="304"/>
      <c r="H11" s="304"/>
      <c r="I11" s="305" t="s">
        <v>3439</v>
      </c>
      <c r="W11" s="305" t="s">
        <v>2069</v>
      </c>
      <c r="Y11" s="305" t="s">
        <v>2069</v>
      </c>
      <c r="Z11" s="305" t="s">
        <v>2069</v>
      </c>
    </row>
    <row r="12" spans="1:26" ht="15" customHeight="1" x14ac:dyDescent="0.3">
      <c r="A12" s="249">
        <v>517067</v>
      </c>
      <c r="B12" s="249" t="s">
        <v>1176</v>
      </c>
      <c r="C12" s="249" t="s">
        <v>1177</v>
      </c>
      <c r="D12" s="249" t="s">
        <v>1858</v>
      </c>
      <c r="F12" s="306"/>
      <c r="G12" s="306"/>
      <c r="H12" s="306"/>
      <c r="I12" s="305" t="s">
        <v>3439</v>
      </c>
      <c r="W12" s="305" t="s">
        <v>2069</v>
      </c>
      <c r="Y12" s="305" t="s">
        <v>2069</v>
      </c>
      <c r="Z12" s="305" t="s">
        <v>2069</v>
      </c>
    </row>
    <row r="13" spans="1:26" ht="15" customHeight="1" x14ac:dyDescent="0.3">
      <c r="A13" s="249">
        <v>517425</v>
      </c>
      <c r="B13" s="249" t="s">
        <v>1182</v>
      </c>
      <c r="C13" s="249" t="s">
        <v>2113</v>
      </c>
      <c r="D13" s="249" t="s">
        <v>2647</v>
      </c>
      <c r="F13" s="304"/>
      <c r="G13" s="304"/>
      <c r="H13" s="304"/>
      <c r="I13" s="305" t="s">
        <v>3439</v>
      </c>
      <c r="W13" s="305" t="s">
        <v>2069</v>
      </c>
      <c r="Y13" s="305" t="s">
        <v>2069</v>
      </c>
      <c r="Z13" s="305" t="s">
        <v>2069</v>
      </c>
    </row>
    <row r="14" spans="1:26" ht="15" customHeight="1" x14ac:dyDescent="0.3">
      <c r="A14" s="249">
        <v>517455</v>
      </c>
      <c r="B14" s="249" t="s">
        <v>2138</v>
      </c>
      <c r="C14" s="249" t="s">
        <v>602</v>
      </c>
      <c r="D14" s="249" t="s">
        <v>549</v>
      </c>
      <c r="F14" s="304"/>
      <c r="G14" s="304"/>
      <c r="H14" s="304"/>
      <c r="I14" s="305" t="s">
        <v>3439</v>
      </c>
      <c r="Y14" s="305" t="s">
        <v>2069</v>
      </c>
      <c r="Z14" s="305" t="s">
        <v>2069</v>
      </c>
    </row>
    <row r="15" spans="1:26" ht="15" customHeight="1" x14ac:dyDescent="0.3">
      <c r="A15" s="249">
        <v>517632</v>
      </c>
      <c r="B15" s="249" t="s">
        <v>2141</v>
      </c>
      <c r="C15" s="249" t="s">
        <v>281</v>
      </c>
      <c r="D15" s="249" t="s">
        <v>1757</v>
      </c>
      <c r="F15" s="306"/>
      <c r="G15" s="306"/>
      <c r="H15" s="306"/>
      <c r="I15" s="305" t="s">
        <v>3439</v>
      </c>
      <c r="Y15" s="305" t="s">
        <v>2069</v>
      </c>
      <c r="Z15" s="305" t="s">
        <v>2069</v>
      </c>
    </row>
    <row r="16" spans="1:26" ht="15" customHeight="1" x14ac:dyDescent="0.3">
      <c r="A16" s="249">
        <v>517856</v>
      </c>
      <c r="B16" s="249" t="s">
        <v>1189</v>
      </c>
      <c r="C16" s="249" t="s">
        <v>90</v>
      </c>
      <c r="D16" s="249" t="s">
        <v>1895</v>
      </c>
      <c r="F16" s="306"/>
      <c r="G16" s="306"/>
      <c r="H16" s="306"/>
      <c r="I16" s="305" t="s">
        <v>3439</v>
      </c>
      <c r="Y16" s="305" t="s">
        <v>2069</v>
      </c>
      <c r="Z16" s="305" t="s">
        <v>2069</v>
      </c>
    </row>
    <row r="17" spans="1:26" ht="15" customHeight="1" x14ac:dyDescent="0.3">
      <c r="A17" s="249">
        <v>517915</v>
      </c>
      <c r="B17" s="249" t="s">
        <v>1191</v>
      </c>
      <c r="C17" s="249" t="s">
        <v>336</v>
      </c>
      <c r="D17" s="249" t="s">
        <v>1705</v>
      </c>
      <c r="F17" s="304"/>
      <c r="G17" s="304"/>
      <c r="H17" s="304"/>
      <c r="I17" s="305" t="s">
        <v>3439</v>
      </c>
      <c r="Y17" s="305" t="s">
        <v>2069</v>
      </c>
      <c r="Z17" s="305" t="s">
        <v>2069</v>
      </c>
    </row>
    <row r="18" spans="1:26" ht="15" customHeight="1" x14ac:dyDescent="0.3">
      <c r="A18" s="249">
        <v>518331</v>
      </c>
      <c r="B18" s="249" t="s">
        <v>581</v>
      </c>
      <c r="C18" s="249" t="s">
        <v>70</v>
      </c>
      <c r="D18" s="249" t="s">
        <v>2668</v>
      </c>
      <c r="F18" s="306"/>
      <c r="G18" s="306"/>
      <c r="H18" s="306"/>
      <c r="I18" s="305" t="s">
        <v>3439</v>
      </c>
      <c r="Y18" s="305" t="s">
        <v>2069</v>
      </c>
      <c r="Z18" s="305" t="s">
        <v>2069</v>
      </c>
    </row>
    <row r="19" spans="1:26" ht="15" customHeight="1" x14ac:dyDescent="0.3">
      <c r="A19" s="249">
        <v>518396</v>
      </c>
      <c r="B19" s="249" t="s">
        <v>1203</v>
      </c>
      <c r="C19" s="249" t="s">
        <v>353</v>
      </c>
      <c r="D19" s="249" t="s">
        <v>1787</v>
      </c>
      <c r="F19" s="304"/>
      <c r="G19" s="304"/>
      <c r="H19" s="304"/>
      <c r="I19" s="305" t="s">
        <v>3439</v>
      </c>
      <c r="Y19" s="305" t="s">
        <v>2069</v>
      </c>
      <c r="Z19" s="305" t="s">
        <v>2069</v>
      </c>
    </row>
    <row r="20" spans="1:26" ht="15" customHeight="1" x14ac:dyDescent="0.3">
      <c r="A20" s="249">
        <v>518775</v>
      </c>
      <c r="B20" s="249" t="s">
        <v>1216</v>
      </c>
      <c r="C20" s="249" t="s">
        <v>71</v>
      </c>
      <c r="D20" s="249" t="s">
        <v>1858</v>
      </c>
      <c r="F20" s="304"/>
      <c r="G20" s="304"/>
      <c r="H20" s="304"/>
      <c r="I20" s="305" t="s">
        <v>3439</v>
      </c>
      <c r="W20" s="305" t="s">
        <v>2069</v>
      </c>
      <c r="Y20" s="305" t="s">
        <v>2069</v>
      </c>
      <c r="Z20" s="305" t="s">
        <v>2069</v>
      </c>
    </row>
    <row r="21" spans="1:26" ht="15" customHeight="1" x14ac:dyDescent="0.3">
      <c r="A21" s="249">
        <v>518888</v>
      </c>
      <c r="B21" s="249" t="s">
        <v>2696</v>
      </c>
      <c r="C21" s="249" t="s">
        <v>89</v>
      </c>
      <c r="D21" s="249" t="s">
        <v>1682</v>
      </c>
      <c r="F21" s="306"/>
      <c r="G21" s="306"/>
      <c r="H21" s="306"/>
      <c r="I21" s="305" t="s">
        <v>3439</v>
      </c>
      <c r="X21" s="305" t="s">
        <v>2069</v>
      </c>
      <c r="Y21" s="305" t="s">
        <v>2069</v>
      </c>
      <c r="Z21" s="305" t="s">
        <v>2069</v>
      </c>
    </row>
    <row r="22" spans="1:26" ht="15" customHeight="1" x14ac:dyDescent="0.3">
      <c r="A22" s="249">
        <v>518920</v>
      </c>
      <c r="B22" s="249" t="s">
        <v>586</v>
      </c>
      <c r="C22" s="249" t="s">
        <v>501</v>
      </c>
      <c r="D22" s="249" t="s">
        <v>2042</v>
      </c>
      <c r="F22" s="306"/>
      <c r="G22" s="306"/>
      <c r="H22" s="306"/>
      <c r="I22" s="305" t="s">
        <v>3439</v>
      </c>
      <c r="Y22" s="305" t="s">
        <v>2069</v>
      </c>
      <c r="Z22" s="305" t="s">
        <v>2069</v>
      </c>
    </row>
    <row r="23" spans="1:26" ht="15" customHeight="1" x14ac:dyDescent="0.3">
      <c r="A23" s="249">
        <v>519105</v>
      </c>
      <c r="B23" s="249" t="s">
        <v>1225</v>
      </c>
      <c r="C23" s="249" t="s">
        <v>2115</v>
      </c>
      <c r="D23" s="249" t="s">
        <v>1649</v>
      </c>
      <c r="F23" s="306"/>
      <c r="G23" s="306"/>
      <c r="H23" s="306"/>
      <c r="I23" s="305" t="s">
        <v>3439</v>
      </c>
      <c r="W23" s="305" t="s">
        <v>2069</v>
      </c>
      <c r="X23" s="305" t="s">
        <v>2069</v>
      </c>
      <c r="Y23" s="305" t="s">
        <v>2069</v>
      </c>
      <c r="Z23" s="305" t="s">
        <v>2069</v>
      </c>
    </row>
    <row r="24" spans="1:26" ht="15" customHeight="1" x14ac:dyDescent="0.3">
      <c r="A24" s="249">
        <v>519208</v>
      </c>
      <c r="B24" s="249" t="s">
        <v>2149</v>
      </c>
      <c r="C24" s="249" t="s">
        <v>2129</v>
      </c>
      <c r="D24" s="249" t="s">
        <v>1761</v>
      </c>
      <c r="F24" s="304"/>
      <c r="G24" s="304"/>
      <c r="H24" s="304"/>
      <c r="I24" s="305" t="s">
        <v>3439</v>
      </c>
      <c r="Y24" s="305" t="s">
        <v>2069</v>
      </c>
      <c r="Z24" s="305" t="s">
        <v>2069</v>
      </c>
    </row>
    <row r="25" spans="1:26" ht="15" customHeight="1" x14ac:dyDescent="0.3">
      <c r="A25" s="249">
        <v>519518</v>
      </c>
      <c r="B25" s="249" t="s">
        <v>2733</v>
      </c>
      <c r="C25" s="249" t="s">
        <v>2114</v>
      </c>
      <c r="D25" s="249" t="s">
        <v>555</v>
      </c>
      <c r="F25" s="307"/>
      <c r="G25" s="307"/>
      <c r="H25" s="307"/>
      <c r="I25" s="305" t="s">
        <v>3439</v>
      </c>
      <c r="Y25" s="305" t="s">
        <v>2069</v>
      </c>
      <c r="Z25" s="305" t="s">
        <v>2069</v>
      </c>
    </row>
    <row r="26" spans="1:26" ht="15" customHeight="1" x14ac:dyDescent="0.3">
      <c r="A26" s="249">
        <v>519524</v>
      </c>
      <c r="B26" s="249" t="s">
        <v>2734</v>
      </c>
      <c r="C26" s="249" t="s">
        <v>2735</v>
      </c>
      <c r="D26" s="249" t="s">
        <v>1761</v>
      </c>
      <c r="E26" s="304"/>
      <c r="F26" s="304"/>
      <c r="G26" s="304"/>
      <c r="H26" s="304"/>
      <c r="I26" s="305" t="s">
        <v>3439</v>
      </c>
      <c r="W26" s="305" t="s">
        <v>2069</v>
      </c>
      <c r="Y26" s="305" t="s">
        <v>2069</v>
      </c>
      <c r="Z26" s="305" t="s">
        <v>2069</v>
      </c>
    </row>
    <row r="27" spans="1:26" ht="15" customHeight="1" x14ac:dyDescent="0.3">
      <c r="A27" s="249">
        <v>520136</v>
      </c>
      <c r="B27" s="249" t="s">
        <v>2761</v>
      </c>
      <c r="C27" s="249" t="s">
        <v>2762</v>
      </c>
      <c r="D27" s="249" t="s">
        <v>2763</v>
      </c>
      <c r="F27" s="304"/>
      <c r="G27" s="304"/>
      <c r="H27" s="304"/>
      <c r="I27" s="305" t="s">
        <v>3439</v>
      </c>
      <c r="Y27" s="305" t="s">
        <v>2069</v>
      </c>
      <c r="Z27" s="305" t="s">
        <v>2069</v>
      </c>
    </row>
    <row r="28" spans="1:26" ht="15" customHeight="1" x14ac:dyDescent="0.3">
      <c r="A28" s="249">
        <v>520165</v>
      </c>
      <c r="B28" s="249" t="s">
        <v>2764</v>
      </c>
      <c r="C28" s="249" t="s">
        <v>2765</v>
      </c>
      <c r="D28" s="249" t="s">
        <v>547</v>
      </c>
      <c r="F28" s="306"/>
      <c r="G28" s="306"/>
      <c r="H28" s="306"/>
      <c r="I28" s="305" t="s">
        <v>3439</v>
      </c>
      <c r="Y28" s="305" t="s">
        <v>2069</v>
      </c>
      <c r="Z28" s="305" t="s">
        <v>2069</v>
      </c>
    </row>
    <row r="29" spans="1:26" ht="15" customHeight="1" x14ac:dyDescent="0.3">
      <c r="A29" s="249">
        <v>520428</v>
      </c>
      <c r="B29" s="249" t="s">
        <v>2780</v>
      </c>
      <c r="C29" s="249" t="s">
        <v>71</v>
      </c>
      <c r="D29" s="249" t="s">
        <v>2781</v>
      </c>
      <c r="F29" s="304"/>
      <c r="G29" s="304"/>
      <c r="H29" s="304"/>
      <c r="I29" s="305" t="s">
        <v>3439</v>
      </c>
      <c r="X29" s="305" t="s">
        <v>2069</v>
      </c>
      <c r="Y29" s="305" t="s">
        <v>2069</v>
      </c>
      <c r="Z29" s="305" t="s">
        <v>2069</v>
      </c>
    </row>
    <row r="30" spans="1:26" ht="15" customHeight="1" x14ac:dyDescent="0.3">
      <c r="A30" s="249">
        <v>520461</v>
      </c>
      <c r="B30" s="249" t="s">
        <v>2783</v>
      </c>
      <c r="C30" s="249" t="s">
        <v>2728</v>
      </c>
      <c r="D30" s="249" t="s">
        <v>1650</v>
      </c>
      <c r="F30" s="306"/>
      <c r="G30" s="306"/>
      <c r="H30" s="306"/>
      <c r="I30" s="305" t="s">
        <v>3439</v>
      </c>
      <c r="Y30" s="305" t="s">
        <v>2069</v>
      </c>
      <c r="Z30" s="305" t="s">
        <v>2069</v>
      </c>
    </row>
    <row r="31" spans="1:26" ht="15" customHeight="1" x14ac:dyDescent="0.3">
      <c r="A31" s="249">
        <v>520589</v>
      </c>
      <c r="B31" s="249" t="s">
        <v>1274</v>
      </c>
      <c r="C31" s="249" t="s">
        <v>90</v>
      </c>
      <c r="D31" s="249" t="s">
        <v>2705</v>
      </c>
      <c r="F31" s="306"/>
      <c r="G31" s="306"/>
      <c r="H31" s="306"/>
      <c r="I31" s="305" t="s">
        <v>3439</v>
      </c>
      <c r="W31" s="305" t="s">
        <v>2069</v>
      </c>
      <c r="Y31" s="305" t="s">
        <v>2069</v>
      </c>
      <c r="Z31" s="305" t="s">
        <v>2069</v>
      </c>
    </row>
    <row r="32" spans="1:26" ht="15" customHeight="1" x14ac:dyDescent="0.3">
      <c r="A32" s="249">
        <v>520852</v>
      </c>
      <c r="B32" s="249" t="s">
        <v>2797</v>
      </c>
      <c r="C32" s="249" t="s">
        <v>2798</v>
      </c>
      <c r="D32" s="249" t="s">
        <v>1654</v>
      </c>
      <c r="F32" s="304"/>
      <c r="G32" s="304"/>
      <c r="H32" s="304"/>
      <c r="I32" s="305" t="s">
        <v>3439</v>
      </c>
      <c r="Y32" s="305" t="s">
        <v>2069</v>
      </c>
      <c r="Z32" s="305" t="s">
        <v>2069</v>
      </c>
    </row>
    <row r="33" spans="1:26" ht="15" customHeight="1" x14ac:dyDescent="0.3">
      <c r="A33" s="249">
        <v>520911</v>
      </c>
      <c r="B33" s="249" t="s">
        <v>2805</v>
      </c>
      <c r="C33" s="249" t="s">
        <v>2806</v>
      </c>
      <c r="D33" s="249" t="s">
        <v>1704</v>
      </c>
      <c r="F33" s="304"/>
      <c r="G33" s="304"/>
      <c r="H33" s="304"/>
      <c r="I33" s="305" t="s">
        <v>3439</v>
      </c>
      <c r="Y33" s="305" t="s">
        <v>2069</v>
      </c>
      <c r="Z33" s="305" t="s">
        <v>2069</v>
      </c>
    </row>
    <row r="34" spans="1:26" ht="15" customHeight="1" x14ac:dyDescent="0.3">
      <c r="A34" s="249">
        <v>520974</v>
      </c>
      <c r="B34" s="249" t="s">
        <v>2808</v>
      </c>
      <c r="C34" s="249" t="s">
        <v>2809</v>
      </c>
      <c r="D34" s="249" t="s">
        <v>2810</v>
      </c>
      <c r="F34" s="307"/>
      <c r="G34" s="307"/>
      <c r="H34" s="307"/>
      <c r="I34" s="305" t="s">
        <v>3439</v>
      </c>
      <c r="Y34" s="305" t="s">
        <v>2069</v>
      </c>
      <c r="Z34" s="305" t="s">
        <v>2069</v>
      </c>
    </row>
    <row r="35" spans="1:26" ht="15" customHeight="1" x14ac:dyDescent="0.3">
      <c r="A35" s="249">
        <v>521123</v>
      </c>
      <c r="B35" s="249" t="s">
        <v>2815</v>
      </c>
      <c r="C35" s="249" t="s">
        <v>2816</v>
      </c>
      <c r="D35" s="249" t="s">
        <v>2817</v>
      </c>
      <c r="F35" s="304"/>
      <c r="G35" s="304"/>
      <c r="H35" s="304"/>
      <c r="I35" s="305" t="s">
        <v>3439</v>
      </c>
      <c r="V35" s="305" t="s">
        <v>2069</v>
      </c>
      <c r="W35" s="305" t="s">
        <v>2069</v>
      </c>
      <c r="X35" s="305" t="s">
        <v>2069</v>
      </c>
      <c r="Y35" s="305" t="s">
        <v>2069</v>
      </c>
      <c r="Z35" s="305" t="s">
        <v>2069</v>
      </c>
    </row>
    <row r="36" spans="1:26" ht="15" customHeight="1" x14ac:dyDescent="0.3">
      <c r="A36" s="249">
        <v>521137</v>
      </c>
      <c r="B36" s="249" t="s">
        <v>1284</v>
      </c>
      <c r="C36" s="249" t="s">
        <v>107</v>
      </c>
      <c r="D36" s="249" t="s">
        <v>538</v>
      </c>
      <c r="F36" s="304"/>
      <c r="G36" s="304"/>
      <c r="H36" s="304"/>
      <c r="I36" s="305" t="s">
        <v>3439</v>
      </c>
      <c r="Y36" s="305" t="s">
        <v>2069</v>
      </c>
      <c r="Z36" s="305" t="s">
        <v>2069</v>
      </c>
    </row>
    <row r="37" spans="1:26" ht="15" customHeight="1" x14ac:dyDescent="0.3">
      <c r="A37" s="249">
        <v>521159</v>
      </c>
      <c r="B37" s="249" t="s">
        <v>1285</v>
      </c>
      <c r="C37" s="249" t="s">
        <v>1286</v>
      </c>
      <c r="D37" s="249" t="s">
        <v>2822</v>
      </c>
      <c r="F37" s="304"/>
      <c r="G37" s="304"/>
      <c r="H37" s="304"/>
      <c r="I37" s="305" t="s">
        <v>3439</v>
      </c>
      <c r="Y37" s="305" t="s">
        <v>2069</v>
      </c>
      <c r="Z37" s="305" t="s">
        <v>2069</v>
      </c>
    </row>
    <row r="38" spans="1:26" ht="15" customHeight="1" x14ac:dyDescent="0.3">
      <c r="A38" s="249">
        <v>521248</v>
      </c>
      <c r="B38" s="249" t="s">
        <v>2831</v>
      </c>
      <c r="C38" s="249" t="s">
        <v>2111</v>
      </c>
      <c r="D38" s="249" t="s">
        <v>1806</v>
      </c>
      <c r="F38" s="304"/>
      <c r="G38" s="304"/>
      <c r="H38" s="304"/>
      <c r="I38" s="305" t="s">
        <v>3439</v>
      </c>
      <c r="Y38" s="305" t="s">
        <v>2069</v>
      </c>
      <c r="Z38" s="305" t="s">
        <v>2069</v>
      </c>
    </row>
    <row r="39" spans="1:26" ht="15" customHeight="1" x14ac:dyDescent="0.3">
      <c r="A39" s="249">
        <v>521382</v>
      </c>
      <c r="B39" s="249" t="s">
        <v>2835</v>
      </c>
      <c r="C39" s="249" t="s">
        <v>2695</v>
      </c>
      <c r="D39" s="249" t="s">
        <v>2836</v>
      </c>
      <c r="F39" s="306"/>
      <c r="G39" s="306"/>
      <c r="H39" s="306"/>
      <c r="I39" s="305" t="s">
        <v>3439</v>
      </c>
      <c r="Y39" s="305" t="s">
        <v>2069</v>
      </c>
      <c r="Z39" s="305" t="s">
        <v>2069</v>
      </c>
    </row>
    <row r="40" spans="1:26" ht="15" customHeight="1" x14ac:dyDescent="0.3">
      <c r="A40" s="249">
        <v>521447</v>
      </c>
      <c r="B40" s="249" t="s">
        <v>1303</v>
      </c>
      <c r="C40" s="249" t="s">
        <v>76</v>
      </c>
      <c r="D40" s="249" t="s">
        <v>1715</v>
      </c>
      <c r="F40" s="304"/>
      <c r="G40" s="304"/>
      <c r="H40" s="304"/>
      <c r="I40" s="305" t="s">
        <v>3439</v>
      </c>
      <c r="Y40" s="305" t="s">
        <v>2069</v>
      </c>
      <c r="Z40" s="305" t="s">
        <v>2069</v>
      </c>
    </row>
    <row r="41" spans="1:26" ht="15" customHeight="1" x14ac:dyDescent="0.3">
      <c r="A41" s="249">
        <v>521728</v>
      </c>
      <c r="B41" s="249" t="s">
        <v>596</v>
      </c>
      <c r="C41" s="249" t="s">
        <v>357</v>
      </c>
      <c r="D41" s="249">
        <v>103</v>
      </c>
      <c r="F41" s="304"/>
      <c r="G41" s="304"/>
      <c r="H41" s="304"/>
      <c r="I41" s="305" t="s">
        <v>3439</v>
      </c>
      <c r="V41" s="305" t="s">
        <v>2069</v>
      </c>
      <c r="Y41" s="305" t="s">
        <v>2069</v>
      </c>
      <c r="Z41" s="305" t="s">
        <v>2069</v>
      </c>
    </row>
    <row r="42" spans="1:26" ht="15" customHeight="1" x14ac:dyDescent="0.3">
      <c r="A42" s="249">
        <v>521823</v>
      </c>
      <c r="B42" s="249" t="s">
        <v>598</v>
      </c>
      <c r="C42" s="249" t="s">
        <v>254</v>
      </c>
      <c r="D42" s="249" t="s">
        <v>556</v>
      </c>
      <c r="F42" s="304"/>
      <c r="G42" s="304"/>
      <c r="H42" s="304"/>
      <c r="I42" s="305" t="s">
        <v>3439</v>
      </c>
      <c r="Y42" s="305" t="s">
        <v>2069</v>
      </c>
      <c r="Z42" s="305" t="s">
        <v>2069</v>
      </c>
    </row>
    <row r="43" spans="1:26" ht="15" customHeight="1" x14ac:dyDescent="0.3">
      <c r="A43" s="249">
        <v>521885</v>
      </c>
      <c r="B43" s="249" t="s">
        <v>1365</v>
      </c>
      <c r="C43" s="249" t="s">
        <v>90</v>
      </c>
      <c r="D43" s="249" t="s">
        <v>1672</v>
      </c>
      <c r="F43" s="306"/>
      <c r="G43" s="306"/>
      <c r="H43" s="306"/>
      <c r="I43" s="305" t="s">
        <v>3439</v>
      </c>
      <c r="V43" s="305" t="s">
        <v>2069</v>
      </c>
      <c r="W43" s="305" t="s">
        <v>2069</v>
      </c>
      <c r="Y43" s="305" t="s">
        <v>2069</v>
      </c>
      <c r="Z43" s="305" t="s">
        <v>2069</v>
      </c>
    </row>
    <row r="44" spans="1:26" ht="15" customHeight="1" x14ac:dyDescent="0.3">
      <c r="A44" s="249">
        <v>522018</v>
      </c>
      <c r="B44" s="249" t="s">
        <v>604</v>
      </c>
      <c r="C44" s="249" t="s">
        <v>388</v>
      </c>
      <c r="F44" s="304"/>
      <c r="G44" s="304"/>
      <c r="H44" s="304"/>
      <c r="I44" s="305" t="s">
        <v>3439</v>
      </c>
      <c r="Y44" s="305" t="s">
        <v>2069</v>
      </c>
      <c r="Z44" s="305" t="s">
        <v>2069</v>
      </c>
    </row>
    <row r="45" spans="1:26" ht="15" customHeight="1" x14ac:dyDescent="0.3">
      <c r="A45" s="249">
        <v>522209</v>
      </c>
      <c r="B45" s="249" t="s">
        <v>608</v>
      </c>
      <c r="C45" s="249" t="s">
        <v>369</v>
      </c>
      <c r="D45" s="249" t="s">
        <v>1738</v>
      </c>
      <c r="F45" s="304"/>
      <c r="G45" s="304"/>
      <c r="H45" s="304"/>
      <c r="I45" s="305" t="s">
        <v>3439</v>
      </c>
      <c r="W45" s="305" t="s">
        <v>2069</v>
      </c>
      <c r="Y45" s="305" t="s">
        <v>2069</v>
      </c>
      <c r="Z45" s="305" t="s">
        <v>2069</v>
      </c>
    </row>
    <row r="46" spans="1:26" ht="15" customHeight="1" x14ac:dyDescent="0.3">
      <c r="A46" s="249">
        <v>522371</v>
      </c>
      <c r="B46" s="249" t="s">
        <v>1435</v>
      </c>
      <c r="C46" s="249" t="s">
        <v>1351</v>
      </c>
      <c r="D46" s="249" t="s">
        <v>1700</v>
      </c>
      <c r="F46" s="304"/>
      <c r="G46" s="304"/>
      <c r="H46" s="304"/>
      <c r="I46" s="305" t="s">
        <v>3439</v>
      </c>
      <c r="Y46" s="305" t="s">
        <v>2069</v>
      </c>
      <c r="Z46" s="305" t="s">
        <v>2069</v>
      </c>
    </row>
    <row r="47" spans="1:26" ht="15" customHeight="1" x14ac:dyDescent="0.3">
      <c r="A47" s="249">
        <v>522377</v>
      </c>
      <c r="B47" s="249" t="s">
        <v>611</v>
      </c>
      <c r="C47" s="249" t="s">
        <v>612</v>
      </c>
      <c r="D47" s="249" t="s">
        <v>2842</v>
      </c>
      <c r="F47" s="306"/>
      <c r="G47" s="306"/>
      <c r="H47" s="306"/>
      <c r="I47" s="305" t="s">
        <v>3439</v>
      </c>
      <c r="Y47" s="305" t="s">
        <v>2069</v>
      </c>
      <c r="Z47" s="305" t="s">
        <v>2069</v>
      </c>
    </row>
    <row r="48" spans="1:26" ht="15" customHeight="1" x14ac:dyDescent="0.3">
      <c r="A48" s="249">
        <v>522537</v>
      </c>
      <c r="B48" s="249" t="s">
        <v>616</v>
      </c>
      <c r="C48" s="249" t="s">
        <v>617</v>
      </c>
      <c r="D48" s="249" t="s">
        <v>541</v>
      </c>
      <c r="F48" s="306"/>
      <c r="G48" s="306"/>
      <c r="H48" s="306"/>
      <c r="I48" s="305" t="s">
        <v>3439</v>
      </c>
      <c r="Y48" s="305" t="s">
        <v>2069</v>
      </c>
      <c r="Z48" s="305" t="s">
        <v>2069</v>
      </c>
    </row>
    <row r="49" spans="1:26" ht="15" customHeight="1" x14ac:dyDescent="0.3">
      <c r="A49" s="249">
        <v>522547</v>
      </c>
      <c r="B49" s="249" t="s">
        <v>618</v>
      </c>
      <c r="C49" s="249" t="s">
        <v>71</v>
      </c>
      <c r="D49" s="249" t="s">
        <v>555</v>
      </c>
      <c r="F49" s="306"/>
      <c r="G49" s="306"/>
      <c r="H49" s="306"/>
      <c r="I49" s="305" t="s">
        <v>3439</v>
      </c>
      <c r="W49" s="305" t="s">
        <v>2069</v>
      </c>
      <c r="X49" s="305" t="s">
        <v>2069</v>
      </c>
      <c r="Y49" s="305" t="s">
        <v>2069</v>
      </c>
      <c r="Z49" s="305" t="s">
        <v>2069</v>
      </c>
    </row>
    <row r="50" spans="1:26" ht="15" customHeight="1" x14ac:dyDescent="0.3">
      <c r="A50" s="249">
        <v>522594</v>
      </c>
      <c r="B50" s="249" t="s">
        <v>619</v>
      </c>
      <c r="C50" s="249" t="s">
        <v>421</v>
      </c>
      <c r="D50" s="249" t="s">
        <v>1678</v>
      </c>
      <c r="F50" s="304"/>
      <c r="G50" s="304"/>
      <c r="H50" s="304"/>
      <c r="I50" s="305" t="s">
        <v>3439</v>
      </c>
      <c r="Y50" s="305" t="s">
        <v>2069</v>
      </c>
      <c r="Z50" s="305" t="s">
        <v>2069</v>
      </c>
    </row>
    <row r="51" spans="1:26" ht="15" customHeight="1" x14ac:dyDescent="0.3">
      <c r="A51" s="249">
        <v>522891</v>
      </c>
      <c r="B51" s="249" t="s">
        <v>622</v>
      </c>
      <c r="C51" s="249" t="s">
        <v>71</v>
      </c>
      <c r="D51" s="249" t="s">
        <v>1658</v>
      </c>
      <c r="F51" s="306"/>
      <c r="G51" s="306"/>
      <c r="H51" s="306"/>
      <c r="I51" s="305" t="s">
        <v>3439</v>
      </c>
      <c r="Y51" s="305" t="s">
        <v>2069</v>
      </c>
      <c r="Z51" s="305" t="s">
        <v>2069</v>
      </c>
    </row>
    <row r="52" spans="1:26" ht="15" customHeight="1" x14ac:dyDescent="0.3">
      <c r="A52" s="249">
        <v>522977</v>
      </c>
      <c r="B52" s="249" t="s">
        <v>681</v>
      </c>
      <c r="C52" s="249" t="s">
        <v>336</v>
      </c>
      <c r="D52" s="249" t="s">
        <v>2847</v>
      </c>
      <c r="F52" s="306"/>
      <c r="G52" s="306"/>
      <c r="H52" s="306"/>
      <c r="I52" s="305" t="s">
        <v>3439</v>
      </c>
      <c r="W52" s="305" t="s">
        <v>2069</v>
      </c>
      <c r="X52" s="305" t="s">
        <v>2069</v>
      </c>
      <c r="Y52" s="305" t="s">
        <v>2069</v>
      </c>
      <c r="Z52" s="305" t="s">
        <v>2069</v>
      </c>
    </row>
    <row r="53" spans="1:26" ht="15" customHeight="1" x14ac:dyDescent="0.3">
      <c r="A53" s="249">
        <v>523308</v>
      </c>
      <c r="B53" s="249" t="s">
        <v>632</v>
      </c>
      <c r="C53" s="249" t="s">
        <v>573</v>
      </c>
      <c r="D53" s="249" t="s">
        <v>545</v>
      </c>
      <c r="F53" s="304"/>
      <c r="G53" s="304"/>
      <c r="H53" s="304"/>
      <c r="I53" s="305" t="s">
        <v>3439</v>
      </c>
      <c r="Y53" s="305" t="s">
        <v>2069</v>
      </c>
      <c r="Z53" s="305" t="s">
        <v>2069</v>
      </c>
    </row>
    <row r="54" spans="1:26" ht="15" customHeight="1" x14ac:dyDescent="0.3">
      <c r="A54" s="249">
        <v>523517</v>
      </c>
      <c r="B54" s="249" t="s">
        <v>636</v>
      </c>
      <c r="C54" s="249" t="s">
        <v>637</v>
      </c>
      <c r="D54" s="249" t="s">
        <v>1688</v>
      </c>
      <c r="F54" s="306"/>
      <c r="G54" s="306"/>
      <c r="H54" s="306"/>
      <c r="I54" s="305" t="s">
        <v>3439</v>
      </c>
      <c r="Y54" s="305" t="s">
        <v>2069</v>
      </c>
      <c r="Z54" s="305" t="s">
        <v>2069</v>
      </c>
    </row>
    <row r="55" spans="1:26" ht="15" customHeight="1" x14ac:dyDescent="0.3">
      <c r="A55" s="249">
        <v>523519</v>
      </c>
      <c r="B55" s="249" t="s">
        <v>638</v>
      </c>
      <c r="C55" s="249" t="s">
        <v>357</v>
      </c>
      <c r="D55" s="249" t="s">
        <v>1648</v>
      </c>
      <c r="F55" s="304"/>
      <c r="G55" s="304"/>
      <c r="H55" s="304"/>
      <c r="I55" s="305" t="s">
        <v>3439</v>
      </c>
      <c r="Y55" s="305" t="s">
        <v>2069</v>
      </c>
      <c r="Z55" s="305" t="s">
        <v>2069</v>
      </c>
    </row>
    <row r="56" spans="1:26" ht="15" customHeight="1" x14ac:dyDescent="0.3">
      <c r="A56" s="249">
        <v>523620</v>
      </c>
      <c r="B56" s="249" t="s">
        <v>643</v>
      </c>
      <c r="C56" s="249" t="s">
        <v>256</v>
      </c>
      <c r="D56" s="249" t="s">
        <v>1747</v>
      </c>
      <c r="F56" s="304"/>
      <c r="G56" s="304"/>
      <c r="H56" s="304"/>
      <c r="I56" s="305" t="s">
        <v>3439</v>
      </c>
      <c r="Y56" s="305" t="s">
        <v>2069</v>
      </c>
      <c r="Z56" s="305" t="s">
        <v>2069</v>
      </c>
    </row>
    <row r="57" spans="1:26" ht="15" customHeight="1" x14ac:dyDescent="0.3">
      <c r="A57" s="249">
        <v>523621</v>
      </c>
      <c r="B57" s="249" t="s">
        <v>644</v>
      </c>
      <c r="C57" s="249" t="s">
        <v>70</v>
      </c>
      <c r="D57" s="249" t="s">
        <v>560</v>
      </c>
      <c r="F57" s="304"/>
      <c r="G57" s="304"/>
      <c r="H57" s="304"/>
      <c r="I57" s="305" t="s">
        <v>3439</v>
      </c>
      <c r="Y57" s="305" t="s">
        <v>2069</v>
      </c>
      <c r="Z57" s="305" t="s">
        <v>2069</v>
      </c>
    </row>
    <row r="58" spans="1:26" ht="15" customHeight="1" x14ac:dyDescent="0.3">
      <c r="A58" s="249">
        <v>523721</v>
      </c>
      <c r="B58" s="249" t="s">
        <v>648</v>
      </c>
      <c r="C58" s="249" t="s">
        <v>71</v>
      </c>
      <c r="D58" s="249" t="s">
        <v>1763</v>
      </c>
      <c r="F58" s="306"/>
      <c r="G58" s="306"/>
      <c r="H58" s="306"/>
      <c r="I58" s="305" t="s">
        <v>3439</v>
      </c>
      <c r="W58" s="305" t="s">
        <v>2069</v>
      </c>
      <c r="Y58" s="305" t="s">
        <v>2069</v>
      </c>
      <c r="Z58" s="305" t="s">
        <v>2069</v>
      </c>
    </row>
    <row r="59" spans="1:26" ht="15" customHeight="1" x14ac:dyDescent="0.3">
      <c r="A59" s="249">
        <v>523744</v>
      </c>
      <c r="B59" s="249" t="s">
        <v>1765</v>
      </c>
      <c r="C59" s="249" t="s">
        <v>405</v>
      </c>
      <c r="D59" s="249" t="s">
        <v>1648</v>
      </c>
      <c r="F59" s="307"/>
      <c r="G59" s="307"/>
      <c r="H59" s="307"/>
      <c r="I59" s="305" t="s">
        <v>3439</v>
      </c>
      <c r="X59" s="305" t="s">
        <v>2069</v>
      </c>
      <c r="Y59" s="305" t="s">
        <v>2069</v>
      </c>
      <c r="Z59" s="305" t="s">
        <v>2069</v>
      </c>
    </row>
    <row r="60" spans="1:26" ht="15" customHeight="1" x14ac:dyDescent="0.3">
      <c r="A60" s="249">
        <v>523749</v>
      </c>
      <c r="B60" s="249" t="s">
        <v>650</v>
      </c>
      <c r="C60" s="249" t="s">
        <v>71</v>
      </c>
      <c r="D60" s="249" t="s">
        <v>2850</v>
      </c>
      <c r="F60" s="304"/>
      <c r="G60" s="304"/>
      <c r="H60" s="304"/>
      <c r="I60" s="305" t="s">
        <v>3439</v>
      </c>
      <c r="Y60" s="305" t="s">
        <v>2069</v>
      </c>
      <c r="Z60" s="305" t="s">
        <v>2069</v>
      </c>
    </row>
    <row r="61" spans="1:26" ht="15" customHeight="1" x14ac:dyDescent="0.3">
      <c r="A61" s="249">
        <v>524050</v>
      </c>
      <c r="B61" s="249" t="s">
        <v>2073</v>
      </c>
      <c r="C61" s="249" t="s">
        <v>82</v>
      </c>
      <c r="D61" s="249" t="s">
        <v>1650</v>
      </c>
      <c r="F61" s="304"/>
      <c r="G61" s="304"/>
      <c r="H61" s="304"/>
      <c r="I61" s="305" t="s">
        <v>3439</v>
      </c>
      <c r="Y61" s="305" t="s">
        <v>2069</v>
      </c>
      <c r="Z61" s="305" t="s">
        <v>2069</v>
      </c>
    </row>
    <row r="62" spans="1:26" ht="15" customHeight="1" x14ac:dyDescent="0.3">
      <c r="A62" s="249">
        <v>502625</v>
      </c>
      <c r="B62" s="249" t="s">
        <v>528</v>
      </c>
      <c r="C62" s="249" t="s">
        <v>83</v>
      </c>
      <c r="D62" s="249" t="s">
        <v>1849</v>
      </c>
      <c r="F62" s="304"/>
      <c r="G62" s="304"/>
      <c r="H62" s="304"/>
      <c r="I62" s="305" t="s">
        <v>3439</v>
      </c>
      <c r="Z62" s="305" t="s">
        <v>2069</v>
      </c>
    </row>
    <row r="63" spans="1:26" ht="15" customHeight="1" x14ac:dyDescent="0.3">
      <c r="A63" s="249">
        <v>503497</v>
      </c>
      <c r="B63" s="249" t="s">
        <v>1626</v>
      </c>
      <c r="C63" s="249" t="s">
        <v>282</v>
      </c>
      <c r="D63" s="249" t="s">
        <v>2597</v>
      </c>
      <c r="F63" s="304"/>
      <c r="G63" s="304"/>
      <c r="H63" s="304"/>
      <c r="I63" s="305" t="s">
        <v>3439</v>
      </c>
      <c r="Z63" s="305" t="s">
        <v>2069</v>
      </c>
    </row>
    <row r="64" spans="1:26" ht="15" customHeight="1" x14ac:dyDescent="0.3">
      <c r="A64" s="249">
        <v>509512</v>
      </c>
      <c r="B64" s="249" t="s">
        <v>1632</v>
      </c>
      <c r="C64" s="249" t="s">
        <v>364</v>
      </c>
      <c r="D64" s="249" t="s">
        <v>2610</v>
      </c>
      <c r="F64" s="306"/>
      <c r="G64" s="306"/>
      <c r="H64" s="306"/>
      <c r="I64" s="305" t="s">
        <v>3439</v>
      </c>
      <c r="Z64" s="305" t="s">
        <v>2069</v>
      </c>
    </row>
    <row r="65" spans="1:26" ht="15" customHeight="1" x14ac:dyDescent="0.3">
      <c r="A65" s="249">
        <v>510046</v>
      </c>
      <c r="B65" s="249" t="s">
        <v>475</v>
      </c>
      <c r="C65" s="249" t="s">
        <v>476</v>
      </c>
      <c r="D65" s="249" t="s">
        <v>2597</v>
      </c>
      <c r="F65" s="304"/>
      <c r="G65" s="304"/>
      <c r="H65" s="304"/>
      <c r="I65" s="305" t="s">
        <v>3439</v>
      </c>
      <c r="Z65" s="305" t="s">
        <v>2069</v>
      </c>
    </row>
    <row r="66" spans="1:26" ht="15" customHeight="1" x14ac:dyDescent="0.3">
      <c r="A66" s="249">
        <v>510322</v>
      </c>
      <c r="B66" s="249" t="s">
        <v>2198</v>
      </c>
      <c r="C66" s="249" t="s">
        <v>74</v>
      </c>
      <c r="D66" s="249" t="s">
        <v>1803</v>
      </c>
      <c r="F66" s="306"/>
      <c r="G66" s="306"/>
      <c r="H66" s="306"/>
      <c r="I66" s="305" t="s">
        <v>3439</v>
      </c>
      <c r="Z66" s="305" t="s">
        <v>2069</v>
      </c>
    </row>
    <row r="67" spans="1:26" ht="15" customHeight="1" x14ac:dyDescent="0.3">
      <c r="A67" s="249">
        <v>511755</v>
      </c>
      <c r="B67" s="249" t="s">
        <v>462</v>
      </c>
      <c r="C67" s="249" t="s">
        <v>323</v>
      </c>
      <c r="D67" s="249" t="s">
        <v>1686</v>
      </c>
      <c r="F67" s="306"/>
      <c r="G67" s="306"/>
      <c r="H67" s="306"/>
      <c r="I67" s="305" t="s">
        <v>3439</v>
      </c>
      <c r="Z67" s="305" t="s">
        <v>2069</v>
      </c>
    </row>
    <row r="68" spans="1:26" ht="15" customHeight="1" x14ac:dyDescent="0.3">
      <c r="A68" s="249">
        <v>512721</v>
      </c>
      <c r="B68" s="249" t="s">
        <v>450</v>
      </c>
      <c r="C68" s="249" t="s">
        <v>419</v>
      </c>
      <c r="D68" s="249" t="s">
        <v>1735</v>
      </c>
      <c r="F68" s="304"/>
      <c r="G68" s="304"/>
      <c r="H68" s="304"/>
      <c r="I68" s="305" t="s">
        <v>3439</v>
      </c>
      <c r="Z68" s="305" t="s">
        <v>2069</v>
      </c>
    </row>
    <row r="69" spans="1:26" ht="15" customHeight="1" x14ac:dyDescent="0.3">
      <c r="A69" s="249">
        <v>513258</v>
      </c>
      <c r="B69" s="249" t="s">
        <v>443</v>
      </c>
      <c r="C69" s="249" t="s">
        <v>300</v>
      </c>
      <c r="D69" s="249" t="s">
        <v>1684</v>
      </c>
      <c r="F69" s="304"/>
      <c r="G69" s="304"/>
      <c r="H69" s="304"/>
      <c r="I69" s="305" t="s">
        <v>3439</v>
      </c>
      <c r="Z69" s="305" t="s">
        <v>2069</v>
      </c>
    </row>
    <row r="70" spans="1:26" ht="15" customHeight="1" x14ac:dyDescent="0.3">
      <c r="A70" s="249">
        <v>514328</v>
      </c>
      <c r="B70" s="249" t="s">
        <v>1147</v>
      </c>
      <c r="C70" s="249" t="s">
        <v>110</v>
      </c>
      <c r="D70" s="249" t="s">
        <v>1880</v>
      </c>
      <c r="F70" s="306"/>
      <c r="G70" s="306"/>
      <c r="H70" s="306"/>
      <c r="I70" s="305" t="s">
        <v>3439</v>
      </c>
      <c r="Z70" s="305" t="s">
        <v>2069</v>
      </c>
    </row>
    <row r="71" spans="1:26" ht="15" customHeight="1" x14ac:dyDescent="0.3">
      <c r="A71" s="249">
        <v>515437</v>
      </c>
      <c r="B71" s="249" t="s">
        <v>416</v>
      </c>
      <c r="C71" s="249" t="s">
        <v>417</v>
      </c>
      <c r="D71" s="249" t="s">
        <v>1751</v>
      </c>
      <c r="F71" s="304"/>
      <c r="G71" s="304"/>
      <c r="H71" s="304"/>
      <c r="I71" s="305" t="s">
        <v>3439</v>
      </c>
      <c r="Z71" s="305" t="s">
        <v>2069</v>
      </c>
    </row>
    <row r="72" spans="1:26" ht="15" customHeight="1" x14ac:dyDescent="0.3">
      <c r="A72" s="249">
        <v>516519</v>
      </c>
      <c r="B72" s="249" t="s">
        <v>2639</v>
      </c>
      <c r="C72" s="249" t="s">
        <v>90</v>
      </c>
      <c r="D72" s="249" t="s">
        <v>1781</v>
      </c>
      <c r="F72" s="306"/>
      <c r="G72" s="306"/>
      <c r="H72" s="306"/>
      <c r="I72" s="305" t="s">
        <v>3439</v>
      </c>
      <c r="Z72" s="305" t="s">
        <v>2069</v>
      </c>
    </row>
    <row r="73" spans="1:26" ht="15" customHeight="1" x14ac:dyDescent="0.3">
      <c r="A73" s="249">
        <v>516561</v>
      </c>
      <c r="B73" s="249" t="s">
        <v>2256</v>
      </c>
      <c r="C73" s="249" t="s">
        <v>90</v>
      </c>
      <c r="D73" s="249" t="s">
        <v>1680</v>
      </c>
      <c r="F73" s="306"/>
      <c r="G73" s="306"/>
      <c r="H73" s="306"/>
      <c r="I73" s="305" t="s">
        <v>3439</v>
      </c>
      <c r="Z73" s="305" t="s">
        <v>2069</v>
      </c>
    </row>
    <row r="74" spans="1:26" ht="15" customHeight="1" x14ac:dyDescent="0.3">
      <c r="A74" s="249">
        <v>516642</v>
      </c>
      <c r="B74" s="249" t="s">
        <v>1172</v>
      </c>
      <c r="C74" s="249" t="s">
        <v>71</v>
      </c>
      <c r="D74" s="249" t="s">
        <v>2642</v>
      </c>
      <c r="F74" s="306"/>
      <c r="G74" s="306"/>
      <c r="H74" s="306"/>
      <c r="I74" s="305" t="s">
        <v>3439</v>
      </c>
      <c r="Z74" s="305" t="s">
        <v>2069</v>
      </c>
    </row>
    <row r="75" spans="1:26" ht="15" customHeight="1" x14ac:dyDescent="0.3">
      <c r="A75" s="249">
        <v>517046</v>
      </c>
      <c r="B75" s="249" t="s">
        <v>387</v>
      </c>
      <c r="C75" s="249" t="s">
        <v>388</v>
      </c>
      <c r="D75" s="249" t="s">
        <v>2042</v>
      </c>
      <c r="F75" s="306"/>
      <c r="G75" s="306"/>
      <c r="H75" s="306"/>
      <c r="I75" s="305" t="s">
        <v>3439</v>
      </c>
      <c r="Z75" s="305" t="s">
        <v>2069</v>
      </c>
    </row>
    <row r="76" spans="1:26" ht="15" customHeight="1" x14ac:dyDescent="0.3">
      <c r="A76" s="249">
        <v>517103</v>
      </c>
      <c r="B76" s="249" t="s">
        <v>1179</v>
      </c>
      <c r="C76" s="249" t="s">
        <v>253</v>
      </c>
      <c r="D76" s="249" t="s">
        <v>1895</v>
      </c>
      <c r="F76" s="304"/>
      <c r="G76" s="304"/>
      <c r="H76" s="304"/>
      <c r="I76" s="305" t="s">
        <v>3439</v>
      </c>
      <c r="Z76" s="305" t="s">
        <v>2069</v>
      </c>
    </row>
    <row r="77" spans="1:26" ht="15" customHeight="1" x14ac:dyDescent="0.3">
      <c r="A77" s="249">
        <v>517372</v>
      </c>
      <c r="B77" s="249" t="s">
        <v>1181</v>
      </c>
      <c r="C77" s="249" t="s">
        <v>461</v>
      </c>
      <c r="D77" s="249" t="s">
        <v>556</v>
      </c>
      <c r="F77" s="306"/>
      <c r="G77" s="306"/>
      <c r="H77" s="306"/>
      <c r="I77" s="305" t="s">
        <v>3439</v>
      </c>
      <c r="Z77" s="305" t="s">
        <v>2069</v>
      </c>
    </row>
    <row r="78" spans="1:26" ht="15" customHeight="1" x14ac:dyDescent="0.3">
      <c r="A78" s="249">
        <v>517412</v>
      </c>
      <c r="B78" s="249" t="s">
        <v>577</v>
      </c>
      <c r="C78" s="249" t="s">
        <v>84</v>
      </c>
      <c r="D78" s="249" t="s">
        <v>1725</v>
      </c>
      <c r="F78" s="304"/>
      <c r="G78" s="304"/>
      <c r="H78" s="304"/>
      <c r="I78" s="305" t="s">
        <v>3439</v>
      </c>
      <c r="Z78" s="305" t="s">
        <v>2069</v>
      </c>
    </row>
    <row r="79" spans="1:26" ht="15" customHeight="1" x14ac:dyDescent="0.3">
      <c r="A79" s="249">
        <v>517454</v>
      </c>
      <c r="B79" s="249" t="s">
        <v>2289</v>
      </c>
      <c r="C79" s="249" t="s">
        <v>102</v>
      </c>
      <c r="D79" s="249" t="s">
        <v>2648</v>
      </c>
      <c r="F79" s="304"/>
      <c r="G79" s="304"/>
      <c r="H79" s="304"/>
      <c r="I79" s="305" t="s">
        <v>3439</v>
      </c>
      <c r="Z79" s="305" t="s">
        <v>2069</v>
      </c>
    </row>
    <row r="80" spans="1:26" ht="15" customHeight="1" x14ac:dyDescent="0.3">
      <c r="A80" s="249">
        <v>517504</v>
      </c>
      <c r="B80" s="249" t="s">
        <v>1184</v>
      </c>
      <c r="C80" s="249" t="s">
        <v>873</v>
      </c>
      <c r="D80" s="249" t="s">
        <v>2650</v>
      </c>
      <c r="F80" s="306"/>
      <c r="G80" s="306"/>
      <c r="H80" s="306"/>
      <c r="I80" s="305" t="s">
        <v>3439</v>
      </c>
      <c r="Z80" s="305" t="s">
        <v>2069</v>
      </c>
    </row>
    <row r="81" spans="1:26" ht="15" customHeight="1" x14ac:dyDescent="0.3">
      <c r="A81" s="249">
        <v>517579</v>
      </c>
      <c r="B81" s="249" t="s">
        <v>362</v>
      </c>
      <c r="C81" s="249" t="s">
        <v>74</v>
      </c>
      <c r="D81" s="249" t="s">
        <v>555</v>
      </c>
      <c r="F81" s="304"/>
      <c r="G81" s="304"/>
      <c r="H81" s="304"/>
      <c r="I81" s="305" t="s">
        <v>3439</v>
      </c>
      <c r="Z81" s="305" t="s">
        <v>2069</v>
      </c>
    </row>
    <row r="82" spans="1:26" ht="15" customHeight="1" x14ac:dyDescent="0.3">
      <c r="A82" s="249">
        <v>517702</v>
      </c>
      <c r="B82" s="249" t="s">
        <v>1187</v>
      </c>
      <c r="C82" s="249" t="s">
        <v>326</v>
      </c>
      <c r="D82" s="249" t="s">
        <v>1797</v>
      </c>
      <c r="F82" s="306"/>
      <c r="G82" s="306"/>
      <c r="H82" s="306"/>
      <c r="I82" s="305" t="s">
        <v>3439</v>
      </c>
      <c r="Z82" s="305" t="s">
        <v>2069</v>
      </c>
    </row>
    <row r="83" spans="1:26" ht="15" customHeight="1" x14ac:dyDescent="0.3">
      <c r="A83" s="249">
        <v>517733</v>
      </c>
      <c r="B83" s="249" t="s">
        <v>2142</v>
      </c>
      <c r="C83" s="249" t="s">
        <v>86</v>
      </c>
      <c r="D83" s="249" t="s">
        <v>1784</v>
      </c>
      <c r="F83" s="304"/>
      <c r="G83" s="304"/>
      <c r="H83" s="304"/>
      <c r="I83" s="305" t="s">
        <v>3439</v>
      </c>
      <c r="Z83" s="305" t="s">
        <v>2069</v>
      </c>
    </row>
    <row r="84" spans="1:26" ht="15" customHeight="1" x14ac:dyDescent="0.3">
      <c r="A84" s="249">
        <v>517914</v>
      </c>
      <c r="B84" s="249" t="s">
        <v>2656</v>
      </c>
      <c r="C84" s="249" t="s">
        <v>2657</v>
      </c>
      <c r="D84" s="249" t="s">
        <v>1715</v>
      </c>
      <c r="F84" s="304"/>
      <c r="G84" s="304"/>
      <c r="H84" s="304"/>
      <c r="I84" s="305" t="s">
        <v>3439</v>
      </c>
      <c r="Z84" s="305" t="s">
        <v>2069</v>
      </c>
    </row>
    <row r="85" spans="1:26" ht="15" customHeight="1" x14ac:dyDescent="0.3">
      <c r="A85" s="249">
        <v>517922</v>
      </c>
      <c r="B85" s="249" t="s">
        <v>354</v>
      </c>
      <c r="C85" s="249" t="s">
        <v>339</v>
      </c>
      <c r="D85" s="249" t="s">
        <v>1662</v>
      </c>
      <c r="F85" s="304"/>
      <c r="G85" s="304"/>
      <c r="H85" s="304"/>
      <c r="I85" s="305" t="s">
        <v>3439</v>
      </c>
      <c r="Z85" s="305" t="s">
        <v>2069</v>
      </c>
    </row>
    <row r="86" spans="1:26" ht="15" customHeight="1" x14ac:dyDescent="0.3">
      <c r="A86" s="249">
        <v>518384</v>
      </c>
      <c r="B86" s="249" t="s">
        <v>2331</v>
      </c>
      <c r="C86" s="249" t="s">
        <v>2669</v>
      </c>
      <c r="D86" s="249" t="s">
        <v>1666</v>
      </c>
      <c r="F86" s="306"/>
      <c r="G86" s="306"/>
      <c r="H86" s="306"/>
      <c r="I86" s="305" t="s">
        <v>3439</v>
      </c>
      <c r="Z86" s="305" t="s">
        <v>2069</v>
      </c>
    </row>
    <row r="87" spans="1:26" ht="15" customHeight="1" x14ac:dyDescent="0.3">
      <c r="A87" s="249">
        <v>518469</v>
      </c>
      <c r="B87" s="249" t="s">
        <v>343</v>
      </c>
      <c r="C87" s="249" t="s">
        <v>2241</v>
      </c>
      <c r="D87" s="249" t="s">
        <v>1666</v>
      </c>
      <c r="F87" s="306"/>
      <c r="G87" s="306"/>
      <c r="H87" s="306"/>
      <c r="I87" s="305" t="s">
        <v>3439</v>
      </c>
      <c r="Z87" s="305" t="s">
        <v>2069</v>
      </c>
    </row>
    <row r="88" spans="1:26" ht="15" customHeight="1" x14ac:dyDescent="0.3">
      <c r="A88" s="249">
        <v>518771</v>
      </c>
      <c r="B88" s="249" t="s">
        <v>2685</v>
      </c>
      <c r="C88" s="249" t="s">
        <v>279</v>
      </c>
      <c r="D88" s="249" t="s">
        <v>1681</v>
      </c>
      <c r="F88" s="304"/>
      <c r="G88" s="304"/>
      <c r="H88" s="304"/>
      <c r="I88" s="305" t="s">
        <v>3439</v>
      </c>
      <c r="Z88" s="305" t="s">
        <v>2069</v>
      </c>
    </row>
    <row r="89" spans="1:26" ht="15" customHeight="1" x14ac:dyDescent="0.3">
      <c r="A89" s="249">
        <v>518795</v>
      </c>
      <c r="B89" s="249" t="s">
        <v>1218</v>
      </c>
      <c r="C89" s="249" t="s">
        <v>71</v>
      </c>
      <c r="D89" s="249" t="s">
        <v>1759</v>
      </c>
      <c r="F89" s="304"/>
      <c r="G89" s="304"/>
      <c r="H89" s="304"/>
      <c r="I89" s="305" t="s">
        <v>3439</v>
      </c>
      <c r="Z89" s="305" t="s">
        <v>2069</v>
      </c>
    </row>
    <row r="90" spans="1:26" ht="15" customHeight="1" x14ac:dyDescent="0.3">
      <c r="A90" s="249">
        <v>518874</v>
      </c>
      <c r="B90" s="249" t="s">
        <v>2692</v>
      </c>
      <c r="C90" s="249" t="s">
        <v>2693</v>
      </c>
      <c r="D90" s="249" t="s">
        <v>541</v>
      </c>
      <c r="F90" s="304"/>
      <c r="G90" s="304"/>
      <c r="H90" s="304"/>
      <c r="I90" s="305" t="s">
        <v>3439</v>
      </c>
      <c r="Z90" s="305" t="s">
        <v>2069</v>
      </c>
    </row>
    <row r="91" spans="1:26" ht="15" customHeight="1" x14ac:dyDescent="0.3">
      <c r="A91" s="249">
        <v>519020</v>
      </c>
      <c r="B91" s="249" t="s">
        <v>1818</v>
      </c>
      <c r="C91" s="249" t="s">
        <v>2706</v>
      </c>
      <c r="D91" s="249" t="s">
        <v>2707</v>
      </c>
      <c r="F91" s="306"/>
      <c r="G91" s="306"/>
      <c r="H91" s="306"/>
      <c r="I91" s="305" t="s">
        <v>3439</v>
      </c>
      <c r="Z91" s="305" t="s">
        <v>2069</v>
      </c>
    </row>
    <row r="92" spans="1:26" ht="15" customHeight="1" x14ac:dyDescent="0.3">
      <c r="A92" s="249">
        <v>519112</v>
      </c>
      <c r="B92" s="249" t="s">
        <v>1226</v>
      </c>
      <c r="C92" s="249" t="s">
        <v>1227</v>
      </c>
      <c r="D92" s="249" t="s">
        <v>1722</v>
      </c>
      <c r="F92" s="304"/>
      <c r="G92" s="304"/>
      <c r="H92" s="304"/>
      <c r="I92" s="305" t="s">
        <v>3439</v>
      </c>
      <c r="Z92" s="305" t="s">
        <v>2069</v>
      </c>
    </row>
    <row r="93" spans="1:26" ht="15" customHeight="1" x14ac:dyDescent="0.3">
      <c r="A93" s="249">
        <v>519187</v>
      </c>
      <c r="B93" s="249" t="s">
        <v>2715</v>
      </c>
      <c r="C93" s="249" t="s">
        <v>2716</v>
      </c>
      <c r="D93" s="249" t="s">
        <v>1700</v>
      </c>
      <c r="E93" s="304"/>
      <c r="F93" s="304"/>
      <c r="G93" s="304"/>
      <c r="H93" s="304"/>
      <c r="I93" s="305" t="s">
        <v>3439</v>
      </c>
      <c r="Z93" s="305" t="s">
        <v>2069</v>
      </c>
    </row>
    <row r="94" spans="1:26" ht="15" customHeight="1" x14ac:dyDescent="0.3">
      <c r="A94" s="249">
        <v>519198</v>
      </c>
      <c r="B94" s="249" t="s">
        <v>1231</v>
      </c>
      <c r="C94" s="249" t="s">
        <v>71</v>
      </c>
      <c r="D94" s="249" t="s">
        <v>2719</v>
      </c>
      <c r="F94" s="306"/>
      <c r="G94" s="306"/>
      <c r="H94" s="306"/>
      <c r="I94" s="305" t="s">
        <v>3439</v>
      </c>
      <c r="Z94" s="305" t="s">
        <v>2069</v>
      </c>
    </row>
    <row r="95" spans="1:26" ht="15" customHeight="1" x14ac:dyDescent="0.3">
      <c r="A95" s="249">
        <v>519222</v>
      </c>
      <c r="B95" s="249" t="s">
        <v>1821</v>
      </c>
      <c r="C95" s="249" t="s">
        <v>71</v>
      </c>
      <c r="D95" s="249" t="s">
        <v>1926</v>
      </c>
      <c r="F95" s="306"/>
      <c r="G95" s="306"/>
      <c r="H95" s="306"/>
      <c r="I95" s="305" t="s">
        <v>3439</v>
      </c>
      <c r="Z95" s="305" t="s">
        <v>2069</v>
      </c>
    </row>
    <row r="96" spans="1:26" ht="15" customHeight="1" x14ac:dyDescent="0.3">
      <c r="A96" s="249">
        <v>519314</v>
      </c>
      <c r="B96" s="249" t="s">
        <v>1233</v>
      </c>
      <c r="C96" s="249" t="s">
        <v>71</v>
      </c>
      <c r="D96" s="249" t="s">
        <v>2722</v>
      </c>
      <c r="F96" s="306"/>
      <c r="G96" s="306"/>
      <c r="H96" s="306"/>
      <c r="I96" s="305" t="s">
        <v>3439</v>
      </c>
      <c r="Z96" s="305" t="s">
        <v>2069</v>
      </c>
    </row>
    <row r="97" spans="1:26" ht="15" customHeight="1" x14ac:dyDescent="0.3">
      <c r="A97" s="249">
        <v>519420</v>
      </c>
      <c r="B97" s="249" t="s">
        <v>1822</v>
      </c>
      <c r="C97" s="249" t="s">
        <v>772</v>
      </c>
      <c r="D97" s="249" t="s">
        <v>254</v>
      </c>
      <c r="F97" s="304"/>
      <c r="G97" s="304"/>
      <c r="H97" s="304"/>
      <c r="I97" s="305" t="s">
        <v>3439</v>
      </c>
      <c r="Z97" s="305" t="s">
        <v>2069</v>
      </c>
    </row>
    <row r="98" spans="1:26" ht="15" customHeight="1" x14ac:dyDescent="0.3">
      <c r="A98" s="249">
        <v>519881</v>
      </c>
      <c r="B98" s="249" t="s">
        <v>2749</v>
      </c>
      <c r="C98" s="249" t="s">
        <v>2750</v>
      </c>
      <c r="D98" s="249" t="s">
        <v>1804</v>
      </c>
      <c r="F98" s="304"/>
      <c r="G98" s="304"/>
      <c r="H98" s="304"/>
      <c r="I98" s="305" t="s">
        <v>3439</v>
      </c>
      <c r="Z98" s="305" t="s">
        <v>2069</v>
      </c>
    </row>
    <row r="99" spans="1:26" ht="15" customHeight="1" x14ac:dyDescent="0.3">
      <c r="A99" s="249">
        <v>519889</v>
      </c>
      <c r="B99" s="249" t="s">
        <v>2751</v>
      </c>
      <c r="C99" s="249" t="s">
        <v>2109</v>
      </c>
      <c r="D99" s="249" t="s">
        <v>541</v>
      </c>
      <c r="F99" s="306"/>
      <c r="G99" s="306"/>
      <c r="H99" s="306"/>
      <c r="I99" s="305" t="s">
        <v>3439</v>
      </c>
      <c r="Z99" s="305" t="s">
        <v>2069</v>
      </c>
    </row>
    <row r="100" spans="1:26" ht="15" customHeight="1" x14ac:dyDescent="0.3">
      <c r="A100" s="249">
        <v>519927</v>
      </c>
      <c r="B100" s="249" t="s">
        <v>2755</v>
      </c>
      <c r="C100" s="249" t="s">
        <v>2756</v>
      </c>
      <c r="D100" s="249" t="s">
        <v>1648</v>
      </c>
      <c r="F100" s="304"/>
      <c r="G100" s="304"/>
      <c r="H100" s="304"/>
      <c r="I100" s="305" t="s">
        <v>3439</v>
      </c>
      <c r="Z100" s="305" t="s">
        <v>2069</v>
      </c>
    </row>
    <row r="101" spans="1:26" ht="15" customHeight="1" x14ac:dyDescent="0.3">
      <c r="A101" s="249">
        <v>520184</v>
      </c>
      <c r="B101" s="249" t="s">
        <v>2766</v>
      </c>
      <c r="C101" s="249" t="s">
        <v>2152</v>
      </c>
      <c r="D101" s="249" t="s">
        <v>1722</v>
      </c>
      <c r="F101" s="304"/>
      <c r="G101" s="304"/>
      <c r="H101" s="304"/>
      <c r="I101" s="305" t="s">
        <v>3439</v>
      </c>
      <c r="Z101" s="305" t="s">
        <v>2069</v>
      </c>
    </row>
    <row r="102" spans="1:26" ht="15" customHeight="1" x14ac:dyDescent="0.3">
      <c r="A102" s="249">
        <v>520207</v>
      </c>
      <c r="B102" s="249" t="s">
        <v>1264</v>
      </c>
      <c r="C102" s="249" t="s">
        <v>391</v>
      </c>
      <c r="D102" s="249" t="s">
        <v>1651</v>
      </c>
      <c r="F102" s="306"/>
      <c r="G102" s="306"/>
      <c r="H102" s="306"/>
      <c r="I102" s="305" t="s">
        <v>3439</v>
      </c>
      <c r="Z102" s="305" t="s">
        <v>2069</v>
      </c>
    </row>
    <row r="103" spans="1:26" ht="15" customHeight="1" x14ac:dyDescent="0.3">
      <c r="A103" s="249">
        <v>520311</v>
      </c>
      <c r="B103" s="249" t="s">
        <v>2773</v>
      </c>
      <c r="C103" s="249" t="s">
        <v>2738</v>
      </c>
      <c r="D103" s="249" t="s">
        <v>1684</v>
      </c>
      <c r="F103" s="304"/>
      <c r="G103" s="304"/>
      <c r="H103" s="304"/>
      <c r="I103" s="305" t="s">
        <v>3439</v>
      </c>
      <c r="Z103" s="305" t="s">
        <v>2069</v>
      </c>
    </row>
    <row r="104" spans="1:26" ht="15" customHeight="1" x14ac:dyDescent="0.3">
      <c r="A104" s="249">
        <v>520342</v>
      </c>
      <c r="B104" s="249" t="s">
        <v>2774</v>
      </c>
      <c r="C104" s="249" t="s">
        <v>2108</v>
      </c>
      <c r="D104" s="249" t="s">
        <v>551</v>
      </c>
      <c r="F104" s="304"/>
      <c r="G104" s="304"/>
      <c r="H104" s="304"/>
      <c r="I104" s="305" t="s">
        <v>3439</v>
      </c>
      <c r="Z104" s="305" t="s">
        <v>2069</v>
      </c>
    </row>
    <row r="105" spans="1:26" ht="15" customHeight="1" x14ac:dyDescent="0.3">
      <c r="A105" s="249">
        <v>520352</v>
      </c>
      <c r="B105" s="249" t="s">
        <v>1267</v>
      </c>
      <c r="C105" s="249" t="s">
        <v>257</v>
      </c>
      <c r="D105" s="249" t="s">
        <v>2775</v>
      </c>
      <c r="F105" s="304"/>
      <c r="G105" s="304"/>
      <c r="H105" s="304"/>
      <c r="I105" s="305" t="s">
        <v>3439</v>
      </c>
      <c r="Z105" s="305" t="s">
        <v>2069</v>
      </c>
    </row>
    <row r="106" spans="1:26" ht="15" customHeight="1" x14ac:dyDescent="0.3">
      <c r="A106" s="249">
        <v>520394</v>
      </c>
      <c r="B106" s="249" t="s">
        <v>2777</v>
      </c>
      <c r="C106" s="249" t="s">
        <v>2778</v>
      </c>
      <c r="D106" s="249" t="s">
        <v>2779</v>
      </c>
      <c r="F106" s="304"/>
      <c r="G106" s="304"/>
      <c r="H106" s="304"/>
      <c r="I106" s="305" t="s">
        <v>3439</v>
      </c>
      <c r="Z106" s="305" t="s">
        <v>2069</v>
      </c>
    </row>
    <row r="107" spans="1:26" ht="15" customHeight="1" x14ac:dyDescent="0.3">
      <c r="A107" s="249">
        <v>520488</v>
      </c>
      <c r="B107" s="249" t="s">
        <v>2784</v>
      </c>
      <c r="C107" s="249" t="s">
        <v>2785</v>
      </c>
      <c r="D107" s="249" t="s">
        <v>1718</v>
      </c>
      <c r="F107" s="304"/>
      <c r="G107" s="304"/>
      <c r="H107" s="304"/>
      <c r="I107" s="305" t="s">
        <v>3439</v>
      </c>
      <c r="Z107" s="305" t="s">
        <v>2069</v>
      </c>
    </row>
    <row r="108" spans="1:26" ht="15" customHeight="1" x14ac:dyDescent="0.3">
      <c r="A108" s="249">
        <v>520497</v>
      </c>
      <c r="B108" s="249" t="s">
        <v>1270</v>
      </c>
      <c r="C108" s="249" t="s">
        <v>315</v>
      </c>
      <c r="D108" s="249" t="s">
        <v>555</v>
      </c>
      <c r="F108" s="306"/>
      <c r="G108" s="306"/>
      <c r="H108" s="306"/>
      <c r="I108" s="305" t="s">
        <v>3439</v>
      </c>
      <c r="Z108" s="305" t="s">
        <v>2069</v>
      </c>
    </row>
    <row r="109" spans="1:26" ht="15" customHeight="1" x14ac:dyDescent="0.3">
      <c r="A109" s="249">
        <v>520632</v>
      </c>
      <c r="B109" s="249" t="s">
        <v>2787</v>
      </c>
      <c r="C109" s="249" t="s">
        <v>2788</v>
      </c>
      <c r="D109" s="249" t="s">
        <v>1649</v>
      </c>
      <c r="E109" s="304"/>
      <c r="F109" s="304"/>
      <c r="G109" s="304"/>
      <c r="H109" s="304"/>
      <c r="I109" s="305" t="s">
        <v>3439</v>
      </c>
      <c r="Z109" s="305" t="s">
        <v>2069</v>
      </c>
    </row>
    <row r="110" spans="1:26" ht="15" customHeight="1" x14ac:dyDescent="0.3">
      <c r="A110" s="249">
        <v>521171</v>
      </c>
      <c r="B110" s="249" t="s">
        <v>2826</v>
      </c>
      <c r="C110" s="249" t="s">
        <v>2827</v>
      </c>
      <c r="D110" s="249" t="s">
        <v>2614</v>
      </c>
      <c r="F110" s="304"/>
      <c r="G110" s="304"/>
      <c r="H110" s="304"/>
      <c r="I110" s="305" t="s">
        <v>3439</v>
      </c>
      <c r="Z110" s="305" t="s">
        <v>2069</v>
      </c>
    </row>
    <row r="111" spans="1:26" ht="15" customHeight="1" x14ac:dyDescent="0.3">
      <c r="A111" s="249">
        <v>521375</v>
      </c>
      <c r="B111" s="249" t="s">
        <v>2833</v>
      </c>
      <c r="C111" s="249" t="s">
        <v>2728</v>
      </c>
      <c r="D111" s="249" t="s">
        <v>1684</v>
      </c>
      <c r="F111" s="304"/>
      <c r="G111" s="304"/>
      <c r="H111" s="304"/>
      <c r="I111" s="305" t="s">
        <v>3439</v>
      </c>
      <c r="Z111" s="305" t="s">
        <v>2069</v>
      </c>
    </row>
    <row r="112" spans="1:26" ht="15" customHeight="1" x14ac:dyDescent="0.3">
      <c r="A112" s="249">
        <v>521377</v>
      </c>
      <c r="B112" s="249" t="s">
        <v>1297</v>
      </c>
      <c r="C112" s="249" t="s">
        <v>70</v>
      </c>
      <c r="D112" s="249" t="s">
        <v>2834</v>
      </c>
      <c r="F112" s="307"/>
      <c r="G112" s="307"/>
      <c r="H112" s="307"/>
      <c r="I112" s="305" t="s">
        <v>3439</v>
      </c>
      <c r="Z112" s="305" t="s">
        <v>2069</v>
      </c>
    </row>
    <row r="113" spans="1:26" ht="15" customHeight="1" x14ac:dyDescent="0.3">
      <c r="A113" s="249">
        <v>521512</v>
      </c>
      <c r="B113" s="249" t="s">
        <v>1311</v>
      </c>
      <c r="C113" s="249" t="s">
        <v>73</v>
      </c>
      <c r="D113" s="249" t="s">
        <v>2837</v>
      </c>
      <c r="E113" s="304"/>
      <c r="F113" s="304"/>
      <c r="G113" s="304"/>
      <c r="H113" s="304"/>
      <c r="I113" s="305" t="s">
        <v>3439</v>
      </c>
      <c r="Z113" s="305" t="s">
        <v>2069</v>
      </c>
    </row>
    <row r="114" spans="1:26" ht="15" customHeight="1" x14ac:dyDescent="0.3">
      <c r="A114" s="249">
        <v>521794</v>
      </c>
      <c r="B114" s="249" t="s">
        <v>597</v>
      </c>
      <c r="C114" s="249" t="s">
        <v>427</v>
      </c>
      <c r="D114" s="249" t="s">
        <v>2043</v>
      </c>
      <c r="F114" s="306"/>
      <c r="G114" s="306"/>
      <c r="H114" s="306"/>
      <c r="I114" s="305" t="s">
        <v>3439</v>
      </c>
      <c r="Z114" s="305" t="s">
        <v>2069</v>
      </c>
    </row>
    <row r="115" spans="1:26" ht="15" customHeight="1" x14ac:dyDescent="0.3">
      <c r="A115" s="249">
        <v>521860</v>
      </c>
      <c r="B115" s="249" t="s">
        <v>1357</v>
      </c>
      <c r="C115" s="249" t="s">
        <v>1358</v>
      </c>
      <c r="D115" s="249" t="s">
        <v>1761</v>
      </c>
      <c r="F115" s="304"/>
      <c r="G115" s="304"/>
      <c r="H115" s="304"/>
      <c r="I115" s="305" t="s">
        <v>3439</v>
      </c>
      <c r="Z115" s="305" t="s">
        <v>2069</v>
      </c>
    </row>
    <row r="116" spans="1:26" ht="15" customHeight="1" x14ac:dyDescent="0.3">
      <c r="A116" s="249">
        <v>522095</v>
      </c>
      <c r="B116" s="249" t="s">
        <v>606</v>
      </c>
      <c r="C116" s="249" t="s">
        <v>344</v>
      </c>
      <c r="D116" s="249" t="s">
        <v>544</v>
      </c>
      <c r="F116" s="304"/>
      <c r="G116" s="304"/>
      <c r="H116" s="304"/>
      <c r="I116" s="305" t="s">
        <v>3439</v>
      </c>
      <c r="Z116" s="305" t="s">
        <v>2069</v>
      </c>
    </row>
    <row r="117" spans="1:26" ht="15" customHeight="1" x14ac:dyDescent="0.3">
      <c r="A117" s="249">
        <v>522131</v>
      </c>
      <c r="B117" s="249" t="s">
        <v>607</v>
      </c>
      <c r="C117" s="249" t="s">
        <v>251</v>
      </c>
      <c r="D117" s="249" t="s">
        <v>2840</v>
      </c>
      <c r="F117" s="306"/>
      <c r="G117" s="306"/>
      <c r="H117" s="306"/>
      <c r="I117" s="305" t="s">
        <v>3439</v>
      </c>
      <c r="Z117" s="305" t="s">
        <v>2069</v>
      </c>
    </row>
    <row r="118" spans="1:26" ht="15" customHeight="1" x14ac:dyDescent="0.3">
      <c r="A118" s="249">
        <v>522554</v>
      </c>
      <c r="B118" s="249" t="s">
        <v>1465</v>
      </c>
      <c r="C118" s="249" t="s">
        <v>90</v>
      </c>
      <c r="D118" s="249" t="s">
        <v>1796</v>
      </c>
      <c r="F118" s="304"/>
      <c r="G118" s="304"/>
      <c r="H118" s="304"/>
      <c r="I118" s="305" t="s">
        <v>3439</v>
      </c>
      <c r="Z118" s="305" t="s">
        <v>2069</v>
      </c>
    </row>
    <row r="119" spans="1:26" ht="15" customHeight="1" x14ac:dyDescent="0.3">
      <c r="A119" s="249">
        <v>523103</v>
      </c>
      <c r="B119" s="249" t="s">
        <v>628</v>
      </c>
      <c r="C119" s="249" t="s">
        <v>448</v>
      </c>
      <c r="D119" s="249" t="s">
        <v>2848</v>
      </c>
      <c r="F119" s="306"/>
      <c r="G119" s="306"/>
      <c r="H119" s="306"/>
      <c r="I119" s="305" t="s">
        <v>3439</v>
      </c>
      <c r="Z119" s="305" t="s">
        <v>2069</v>
      </c>
    </row>
    <row r="120" spans="1:26" ht="15" customHeight="1" x14ac:dyDescent="0.3">
      <c r="A120" s="249">
        <v>523554</v>
      </c>
      <c r="B120" s="249" t="s">
        <v>639</v>
      </c>
      <c r="C120" s="249" t="s">
        <v>86</v>
      </c>
      <c r="D120" s="249" t="s">
        <v>2849</v>
      </c>
      <c r="F120" s="306"/>
      <c r="G120" s="306"/>
      <c r="H120" s="306"/>
      <c r="I120" s="305" t="s">
        <v>3439</v>
      </c>
      <c r="Z120" s="305" t="s">
        <v>2069</v>
      </c>
    </row>
    <row r="121" spans="1:26" ht="15" customHeight="1" x14ac:dyDescent="0.3">
      <c r="A121" s="249">
        <v>523598</v>
      </c>
      <c r="B121" s="249" t="s">
        <v>642</v>
      </c>
      <c r="C121" s="249" t="s">
        <v>67</v>
      </c>
      <c r="D121" s="249" t="s">
        <v>556</v>
      </c>
      <c r="F121" s="304"/>
      <c r="G121" s="304"/>
      <c r="H121" s="304"/>
      <c r="I121" s="305" t="s">
        <v>3439</v>
      </c>
      <c r="Z121" s="305" t="s">
        <v>2069</v>
      </c>
    </row>
    <row r="122" spans="1:26" ht="15" customHeight="1" x14ac:dyDescent="0.3">
      <c r="A122" s="249">
        <v>523716</v>
      </c>
      <c r="B122" s="249" t="s">
        <v>277</v>
      </c>
      <c r="C122" s="249" t="s">
        <v>391</v>
      </c>
      <c r="D122" s="249" t="s">
        <v>1686</v>
      </c>
      <c r="E122" s="304"/>
      <c r="F122" s="304"/>
      <c r="G122" s="304"/>
      <c r="H122" s="304"/>
      <c r="I122" s="305" t="s">
        <v>3439</v>
      </c>
      <c r="Z122" s="305" t="s">
        <v>2069</v>
      </c>
    </row>
    <row r="123" spans="1:26" ht="15" customHeight="1" x14ac:dyDescent="0.3">
      <c r="A123" s="249">
        <v>523992</v>
      </c>
      <c r="B123" s="249" t="s">
        <v>653</v>
      </c>
      <c r="C123" s="249" t="s">
        <v>654</v>
      </c>
      <c r="D123" s="249" t="s">
        <v>1693</v>
      </c>
      <c r="F123" s="306"/>
      <c r="G123" s="306"/>
      <c r="H123" s="306"/>
      <c r="I123" s="305" t="s">
        <v>3439</v>
      </c>
      <c r="Z123" s="305" t="s">
        <v>2069</v>
      </c>
    </row>
    <row r="124" spans="1:26" ht="15" customHeight="1" x14ac:dyDescent="0.3">
      <c r="A124" s="249">
        <v>524046</v>
      </c>
      <c r="B124" s="249" t="s">
        <v>1619</v>
      </c>
      <c r="C124" s="249" t="s">
        <v>341</v>
      </c>
      <c r="D124" s="249" t="s">
        <v>341</v>
      </c>
      <c r="F124" s="304"/>
      <c r="G124" s="304"/>
      <c r="H124" s="304"/>
      <c r="I124" s="305" t="s">
        <v>3439</v>
      </c>
      <c r="Z124" s="305" t="s">
        <v>2069</v>
      </c>
    </row>
    <row r="125" spans="1:26" ht="15" customHeight="1" x14ac:dyDescent="0.3">
      <c r="A125" s="249">
        <v>500495</v>
      </c>
      <c r="B125" s="249" t="s">
        <v>535</v>
      </c>
      <c r="C125" s="249" t="s">
        <v>83</v>
      </c>
      <c r="D125" s="249" t="s">
        <v>1684</v>
      </c>
      <c r="F125" s="306"/>
      <c r="G125" s="306"/>
      <c r="H125" s="306"/>
      <c r="I125" s="305" t="s">
        <v>3439</v>
      </c>
    </row>
    <row r="126" spans="1:26" ht="15" customHeight="1" x14ac:dyDescent="0.3">
      <c r="A126" s="249">
        <v>500572</v>
      </c>
      <c r="B126" s="249" t="s">
        <v>534</v>
      </c>
      <c r="C126" s="249" t="s">
        <v>334</v>
      </c>
      <c r="D126" s="249" t="s">
        <v>2574</v>
      </c>
      <c r="F126" s="304"/>
      <c r="G126" s="304"/>
      <c r="H126" s="304"/>
      <c r="I126" s="305" t="s">
        <v>3439</v>
      </c>
    </row>
    <row r="127" spans="1:26" ht="15" customHeight="1" x14ac:dyDescent="0.3">
      <c r="A127" s="249">
        <v>500831</v>
      </c>
      <c r="B127" s="249" t="s">
        <v>533</v>
      </c>
      <c r="C127" s="249" t="s">
        <v>71</v>
      </c>
      <c r="D127" s="249" t="s">
        <v>1684</v>
      </c>
      <c r="F127" s="306"/>
      <c r="G127" s="306"/>
      <c r="H127" s="306"/>
      <c r="I127" s="305" t="s">
        <v>3439</v>
      </c>
    </row>
    <row r="128" spans="1:26" ht="15" customHeight="1" x14ac:dyDescent="0.3">
      <c r="A128" s="249">
        <v>500861</v>
      </c>
      <c r="B128" s="249" t="s">
        <v>532</v>
      </c>
      <c r="C128" s="249" t="s">
        <v>71</v>
      </c>
      <c r="D128" s="249" t="s">
        <v>1679</v>
      </c>
      <c r="F128" s="304"/>
      <c r="G128" s="304"/>
      <c r="H128" s="304"/>
      <c r="I128" s="305" t="s">
        <v>3439</v>
      </c>
    </row>
    <row r="129" spans="1:9" ht="15" customHeight="1" x14ac:dyDescent="0.3">
      <c r="A129" s="249">
        <v>501184</v>
      </c>
      <c r="B129" s="249" t="s">
        <v>531</v>
      </c>
      <c r="C129" s="249" t="s">
        <v>2591</v>
      </c>
      <c r="D129" s="249" t="s">
        <v>621</v>
      </c>
      <c r="F129" s="304"/>
      <c r="G129" s="304"/>
      <c r="H129" s="304"/>
      <c r="I129" s="305" t="s">
        <v>3439</v>
      </c>
    </row>
    <row r="130" spans="1:9" ht="15" customHeight="1" x14ac:dyDescent="0.3">
      <c r="A130" s="249">
        <v>501273</v>
      </c>
      <c r="B130" s="249" t="s">
        <v>530</v>
      </c>
      <c r="C130" s="249" t="s">
        <v>456</v>
      </c>
      <c r="D130" s="249" t="s">
        <v>1857</v>
      </c>
      <c r="F130" s="306"/>
      <c r="G130" s="306"/>
      <c r="H130" s="306"/>
      <c r="I130" s="305" t="s">
        <v>3439</v>
      </c>
    </row>
    <row r="131" spans="1:9" ht="15" customHeight="1" x14ac:dyDescent="0.3">
      <c r="A131" s="249">
        <v>501661</v>
      </c>
      <c r="B131" s="249" t="s">
        <v>2592</v>
      </c>
      <c r="C131" s="249" t="s">
        <v>241</v>
      </c>
      <c r="D131" s="249" t="s">
        <v>1754</v>
      </c>
      <c r="F131" s="304"/>
      <c r="G131" s="304"/>
      <c r="H131" s="304"/>
      <c r="I131" s="305" t="s">
        <v>3439</v>
      </c>
    </row>
    <row r="132" spans="1:9" ht="15" customHeight="1" x14ac:dyDescent="0.3">
      <c r="A132" s="249">
        <v>502749</v>
      </c>
      <c r="B132" s="249" t="s">
        <v>527</v>
      </c>
      <c r="C132" s="249" t="s">
        <v>71</v>
      </c>
      <c r="D132" s="249" t="s">
        <v>1797</v>
      </c>
      <c r="F132" s="304"/>
      <c r="G132" s="304"/>
      <c r="H132" s="304"/>
      <c r="I132" s="305" t="s">
        <v>3439</v>
      </c>
    </row>
    <row r="133" spans="1:9" ht="15" customHeight="1" x14ac:dyDescent="0.3">
      <c r="A133" s="249">
        <v>502772</v>
      </c>
      <c r="B133" s="249" t="s">
        <v>525</v>
      </c>
      <c r="C133" s="249" t="s">
        <v>526</v>
      </c>
      <c r="D133" s="249" t="s">
        <v>1715</v>
      </c>
      <c r="F133" s="306"/>
      <c r="G133" s="306"/>
      <c r="H133" s="306"/>
      <c r="I133" s="305" t="s">
        <v>3439</v>
      </c>
    </row>
    <row r="134" spans="1:9" ht="15" customHeight="1" x14ac:dyDescent="0.3">
      <c r="A134" s="249">
        <v>502859</v>
      </c>
      <c r="B134" s="249" t="s">
        <v>524</v>
      </c>
      <c r="C134" s="249" t="s">
        <v>2593</v>
      </c>
      <c r="D134" s="249" t="s">
        <v>2594</v>
      </c>
      <c r="F134" s="304"/>
      <c r="G134" s="304"/>
      <c r="H134" s="304"/>
      <c r="I134" s="305" t="s">
        <v>3439</v>
      </c>
    </row>
    <row r="135" spans="1:9" ht="15" customHeight="1" x14ac:dyDescent="0.3">
      <c r="A135" s="249">
        <v>503090</v>
      </c>
      <c r="B135" s="249" t="s">
        <v>523</v>
      </c>
      <c r="C135" s="249" t="s">
        <v>112</v>
      </c>
      <c r="D135" s="249" t="s">
        <v>2595</v>
      </c>
      <c r="F135" s="304"/>
      <c r="G135" s="304"/>
      <c r="H135" s="304"/>
      <c r="I135" s="305" t="s">
        <v>3439</v>
      </c>
    </row>
    <row r="136" spans="1:9" ht="15" customHeight="1" x14ac:dyDescent="0.3">
      <c r="A136" s="249">
        <v>503426</v>
      </c>
      <c r="B136" s="249" t="s">
        <v>522</v>
      </c>
      <c r="C136" s="249" t="s">
        <v>2596</v>
      </c>
      <c r="D136" s="249" t="s">
        <v>426</v>
      </c>
      <c r="F136" s="304"/>
      <c r="G136" s="304"/>
      <c r="H136" s="304"/>
      <c r="I136" s="305" t="s">
        <v>3439</v>
      </c>
    </row>
    <row r="137" spans="1:9" ht="15" customHeight="1" x14ac:dyDescent="0.3">
      <c r="A137" s="249">
        <v>503616</v>
      </c>
      <c r="B137" s="249" t="s">
        <v>521</v>
      </c>
      <c r="C137" s="249" t="s">
        <v>2109</v>
      </c>
      <c r="D137" s="249" t="s">
        <v>2598</v>
      </c>
      <c r="F137" s="306"/>
      <c r="G137" s="306"/>
      <c r="H137" s="306"/>
      <c r="I137" s="305" t="s">
        <v>3439</v>
      </c>
    </row>
    <row r="138" spans="1:9" ht="15" customHeight="1" x14ac:dyDescent="0.3">
      <c r="A138" s="249">
        <v>504250</v>
      </c>
      <c r="B138" s="249" t="s">
        <v>1133</v>
      </c>
      <c r="C138" s="249" t="s">
        <v>90</v>
      </c>
      <c r="D138" s="249" t="s">
        <v>1719</v>
      </c>
      <c r="F138" s="304"/>
      <c r="G138" s="304"/>
      <c r="H138" s="304"/>
      <c r="I138" s="305" t="s">
        <v>3439</v>
      </c>
    </row>
    <row r="139" spans="1:9" ht="15" customHeight="1" x14ac:dyDescent="0.3">
      <c r="A139" s="249">
        <v>504556</v>
      </c>
      <c r="B139" s="249" t="s">
        <v>518</v>
      </c>
      <c r="C139" s="249" t="s">
        <v>257</v>
      </c>
      <c r="D139" s="249" t="s">
        <v>1753</v>
      </c>
      <c r="F139" s="306"/>
      <c r="G139" s="306"/>
      <c r="H139" s="306"/>
      <c r="I139" s="305" t="s">
        <v>3439</v>
      </c>
    </row>
    <row r="140" spans="1:9" ht="15" customHeight="1" x14ac:dyDescent="0.3">
      <c r="A140" s="249">
        <v>504645</v>
      </c>
      <c r="B140" s="249" t="s">
        <v>1134</v>
      </c>
      <c r="C140" s="249" t="s">
        <v>266</v>
      </c>
      <c r="D140" s="249" t="s">
        <v>555</v>
      </c>
      <c r="F140" s="304"/>
      <c r="G140" s="304"/>
      <c r="H140" s="304"/>
      <c r="I140" s="305" t="s">
        <v>3439</v>
      </c>
    </row>
    <row r="141" spans="1:9" ht="15" customHeight="1" x14ac:dyDescent="0.3">
      <c r="A141" s="249">
        <v>504678</v>
      </c>
      <c r="B141" s="249" t="s">
        <v>2599</v>
      </c>
      <c r="C141" s="249" t="s">
        <v>2108</v>
      </c>
      <c r="D141" s="249" t="s">
        <v>629</v>
      </c>
      <c r="F141" s="304"/>
      <c r="G141" s="304"/>
      <c r="H141" s="304"/>
      <c r="I141" s="305" t="s">
        <v>3439</v>
      </c>
    </row>
    <row r="142" spans="1:9" ht="15" customHeight="1" x14ac:dyDescent="0.3">
      <c r="A142" s="249">
        <v>504814</v>
      </c>
      <c r="B142" s="249" t="s">
        <v>2600</v>
      </c>
      <c r="C142" s="249" t="s">
        <v>2601</v>
      </c>
      <c r="D142" s="249" t="s">
        <v>1701</v>
      </c>
      <c r="F142" s="304"/>
      <c r="G142" s="304"/>
      <c r="H142" s="304"/>
      <c r="I142" s="305" t="s">
        <v>3439</v>
      </c>
    </row>
    <row r="143" spans="1:9" ht="15" customHeight="1" x14ac:dyDescent="0.3">
      <c r="A143" s="249">
        <v>504981</v>
      </c>
      <c r="B143" s="249" t="s">
        <v>517</v>
      </c>
      <c r="C143" s="249" t="s">
        <v>110</v>
      </c>
      <c r="D143" s="249" t="s">
        <v>1682</v>
      </c>
      <c r="F143" s="306"/>
      <c r="G143" s="306"/>
      <c r="H143" s="306"/>
      <c r="I143" s="305" t="s">
        <v>3439</v>
      </c>
    </row>
    <row r="144" spans="1:9" ht="15" customHeight="1" x14ac:dyDescent="0.3">
      <c r="A144" s="249">
        <v>505024</v>
      </c>
      <c r="B144" s="249" t="s">
        <v>1627</v>
      </c>
      <c r="C144" s="249" t="s">
        <v>100</v>
      </c>
      <c r="D144" s="249" t="s">
        <v>1926</v>
      </c>
      <c r="F144" s="304"/>
      <c r="G144" s="304"/>
      <c r="H144" s="304"/>
      <c r="I144" s="305" t="s">
        <v>3439</v>
      </c>
    </row>
    <row r="145" spans="1:9" ht="15" customHeight="1" x14ac:dyDescent="0.3">
      <c r="A145" s="249">
        <v>505204</v>
      </c>
      <c r="B145" s="249" t="s">
        <v>516</v>
      </c>
      <c r="C145" s="249" t="s">
        <v>2602</v>
      </c>
      <c r="D145" s="249" t="s">
        <v>1695</v>
      </c>
      <c r="F145" s="304"/>
      <c r="G145" s="304"/>
      <c r="H145" s="304"/>
      <c r="I145" s="305" t="s">
        <v>3439</v>
      </c>
    </row>
    <row r="146" spans="1:9" ht="15" customHeight="1" x14ac:dyDescent="0.3">
      <c r="A146" s="249">
        <v>505283</v>
      </c>
      <c r="B146" s="249" t="s">
        <v>1808</v>
      </c>
      <c r="C146" s="249" t="s">
        <v>312</v>
      </c>
      <c r="D146" s="249" t="s">
        <v>1702</v>
      </c>
      <c r="F146" s="306"/>
      <c r="G146" s="306"/>
      <c r="H146" s="306"/>
      <c r="I146" s="305" t="s">
        <v>3439</v>
      </c>
    </row>
    <row r="147" spans="1:9" ht="15" customHeight="1" x14ac:dyDescent="0.3">
      <c r="A147" s="249">
        <v>505433</v>
      </c>
      <c r="B147" s="249" t="s">
        <v>2054</v>
      </c>
      <c r="C147" s="249" t="s">
        <v>397</v>
      </c>
      <c r="D147" s="249" t="s">
        <v>1680</v>
      </c>
      <c r="F147" s="306"/>
      <c r="G147" s="306"/>
      <c r="H147" s="306"/>
      <c r="I147" s="305" t="s">
        <v>3439</v>
      </c>
    </row>
    <row r="148" spans="1:9" ht="15" customHeight="1" x14ac:dyDescent="0.3">
      <c r="A148" s="249">
        <v>505547</v>
      </c>
      <c r="B148" s="249" t="s">
        <v>513</v>
      </c>
      <c r="C148" s="249" t="s">
        <v>83</v>
      </c>
      <c r="D148" s="249" t="s">
        <v>1666</v>
      </c>
      <c r="F148" s="304"/>
      <c r="G148" s="304"/>
      <c r="H148" s="304"/>
      <c r="I148" s="305" t="s">
        <v>3439</v>
      </c>
    </row>
    <row r="149" spans="1:9" ht="15" customHeight="1" x14ac:dyDescent="0.3">
      <c r="A149" s="249">
        <v>505756</v>
      </c>
      <c r="B149" s="249" t="s">
        <v>509</v>
      </c>
      <c r="C149" s="249" t="s">
        <v>90</v>
      </c>
      <c r="D149" s="249" t="s">
        <v>1667</v>
      </c>
      <c r="F149" s="304"/>
      <c r="G149" s="304"/>
      <c r="H149" s="304"/>
      <c r="I149" s="305" t="s">
        <v>3439</v>
      </c>
    </row>
    <row r="150" spans="1:9" ht="15" customHeight="1" x14ac:dyDescent="0.3">
      <c r="A150" s="249">
        <v>505944</v>
      </c>
      <c r="B150" s="249" t="s">
        <v>506</v>
      </c>
      <c r="C150" s="249" t="s">
        <v>507</v>
      </c>
      <c r="D150" s="249" t="s">
        <v>538</v>
      </c>
      <c r="F150" s="304"/>
      <c r="G150" s="304"/>
      <c r="H150" s="304"/>
      <c r="I150" s="305" t="s">
        <v>3439</v>
      </c>
    </row>
    <row r="151" spans="1:9" ht="15" customHeight="1" x14ac:dyDescent="0.3">
      <c r="A151" s="249">
        <v>505979</v>
      </c>
      <c r="B151" s="249" t="s">
        <v>1628</v>
      </c>
      <c r="C151" s="249" t="s">
        <v>331</v>
      </c>
      <c r="D151" s="249" t="s">
        <v>2603</v>
      </c>
      <c r="F151" s="306"/>
      <c r="G151" s="306"/>
      <c r="H151" s="306"/>
      <c r="I151" s="305" t="s">
        <v>3439</v>
      </c>
    </row>
    <row r="152" spans="1:9" ht="15" customHeight="1" x14ac:dyDescent="0.3">
      <c r="A152" s="249">
        <v>506127</v>
      </c>
      <c r="B152" s="249" t="s">
        <v>505</v>
      </c>
      <c r="C152" s="249" t="s">
        <v>90</v>
      </c>
      <c r="D152" s="249" t="s">
        <v>1759</v>
      </c>
      <c r="F152" s="304"/>
      <c r="G152" s="304"/>
      <c r="H152" s="304"/>
      <c r="I152" s="305" t="s">
        <v>3439</v>
      </c>
    </row>
    <row r="153" spans="1:9" ht="15" customHeight="1" x14ac:dyDescent="0.3">
      <c r="A153" s="249">
        <v>506169</v>
      </c>
      <c r="B153" s="249" t="s">
        <v>504</v>
      </c>
      <c r="C153" s="249" t="s">
        <v>100</v>
      </c>
      <c r="D153" s="249" t="s">
        <v>543</v>
      </c>
      <c r="F153" s="304"/>
      <c r="G153" s="304"/>
      <c r="H153" s="304"/>
      <c r="I153" s="305" t="s">
        <v>3439</v>
      </c>
    </row>
    <row r="154" spans="1:9" ht="15" customHeight="1" x14ac:dyDescent="0.3">
      <c r="A154" s="249">
        <v>506257</v>
      </c>
      <c r="B154" s="249" t="s">
        <v>502</v>
      </c>
      <c r="C154" s="249" t="s">
        <v>310</v>
      </c>
      <c r="D154" s="249" t="s">
        <v>2604</v>
      </c>
      <c r="F154" s="304"/>
      <c r="G154" s="304"/>
      <c r="H154" s="304"/>
      <c r="I154" s="305" t="s">
        <v>3439</v>
      </c>
    </row>
    <row r="155" spans="1:9" ht="15" customHeight="1" x14ac:dyDescent="0.3">
      <c r="A155" s="249">
        <v>506480</v>
      </c>
      <c r="B155" s="249" t="s">
        <v>1629</v>
      </c>
      <c r="C155" s="249" t="s">
        <v>96</v>
      </c>
      <c r="D155" s="249" t="s">
        <v>555</v>
      </c>
      <c r="F155" s="306"/>
      <c r="G155" s="306"/>
      <c r="H155" s="306"/>
      <c r="I155" s="305" t="s">
        <v>3439</v>
      </c>
    </row>
    <row r="156" spans="1:9" ht="15" customHeight="1" x14ac:dyDescent="0.3">
      <c r="A156" s="249">
        <v>506514</v>
      </c>
      <c r="B156" s="249" t="s">
        <v>498</v>
      </c>
      <c r="C156" s="249" t="s">
        <v>71</v>
      </c>
      <c r="D156" s="249" t="s">
        <v>2597</v>
      </c>
      <c r="E156" s="304"/>
      <c r="F156" s="304"/>
      <c r="G156" s="304"/>
      <c r="H156" s="304"/>
      <c r="I156" s="305" t="s">
        <v>3439</v>
      </c>
    </row>
    <row r="157" spans="1:9" ht="15" customHeight="1" x14ac:dyDescent="0.3">
      <c r="A157" s="249">
        <v>506969</v>
      </c>
      <c r="B157" s="249" t="s">
        <v>2055</v>
      </c>
      <c r="C157" s="249" t="s">
        <v>94</v>
      </c>
      <c r="D157" s="249" t="s">
        <v>1746</v>
      </c>
      <c r="F157" s="304"/>
      <c r="G157" s="304"/>
      <c r="H157" s="304"/>
      <c r="I157" s="305" t="s">
        <v>3439</v>
      </c>
    </row>
    <row r="158" spans="1:9" ht="15" customHeight="1" x14ac:dyDescent="0.3">
      <c r="A158" s="249">
        <v>507251</v>
      </c>
      <c r="B158" s="249" t="s">
        <v>495</v>
      </c>
      <c r="C158" s="249" t="s">
        <v>87</v>
      </c>
      <c r="D158" s="249" t="s">
        <v>2605</v>
      </c>
      <c r="F158" s="304"/>
      <c r="G158" s="304"/>
      <c r="H158" s="304"/>
      <c r="I158" s="305" t="s">
        <v>3439</v>
      </c>
    </row>
    <row r="159" spans="1:9" ht="15" customHeight="1" x14ac:dyDescent="0.3">
      <c r="A159" s="249">
        <v>507342</v>
      </c>
      <c r="B159" s="249" t="s">
        <v>493</v>
      </c>
      <c r="C159" s="249" t="s">
        <v>70</v>
      </c>
      <c r="D159" s="249" t="s">
        <v>549</v>
      </c>
      <c r="F159" s="306"/>
      <c r="G159" s="306"/>
      <c r="H159" s="306"/>
      <c r="I159" s="305" t="s">
        <v>3439</v>
      </c>
    </row>
    <row r="160" spans="1:9" ht="15" customHeight="1" x14ac:dyDescent="0.3">
      <c r="A160" s="249">
        <v>507433</v>
      </c>
      <c r="B160" s="249" t="s">
        <v>492</v>
      </c>
      <c r="C160" s="249" t="s">
        <v>333</v>
      </c>
      <c r="D160" s="249" t="s">
        <v>1660</v>
      </c>
      <c r="F160" s="304"/>
      <c r="G160" s="304"/>
      <c r="H160" s="304"/>
      <c r="I160" s="305" t="s">
        <v>3439</v>
      </c>
    </row>
    <row r="161" spans="1:9" ht="15" customHeight="1" x14ac:dyDescent="0.3">
      <c r="A161" s="249">
        <v>507934</v>
      </c>
      <c r="B161" s="249" t="s">
        <v>490</v>
      </c>
      <c r="C161" s="249" t="s">
        <v>102</v>
      </c>
      <c r="D161" s="249" t="s">
        <v>2606</v>
      </c>
      <c r="F161" s="304"/>
      <c r="G161" s="304"/>
      <c r="H161" s="304"/>
      <c r="I161" s="305" t="s">
        <v>3439</v>
      </c>
    </row>
    <row r="162" spans="1:9" ht="15" customHeight="1" x14ac:dyDescent="0.3">
      <c r="A162" s="249">
        <v>508027</v>
      </c>
      <c r="B162" s="249" t="s">
        <v>1630</v>
      </c>
      <c r="C162" s="249" t="s">
        <v>74</v>
      </c>
      <c r="D162" s="249" t="s">
        <v>1895</v>
      </c>
      <c r="F162" s="306"/>
      <c r="G162" s="306"/>
      <c r="H162" s="306"/>
      <c r="I162" s="305" t="s">
        <v>3439</v>
      </c>
    </row>
    <row r="163" spans="1:9" ht="15" customHeight="1" x14ac:dyDescent="0.3">
      <c r="A163" s="249">
        <v>508116</v>
      </c>
      <c r="B163" s="249" t="s">
        <v>1136</v>
      </c>
      <c r="C163" s="249" t="s">
        <v>71</v>
      </c>
      <c r="F163" s="304"/>
      <c r="G163" s="304"/>
      <c r="H163" s="304"/>
      <c r="I163" s="305" t="s">
        <v>3439</v>
      </c>
    </row>
    <row r="164" spans="1:9" ht="15" customHeight="1" x14ac:dyDescent="0.3">
      <c r="A164" s="249">
        <v>508859</v>
      </c>
      <c r="B164" s="249" t="s">
        <v>2607</v>
      </c>
      <c r="C164" s="249" t="s">
        <v>90</v>
      </c>
      <c r="D164" s="249" t="s">
        <v>555</v>
      </c>
      <c r="F164" s="304"/>
      <c r="G164" s="304"/>
      <c r="H164" s="304"/>
      <c r="I164" s="305" t="s">
        <v>3439</v>
      </c>
    </row>
    <row r="165" spans="1:9" ht="15" customHeight="1" x14ac:dyDescent="0.3">
      <c r="A165" s="249">
        <v>509053</v>
      </c>
      <c r="B165" s="249" t="s">
        <v>487</v>
      </c>
      <c r="C165" s="249" t="s">
        <v>488</v>
      </c>
      <c r="D165" s="249" t="s">
        <v>2199</v>
      </c>
      <c r="F165" s="304"/>
      <c r="G165" s="304"/>
      <c r="H165" s="304"/>
      <c r="I165" s="305" t="s">
        <v>3439</v>
      </c>
    </row>
    <row r="166" spans="1:9" ht="15" customHeight="1" x14ac:dyDescent="0.3">
      <c r="A166" s="249">
        <v>509126</v>
      </c>
      <c r="B166" s="249" t="s">
        <v>2176</v>
      </c>
      <c r="C166" s="249" t="s">
        <v>486</v>
      </c>
      <c r="D166" s="249" t="s">
        <v>426</v>
      </c>
      <c r="F166" s="306"/>
      <c r="G166" s="306"/>
      <c r="H166" s="306"/>
      <c r="I166" s="305" t="s">
        <v>3439</v>
      </c>
    </row>
    <row r="167" spans="1:9" ht="15" customHeight="1" x14ac:dyDescent="0.3">
      <c r="A167" s="249">
        <v>509462</v>
      </c>
      <c r="B167" s="249" t="s">
        <v>484</v>
      </c>
      <c r="C167" s="249" t="s">
        <v>485</v>
      </c>
      <c r="D167" s="249" t="s">
        <v>1761</v>
      </c>
      <c r="F167" s="304"/>
      <c r="G167" s="304"/>
      <c r="H167" s="304"/>
      <c r="I167" s="305" t="s">
        <v>3439</v>
      </c>
    </row>
    <row r="168" spans="1:9" ht="15" customHeight="1" x14ac:dyDescent="0.3">
      <c r="A168" s="249">
        <v>509497</v>
      </c>
      <c r="B168" s="249" t="s">
        <v>483</v>
      </c>
      <c r="C168" s="249" t="s">
        <v>301</v>
      </c>
      <c r="D168" s="249" t="s">
        <v>2608</v>
      </c>
      <c r="F168" s="304"/>
      <c r="G168" s="304"/>
      <c r="H168" s="304"/>
      <c r="I168" s="305" t="s">
        <v>3439</v>
      </c>
    </row>
    <row r="169" spans="1:9" ht="15" customHeight="1" x14ac:dyDescent="0.3">
      <c r="A169" s="249">
        <v>509511</v>
      </c>
      <c r="B169" s="249" t="s">
        <v>482</v>
      </c>
      <c r="C169" s="249" t="s">
        <v>68</v>
      </c>
      <c r="D169" s="249" t="s">
        <v>2609</v>
      </c>
      <c r="F169" s="306"/>
      <c r="G169" s="306"/>
      <c r="H169" s="306"/>
      <c r="I169" s="305" t="s">
        <v>3439</v>
      </c>
    </row>
    <row r="170" spans="1:9" ht="15" customHeight="1" x14ac:dyDescent="0.3">
      <c r="A170" s="249">
        <v>509535</v>
      </c>
      <c r="B170" s="249" t="s">
        <v>481</v>
      </c>
      <c r="C170" s="249" t="s">
        <v>268</v>
      </c>
      <c r="D170" s="249" t="s">
        <v>538</v>
      </c>
      <c r="F170" s="304"/>
      <c r="G170" s="304"/>
      <c r="H170" s="304"/>
      <c r="I170" s="305" t="s">
        <v>3439</v>
      </c>
    </row>
    <row r="171" spans="1:9" ht="15" customHeight="1" x14ac:dyDescent="0.3">
      <c r="A171" s="249">
        <v>509808</v>
      </c>
      <c r="B171" s="249" t="s">
        <v>1137</v>
      </c>
      <c r="C171" s="249" t="s">
        <v>86</v>
      </c>
      <c r="D171" s="249" t="s">
        <v>2611</v>
      </c>
      <c r="F171" s="304"/>
      <c r="G171" s="304"/>
      <c r="H171" s="304"/>
      <c r="I171" s="305" t="s">
        <v>3439</v>
      </c>
    </row>
    <row r="172" spans="1:9" ht="15" customHeight="1" x14ac:dyDescent="0.3">
      <c r="A172" s="249">
        <v>509834</v>
      </c>
      <c r="B172" s="249" t="s">
        <v>480</v>
      </c>
      <c r="C172" s="249" t="s">
        <v>73</v>
      </c>
      <c r="D172" s="249" t="s">
        <v>1693</v>
      </c>
      <c r="F172" s="304"/>
      <c r="G172" s="304"/>
      <c r="H172" s="304"/>
      <c r="I172" s="305" t="s">
        <v>3439</v>
      </c>
    </row>
    <row r="173" spans="1:9" ht="15" customHeight="1" x14ac:dyDescent="0.3">
      <c r="A173" s="249">
        <v>509866</v>
      </c>
      <c r="B173" s="249" t="s">
        <v>479</v>
      </c>
      <c r="C173" s="249" t="s">
        <v>86</v>
      </c>
      <c r="D173" s="249" t="s">
        <v>1680</v>
      </c>
      <c r="F173" s="304"/>
      <c r="G173" s="304"/>
      <c r="H173" s="304"/>
      <c r="I173" s="305" t="s">
        <v>3439</v>
      </c>
    </row>
    <row r="174" spans="1:9" ht="15" customHeight="1" x14ac:dyDescent="0.3">
      <c r="A174" s="249">
        <v>510000</v>
      </c>
      <c r="B174" s="249" t="s">
        <v>478</v>
      </c>
      <c r="C174" s="249" t="s">
        <v>69</v>
      </c>
      <c r="D174" s="249" t="s">
        <v>1796</v>
      </c>
      <c r="F174" s="306"/>
      <c r="G174" s="306"/>
      <c r="H174" s="306"/>
      <c r="I174" s="305" t="s">
        <v>3439</v>
      </c>
    </row>
    <row r="175" spans="1:9" ht="15" customHeight="1" x14ac:dyDescent="0.3">
      <c r="A175" s="249">
        <v>510015</v>
      </c>
      <c r="B175" s="249" t="s">
        <v>477</v>
      </c>
      <c r="C175" s="249" t="s">
        <v>74</v>
      </c>
      <c r="D175" s="249" t="s">
        <v>1679</v>
      </c>
      <c r="F175" s="304"/>
      <c r="G175" s="304"/>
      <c r="H175" s="304"/>
      <c r="I175" s="305" t="s">
        <v>3439</v>
      </c>
    </row>
    <row r="176" spans="1:9" ht="15" customHeight="1" x14ac:dyDescent="0.3">
      <c r="A176" s="249">
        <v>510244</v>
      </c>
      <c r="B176" s="249" t="s">
        <v>473</v>
      </c>
      <c r="C176" s="249" t="s">
        <v>474</v>
      </c>
      <c r="D176" s="249" t="s">
        <v>2612</v>
      </c>
      <c r="F176" s="304"/>
      <c r="G176" s="304"/>
      <c r="H176" s="304"/>
      <c r="I176" s="305" t="s">
        <v>3439</v>
      </c>
    </row>
    <row r="177" spans="1:9" ht="15" customHeight="1" x14ac:dyDescent="0.3">
      <c r="A177" s="249">
        <v>510397</v>
      </c>
      <c r="B177" s="249" t="s">
        <v>2128</v>
      </c>
      <c r="C177" s="249" t="s">
        <v>382</v>
      </c>
      <c r="F177" s="306"/>
      <c r="G177" s="306"/>
      <c r="H177" s="306"/>
      <c r="I177" s="305" t="s">
        <v>3439</v>
      </c>
    </row>
    <row r="178" spans="1:9" ht="15" customHeight="1" x14ac:dyDescent="0.3">
      <c r="A178" s="249">
        <v>510497</v>
      </c>
      <c r="B178" s="249" t="s">
        <v>470</v>
      </c>
      <c r="C178" s="249" t="s">
        <v>326</v>
      </c>
      <c r="D178" s="249" t="s">
        <v>2613</v>
      </c>
      <c r="F178" s="306"/>
      <c r="G178" s="306"/>
      <c r="H178" s="306"/>
      <c r="I178" s="305" t="s">
        <v>3439</v>
      </c>
    </row>
    <row r="179" spans="1:9" ht="15" customHeight="1" x14ac:dyDescent="0.3">
      <c r="A179" s="249">
        <v>510872</v>
      </c>
      <c r="B179" s="249" t="s">
        <v>468</v>
      </c>
      <c r="C179" s="249" t="s">
        <v>83</v>
      </c>
      <c r="D179" s="249" t="s">
        <v>556</v>
      </c>
      <c r="F179" s="304"/>
      <c r="G179" s="304"/>
      <c r="H179" s="304"/>
      <c r="I179" s="305" t="s">
        <v>3439</v>
      </c>
    </row>
    <row r="180" spans="1:9" ht="15" customHeight="1" x14ac:dyDescent="0.3">
      <c r="A180" s="249">
        <v>511357</v>
      </c>
      <c r="B180" s="249" t="s">
        <v>1139</v>
      </c>
      <c r="C180" s="249" t="s">
        <v>1140</v>
      </c>
      <c r="D180" s="249" t="s">
        <v>2614</v>
      </c>
      <c r="F180" s="304"/>
      <c r="G180" s="304"/>
      <c r="H180" s="304"/>
      <c r="I180" s="305" t="s">
        <v>3439</v>
      </c>
    </row>
    <row r="181" spans="1:9" ht="15" customHeight="1" x14ac:dyDescent="0.3">
      <c r="A181" s="249">
        <v>511364</v>
      </c>
      <c r="B181" s="249" t="s">
        <v>2201</v>
      </c>
      <c r="C181" s="249" t="s">
        <v>1409</v>
      </c>
      <c r="D181" s="249" t="s">
        <v>1711</v>
      </c>
      <c r="F181" s="304"/>
      <c r="G181" s="304"/>
      <c r="H181" s="304"/>
      <c r="I181" s="305" t="s">
        <v>3439</v>
      </c>
    </row>
    <row r="182" spans="1:9" ht="15" customHeight="1" x14ac:dyDescent="0.3">
      <c r="A182" s="249">
        <v>511389</v>
      </c>
      <c r="B182" s="249" t="s">
        <v>1141</v>
      </c>
      <c r="C182" s="249" t="s">
        <v>87</v>
      </c>
      <c r="D182" s="249" t="s">
        <v>2615</v>
      </c>
      <c r="F182" s="304"/>
      <c r="G182" s="304"/>
      <c r="H182" s="304"/>
      <c r="I182" s="305" t="s">
        <v>3439</v>
      </c>
    </row>
    <row r="183" spans="1:9" ht="15" customHeight="1" x14ac:dyDescent="0.3">
      <c r="A183" s="249">
        <v>511606</v>
      </c>
      <c r="B183" s="249" t="s">
        <v>465</v>
      </c>
      <c r="C183" s="249" t="s">
        <v>466</v>
      </c>
      <c r="D183" s="249" t="s">
        <v>1722</v>
      </c>
      <c r="F183" s="304"/>
      <c r="G183" s="304"/>
      <c r="H183" s="304"/>
      <c r="I183" s="305" t="s">
        <v>3439</v>
      </c>
    </row>
    <row r="184" spans="1:9" ht="15" customHeight="1" x14ac:dyDescent="0.3">
      <c r="A184" s="249">
        <v>511749</v>
      </c>
      <c r="B184" s="249" t="s">
        <v>463</v>
      </c>
      <c r="C184" s="249" t="s">
        <v>405</v>
      </c>
      <c r="D184" s="249" t="s">
        <v>2616</v>
      </c>
      <c r="F184" s="304"/>
      <c r="G184" s="304"/>
      <c r="H184" s="304"/>
      <c r="I184" s="305" t="s">
        <v>3439</v>
      </c>
    </row>
    <row r="185" spans="1:9" ht="15" customHeight="1" x14ac:dyDescent="0.3">
      <c r="A185" s="249">
        <v>511783</v>
      </c>
      <c r="B185" s="249" t="s">
        <v>460</v>
      </c>
      <c r="C185" s="249" t="s">
        <v>461</v>
      </c>
      <c r="D185" s="249" t="s">
        <v>1686</v>
      </c>
      <c r="F185" s="304"/>
      <c r="G185" s="304"/>
      <c r="H185" s="304"/>
      <c r="I185" s="305" t="s">
        <v>3439</v>
      </c>
    </row>
    <row r="186" spans="1:9" ht="15" customHeight="1" x14ac:dyDescent="0.3">
      <c r="A186" s="249">
        <v>511945</v>
      </c>
      <c r="B186" s="249" t="s">
        <v>457</v>
      </c>
      <c r="C186" s="249" t="s">
        <v>107</v>
      </c>
      <c r="D186" s="249" t="s">
        <v>2617</v>
      </c>
      <c r="F186" s="304"/>
      <c r="G186" s="304"/>
      <c r="H186" s="304"/>
      <c r="I186" s="305" t="s">
        <v>3439</v>
      </c>
    </row>
    <row r="187" spans="1:9" ht="15" customHeight="1" x14ac:dyDescent="0.3">
      <c r="A187" s="249">
        <v>512105</v>
      </c>
      <c r="B187" s="249" t="s">
        <v>2618</v>
      </c>
      <c r="C187" s="249" t="s">
        <v>316</v>
      </c>
      <c r="D187" s="249" t="s">
        <v>1759</v>
      </c>
      <c r="F187" s="304"/>
      <c r="G187" s="304"/>
      <c r="H187" s="304"/>
      <c r="I187" s="305" t="s">
        <v>2062</v>
      </c>
    </row>
    <row r="188" spans="1:9" ht="15" customHeight="1" x14ac:dyDescent="0.3">
      <c r="A188" s="249">
        <v>512533</v>
      </c>
      <c r="B188" s="249" t="s">
        <v>2207</v>
      </c>
      <c r="C188" s="249" t="s">
        <v>71</v>
      </c>
      <c r="D188" s="249" t="s">
        <v>544</v>
      </c>
      <c r="F188" s="304"/>
      <c r="G188" s="304"/>
      <c r="H188" s="304"/>
      <c r="I188" s="305" t="s">
        <v>3439</v>
      </c>
    </row>
    <row r="189" spans="1:9" ht="15" customHeight="1" x14ac:dyDescent="0.3">
      <c r="A189" s="249">
        <v>512644</v>
      </c>
      <c r="B189" s="249" t="s">
        <v>452</v>
      </c>
      <c r="C189" s="249" t="s">
        <v>107</v>
      </c>
      <c r="D189" s="249" t="s">
        <v>555</v>
      </c>
      <c r="F189" s="304"/>
      <c r="G189" s="304"/>
      <c r="H189" s="304"/>
      <c r="I189" s="305" t="s">
        <v>3439</v>
      </c>
    </row>
    <row r="190" spans="1:9" ht="15" customHeight="1" x14ac:dyDescent="0.3">
      <c r="A190" s="249">
        <v>512741</v>
      </c>
      <c r="B190" s="249" t="s">
        <v>449</v>
      </c>
      <c r="C190" s="249" t="s">
        <v>344</v>
      </c>
      <c r="D190" s="249" t="s">
        <v>1770</v>
      </c>
      <c r="F190" s="306"/>
      <c r="G190" s="306"/>
      <c r="H190" s="306"/>
      <c r="I190" s="305" t="s">
        <v>3439</v>
      </c>
    </row>
    <row r="191" spans="1:9" ht="15" customHeight="1" x14ac:dyDescent="0.3">
      <c r="A191" s="249">
        <v>512918</v>
      </c>
      <c r="B191" s="249" t="s">
        <v>447</v>
      </c>
      <c r="C191" s="249" t="s">
        <v>71</v>
      </c>
      <c r="D191" s="249" t="s">
        <v>1696</v>
      </c>
      <c r="F191" s="306"/>
      <c r="G191" s="306"/>
      <c r="H191" s="306"/>
      <c r="I191" s="305" t="s">
        <v>3439</v>
      </c>
    </row>
    <row r="192" spans="1:9" ht="15" customHeight="1" x14ac:dyDescent="0.3">
      <c r="A192" s="249">
        <v>512956</v>
      </c>
      <c r="B192" s="249" t="s">
        <v>446</v>
      </c>
      <c r="C192" s="249" t="s">
        <v>71</v>
      </c>
      <c r="D192" s="249" t="s">
        <v>556</v>
      </c>
      <c r="F192" s="306"/>
      <c r="G192" s="306"/>
      <c r="H192" s="306"/>
      <c r="I192" s="305" t="s">
        <v>3439</v>
      </c>
    </row>
    <row r="193" spans="1:9" ht="15" customHeight="1" x14ac:dyDescent="0.3">
      <c r="A193" s="249">
        <v>513068</v>
      </c>
      <c r="B193" s="249" t="s">
        <v>1143</v>
      </c>
      <c r="C193" s="249" t="s">
        <v>704</v>
      </c>
      <c r="D193" s="249" t="s">
        <v>2620</v>
      </c>
      <c r="F193" s="304"/>
      <c r="G193" s="304"/>
      <c r="H193" s="304"/>
      <c r="I193" s="305" t="s">
        <v>3439</v>
      </c>
    </row>
    <row r="194" spans="1:9" ht="15" customHeight="1" x14ac:dyDescent="0.3">
      <c r="A194" s="249">
        <v>513111</v>
      </c>
      <c r="B194" s="249" t="s">
        <v>444</v>
      </c>
      <c r="C194" s="249" t="s">
        <v>259</v>
      </c>
      <c r="D194" s="249" t="s">
        <v>1868</v>
      </c>
      <c r="F194" s="304"/>
      <c r="G194" s="304"/>
      <c r="H194" s="304"/>
      <c r="I194" s="305" t="s">
        <v>3439</v>
      </c>
    </row>
    <row r="195" spans="1:9" ht="15" customHeight="1" x14ac:dyDescent="0.3">
      <c r="A195" s="249">
        <v>513424</v>
      </c>
      <c r="B195" s="249" t="s">
        <v>1144</v>
      </c>
      <c r="C195" s="249" t="s">
        <v>377</v>
      </c>
      <c r="D195" s="249" t="s">
        <v>555</v>
      </c>
      <c r="F195" s="304"/>
      <c r="G195" s="304"/>
      <c r="H195" s="304"/>
      <c r="I195" s="305" t="s">
        <v>3439</v>
      </c>
    </row>
    <row r="196" spans="1:9" ht="15" customHeight="1" x14ac:dyDescent="0.3">
      <c r="A196" s="249">
        <v>513438</v>
      </c>
      <c r="B196" s="249" t="s">
        <v>440</v>
      </c>
      <c r="C196" s="249" t="s">
        <v>441</v>
      </c>
      <c r="D196" s="249" t="s">
        <v>1707</v>
      </c>
      <c r="F196" s="306"/>
      <c r="G196" s="306"/>
      <c r="H196" s="306"/>
      <c r="I196" s="305" t="s">
        <v>3439</v>
      </c>
    </row>
    <row r="197" spans="1:9" ht="15" customHeight="1" x14ac:dyDescent="0.3">
      <c r="A197" s="249">
        <v>513745</v>
      </c>
      <c r="B197" s="249" t="s">
        <v>1146</v>
      </c>
      <c r="C197" s="249" t="s">
        <v>407</v>
      </c>
      <c r="D197" s="249" t="s">
        <v>2621</v>
      </c>
      <c r="F197" s="306"/>
      <c r="G197" s="306"/>
      <c r="H197" s="306"/>
      <c r="I197" s="305" t="s">
        <v>3439</v>
      </c>
    </row>
    <row r="198" spans="1:9" ht="15" customHeight="1" x14ac:dyDescent="0.3">
      <c r="A198" s="249">
        <v>513805</v>
      </c>
      <c r="B198" s="249" t="s">
        <v>438</v>
      </c>
      <c r="C198" s="249" t="s">
        <v>439</v>
      </c>
      <c r="D198" s="249" t="s">
        <v>557</v>
      </c>
      <c r="F198" s="304"/>
      <c r="G198" s="304"/>
      <c r="H198" s="304"/>
      <c r="I198" s="305" t="s">
        <v>3439</v>
      </c>
    </row>
    <row r="199" spans="1:9" ht="15" customHeight="1" x14ac:dyDescent="0.3">
      <c r="A199" s="249">
        <v>513836</v>
      </c>
      <c r="B199" s="249" t="s">
        <v>437</v>
      </c>
      <c r="C199" s="249" t="s">
        <v>287</v>
      </c>
      <c r="D199" s="249" t="s">
        <v>1675</v>
      </c>
      <c r="E199" s="304"/>
      <c r="F199" s="304"/>
      <c r="G199" s="304"/>
      <c r="H199" s="304"/>
      <c r="I199" s="305" t="s">
        <v>3439</v>
      </c>
    </row>
    <row r="200" spans="1:9" ht="15" customHeight="1" x14ac:dyDescent="0.3">
      <c r="A200" s="249">
        <v>514271</v>
      </c>
      <c r="B200" s="249" t="s">
        <v>1633</v>
      </c>
      <c r="C200" s="249" t="s">
        <v>96</v>
      </c>
      <c r="D200" s="249" t="s">
        <v>1926</v>
      </c>
      <c r="F200" s="304"/>
      <c r="G200" s="304"/>
      <c r="H200" s="304"/>
      <c r="I200" s="305" t="s">
        <v>3439</v>
      </c>
    </row>
    <row r="201" spans="1:9" ht="15" customHeight="1" x14ac:dyDescent="0.3">
      <c r="A201" s="249">
        <v>514385</v>
      </c>
      <c r="B201" s="249" t="s">
        <v>1634</v>
      </c>
      <c r="C201" s="249" t="s">
        <v>367</v>
      </c>
      <c r="D201" s="249" t="s">
        <v>2622</v>
      </c>
      <c r="F201" s="304"/>
      <c r="G201" s="304"/>
      <c r="H201" s="304"/>
      <c r="I201" s="305" t="s">
        <v>3439</v>
      </c>
    </row>
    <row r="202" spans="1:9" ht="15" customHeight="1" x14ac:dyDescent="0.3">
      <c r="A202" s="249">
        <v>514578</v>
      </c>
      <c r="B202" s="249" t="s">
        <v>431</v>
      </c>
      <c r="C202" s="249" t="s">
        <v>279</v>
      </c>
      <c r="D202" s="249" t="s">
        <v>1741</v>
      </c>
      <c r="F202" s="304"/>
      <c r="G202" s="304"/>
      <c r="H202" s="304"/>
      <c r="I202" s="305" t="s">
        <v>3439</v>
      </c>
    </row>
    <row r="203" spans="1:9" ht="15" customHeight="1" x14ac:dyDescent="0.3">
      <c r="A203" s="249">
        <v>514601</v>
      </c>
      <c r="B203" s="249" t="s">
        <v>430</v>
      </c>
      <c r="C203" s="249" t="s">
        <v>81</v>
      </c>
      <c r="D203" s="249" t="s">
        <v>1785</v>
      </c>
      <c r="F203" s="306"/>
      <c r="G203" s="306"/>
      <c r="H203" s="306"/>
      <c r="I203" s="305" t="s">
        <v>3439</v>
      </c>
    </row>
    <row r="204" spans="1:9" ht="15" customHeight="1" x14ac:dyDescent="0.3">
      <c r="A204" s="249">
        <v>514661</v>
      </c>
      <c r="B204" s="249" t="s">
        <v>428</v>
      </c>
      <c r="C204" s="249" t="s">
        <v>429</v>
      </c>
      <c r="D204" s="249" t="s">
        <v>1670</v>
      </c>
      <c r="F204" s="304"/>
      <c r="G204" s="304"/>
      <c r="H204" s="304"/>
      <c r="I204" s="305" t="s">
        <v>3439</v>
      </c>
    </row>
    <row r="205" spans="1:9" ht="15" customHeight="1" x14ac:dyDescent="0.3">
      <c r="A205" s="249">
        <v>515093</v>
      </c>
      <c r="B205" s="249" t="s">
        <v>1148</v>
      </c>
      <c r="C205" s="249" t="s">
        <v>382</v>
      </c>
      <c r="D205" s="249" t="s">
        <v>541</v>
      </c>
      <c r="F205" s="306"/>
      <c r="G205" s="306"/>
      <c r="H205" s="306"/>
      <c r="I205" s="305" t="s">
        <v>3439</v>
      </c>
    </row>
    <row r="206" spans="1:9" ht="15" customHeight="1" x14ac:dyDescent="0.3">
      <c r="A206" s="249">
        <v>515116</v>
      </c>
      <c r="B206" s="249" t="s">
        <v>2224</v>
      </c>
      <c r="C206" s="249" t="s">
        <v>805</v>
      </c>
      <c r="D206" s="249" t="s">
        <v>1779</v>
      </c>
      <c r="F206" s="306"/>
      <c r="G206" s="306"/>
      <c r="H206" s="306"/>
      <c r="I206" s="305" t="s">
        <v>3439</v>
      </c>
    </row>
    <row r="207" spans="1:9" ht="15" customHeight="1" x14ac:dyDescent="0.3">
      <c r="A207" s="249">
        <v>515188</v>
      </c>
      <c r="B207" s="249" t="s">
        <v>1149</v>
      </c>
      <c r="C207" s="249" t="s">
        <v>67</v>
      </c>
      <c r="D207" s="249" t="s">
        <v>1778</v>
      </c>
      <c r="F207" s="304"/>
      <c r="G207" s="304"/>
      <c r="H207" s="304"/>
      <c r="I207" s="305" t="s">
        <v>3439</v>
      </c>
    </row>
    <row r="208" spans="1:9" ht="15" customHeight="1" x14ac:dyDescent="0.3">
      <c r="A208" s="249">
        <v>515301</v>
      </c>
      <c r="B208" s="249" t="s">
        <v>1150</v>
      </c>
      <c r="C208" s="249" t="s">
        <v>315</v>
      </c>
      <c r="D208" s="249" t="s">
        <v>1868</v>
      </c>
      <c r="F208" s="304"/>
      <c r="G208" s="304"/>
      <c r="H208" s="304"/>
      <c r="I208" s="305" t="s">
        <v>3439</v>
      </c>
    </row>
    <row r="209" spans="1:9" ht="15" customHeight="1" x14ac:dyDescent="0.3">
      <c r="A209" s="249">
        <v>515374</v>
      </c>
      <c r="B209" s="249" t="s">
        <v>418</v>
      </c>
      <c r="C209" s="249" t="s">
        <v>398</v>
      </c>
      <c r="D209" s="249" t="s">
        <v>939</v>
      </c>
      <c r="F209" s="304"/>
      <c r="G209" s="304"/>
      <c r="H209" s="304"/>
      <c r="I209" s="305" t="s">
        <v>3439</v>
      </c>
    </row>
    <row r="210" spans="1:9" ht="15" customHeight="1" x14ac:dyDescent="0.3">
      <c r="A210" s="249">
        <v>515402</v>
      </c>
      <c r="B210" s="249" t="s">
        <v>1151</v>
      </c>
      <c r="C210" s="249" t="s">
        <v>1152</v>
      </c>
      <c r="D210" s="249" t="s">
        <v>2624</v>
      </c>
      <c r="F210" s="304"/>
      <c r="G210" s="304"/>
      <c r="H210" s="304"/>
      <c r="I210" s="305" t="s">
        <v>3439</v>
      </c>
    </row>
    <row r="211" spans="1:9" ht="15" customHeight="1" x14ac:dyDescent="0.3">
      <c r="A211" s="249">
        <v>515411</v>
      </c>
      <c r="B211" s="249" t="s">
        <v>1153</v>
      </c>
      <c r="C211" s="249" t="s">
        <v>427</v>
      </c>
      <c r="D211" s="249" t="s">
        <v>1713</v>
      </c>
      <c r="F211" s="306"/>
      <c r="G211" s="306"/>
      <c r="H211" s="306"/>
      <c r="I211" s="305" t="s">
        <v>3439</v>
      </c>
    </row>
    <row r="212" spans="1:9" ht="15" customHeight="1" x14ac:dyDescent="0.3">
      <c r="A212" s="249">
        <v>515442</v>
      </c>
      <c r="B212" s="249" t="s">
        <v>415</v>
      </c>
      <c r="C212" s="249" t="s">
        <v>2625</v>
      </c>
      <c r="D212" s="249" t="s">
        <v>2590</v>
      </c>
      <c r="F212" s="304"/>
      <c r="G212" s="304"/>
      <c r="H212" s="304"/>
      <c r="I212" s="305" t="s">
        <v>3439</v>
      </c>
    </row>
    <row r="213" spans="1:9" ht="15" customHeight="1" x14ac:dyDescent="0.3">
      <c r="A213" s="249">
        <v>515539</v>
      </c>
      <c r="B213" s="249" t="s">
        <v>1154</v>
      </c>
      <c r="C213" s="249" t="s">
        <v>302</v>
      </c>
      <c r="D213" s="249" t="s">
        <v>1617</v>
      </c>
      <c r="F213" s="306"/>
      <c r="G213" s="306"/>
      <c r="H213" s="306"/>
      <c r="I213" s="305" t="s">
        <v>3439</v>
      </c>
    </row>
    <row r="214" spans="1:9" ht="15" customHeight="1" x14ac:dyDescent="0.3">
      <c r="A214" s="249">
        <v>515540</v>
      </c>
      <c r="B214" s="249" t="s">
        <v>414</v>
      </c>
      <c r="C214" s="249" t="s">
        <v>74</v>
      </c>
      <c r="D214" s="249" t="s">
        <v>1675</v>
      </c>
      <c r="F214" s="304"/>
      <c r="G214" s="304"/>
      <c r="H214" s="304"/>
      <c r="I214" s="305" t="s">
        <v>3439</v>
      </c>
    </row>
    <row r="215" spans="1:9" ht="15" customHeight="1" x14ac:dyDescent="0.3">
      <c r="A215" s="249">
        <v>515553</v>
      </c>
      <c r="B215" s="249" t="s">
        <v>413</v>
      </c>
      <c r="C215" s="249" t="s">
        <v>323</v>
      </c>
      <c r="D215" s="249" t="s">
        <v>1759</v>
      </c>
      <c r="F215" s="304"/>
      <c r="G215" s="304"/>
      <c r="H215" s="304"/>
      <c r="I215" s="305" t="s">
        <v>3439</v>
      </c>
    </row>
    <row r="216" spans="1:9" ht="15" customHeight="1" x14ac:dyDescent="0.3">
      <c r="A216" s="249">
        <v>515707</v>
      </c>
      <c r="B216" s="249" t="s">
        <v>1155</v>
      </c>
      <c r="C216" s="249" t="s">
        <v>97</v>
      </c>
      <c r="D216" s="249" t="s">
        <v>2050</v>
      </c>
      <c r="F216" s="306"/>
      <c r="G216" s="306"/>
      <c r="H216" s="306"/>
      <c r="I216" s="305" t="s">
        <v>3439</v>
      </c>
    </row>
    <row r="217" spans="1:9" ht="15" customHeight="1" x14ac:dyDescent="0.3">
      <c r="A217" s="249">
        <v>515738</v>
      </c>
      <c r="B217" s="249" t="s">
        <v>411</v>
      </c>
      <c r="C217" s="249" t="s">
        <v>412</v>
      </c>
      <c r="D217" s="249" t="s">
        <v>1701</v>
      </c>
      <c r="F217" s="304"/>
      <c r="G217" s="304"/>
      <c r="H217" s="304"/>
      <c r="I217" s="305" t="s">
        <v>3439</v>
      </c>
    </row>
    <row r="218" spans="1:9" ht="15" customHeight="1" x14ac:dyDescent="0.3">
      <c r="A218" s="249">
        <v>515898</v>
      </c>
      <c r="B218" s="249" t="s">
        <v>2626</v>
      </c>
      <c r="C218" s="249" t="s">
        <v>2627</v>
      </c>
      <c r="D218" s="249" t="s">
        <v>1675</v>
      </c>
      <c r="F218" s="306"/>
      <c r="G218" s="306"/>
      <c r="H218" s="306"/>
      <c r="I218" s="305" t="s">
        <v>3439</v>
      </c>
    </row>
    <row r="219" spans="1:9" ht="15" customHeight="1" x14ac:dyDescent="0.3">
      <c r="A219" s="249">
        <v>515986</v>
      </c>
      <c r="B219" s="249" t="s">
        <v>2629</v>
      </c>
      <c r="C219" s="249" t="s">
        <v>2630</v>
      </c>
      <c r="D219" s="249" t="s">
        <v>2631</v>
      </c>
      <c r="F219" s="304"/>
      <c r="G219" s="304"/>
      <c r="H219" s="304"/>
      <c r="I219" s="305" t="s">
        <v>3439</v>
      </c>
    </row>
    <row r="220" spans="1:9" ht="15" customHeight="1" x14ac:dyDescent="0.3">
      <c r="A220" s="249">
        <v>516125</v>
      </c>
      <c r="B220" s="249" t="s">
        <v>1130</v>
      </c>
      <c r="C220" s="249" t="s">
        <v>358</v>
      </c>
      <c r="D220" s="249" t="s">
        <v>1703</v>
      </c>
      <c r="E220" s="304"/>
      <c r="F220" s="304"/>
      <c r="G220" s="304"/>
      <c r="H220" s="304"/>
      <c r="I220" s="305" t="s">
        <v>3439</v>
      </c>
    </row>
    <row r="221" spans="1:9" ht="15" customHeight="1" x14ac:dyDescent="0.3">
      <c r="A221" s="249">
        <v>516166</v>
      </c>
      <c r="B221" s="249" t="s">
        <v>1812</v>
      </c>
      <c r="C221" s="249" t="s">
        <v>1813</v>
      </c>
      <c r="D221" s="249" t="s">
        <v>1707</v>
      </c>
      <c r="F221" s="306"/>
      <c r="G221" s="306"/>
      <c r="H221" s="306"/>
      <c r="I221" s="305" t="s">
        <v>3439</v>
      </c>
    </row>
    <row r="222" spans="1:9" ht="15" customHeight="1" x14ac:dyDescent="0.3">
      <c r="A222" s="249">
        <v>516221</v>
      </c>
      <c r="B222" s="249" t="s">
        <v>404</v>
      </c>
      <c r="C222" s="249" t="s">
        <v>90</v>
      </c>
      <c r="D222" s="249" t="s">
        <v>1686</v>
      </c>
      <c r="F222" s="304"/>
      <c r="G222" s="304"/>
      <c r="H222" s="304"/>
      <c r="I222" s="305" t="s">
        <v>3439</v>
      </c>
    </row>
    <row r="223" spans="1:9" ht="15" customHeight="1" x14ac:dyDescent="0.3">
      <c r="A223" s="249">
        <v>516230</v>
      </c>
      <c r="B223" s="249" t="s">
        <v>571</v>
      </c>
      <c r="C223" s="249" t="s">
        <v>83</v>
      </c>
      <c r="D223" s="249" t="s">
        <v>1943</v>
      </c>
      <c r="F223" s="304"/>
      <c r="G223" s="304"/>
      <c r="H223" s="304"/>
      <c r="I223" s="305" t="s">
        <v>3439</v>
      </c>
    </row>
    <row r="224" spans="1:9" ht="15" customHeight="1" x14ac:dyDescent="0.3">
      <c r="A224" s="249">
        <v>516252</v>
      </c>
      <c r="B224" s="249" t="s">
        <v>403</v>
      </c>
      <c r="C224" s="249" t="s">
        <v>291</v>
      </c>
      <c r="D224" s="249" t="s">
        <v>2632</v>
      </c>
      <c r="E224" s="304"/>
      <c r="F224" s="304"/>
      <c r="G224" s="304"/>
      <c r="H224" s="304"/>
      <c r="I224" s="305" t="s">
        <v>3439</v>
      </c>
    </row>
    <row r="225" spans="1:9" ht="15" customHeight="1" x14ac:dyDescent="0.3">
      <c r="A225" s="249">
        <v>516259</v>
      </c>
      <c r="B225" s="249" t="s">
        <v>1163</v>
      </c>
      <c r="C225" s="249" t="s">
        <v>515</v>
      </c>
      <c r="D225" s="249" t="s">
        <v>2633</v>
      </c>
      <c r="F225" s="306"/>
      <c r="G225" s="306"/>
      <c r="H225" s="306"/>
      <c r="I225" s="305" t="s">
        <v>3439</v>
      </c>
    </row>
    <row r="226" spans="1:9" ht="15" customHeight="1" x14ac:dyDescent="0.3">
      <c r="A226" s="249">
        <v>516454</v>
      </c>
      <c r="B226" s="249" t="s">
        <v>1164</v>
      </c>
      <c r="C226" s="249" t="s">
        <v>90</v>
      </c>
      <c r="D226" s="249" t="s">
        <v>2634</v>
      </c>
      <c r="F226" s="304"/>
      <c r="G226" s="304"/>
      <c r="H226" s="304"/>
      <c r="I226" s="305" t="s">
        <v>3439</v>
      </c>
    </row>
    <row r="227" spans="1:9" ht="15" customHeight="1" x14ac:dyDescent="0.3">
      <c r="A227" s="249">
        <v>516469</v>
      </c>
      <c r="B227" s="249" t="s">
        <v>572</v>
      </c>
      <c r="C227" s="249" t="s">
        <v>573</v>
      </c>
      <c r="D227" s="249" t="s">
        <v>2635</v>
      </c>
      <c r="F227" s="304"/>
      <c r="G227" s="304"/>
      <c r="H227" s="304"/>
      <c r="I227" s="305" t="s">
        <v>3439</v>
      </c>
    </row>
    <row r="228" spans="1:9" ht="15" customHeight="1" x14ac:dyDescent="0.3">
      <c r="A228" s="249">
        <v>516497</v>
      </c>
      <c r="B228" s="249" t="s">
        <v>399</v>
      </c>
      <c r="C228" s="249" t="s">
        <v>331</v>
      </c>
      <c r="D228" s="249" t="s">
        <v>1998</v>
      </c>
      <c r="F228" s="304"/>
      <c r="G228" s="304"/>
      <c r="H228" s="304"/>
      <c r="I228" s="305" t="s">
        <v>3439</v>
      </c>
    </row>
    <row r="229" spans="1:9" ht="15" customHeight="1" x14ac:dyDescent="0.3">
      <c r="A229" s="249">
        <v>516506</v>
      </c>
      <c r="B229" s="249" t="s">
        <v>1166</v>
      </c>
      <c r="C229" s="249" t="s">
        <v>309</v>
      </c>
      <c r="D229" s="249" t="s">
        <v>2637</v>
      </c>
      <c r="F229" s="306"/>
      <c r="G229" s="306"/>
      <c r="H229" s="306"/>
      <c r="I229" s="305" t="s">
        <v>3439</v>
      </c>
    </row>
    <row r="230" spans="1:9" ht="15" customHeight="1" x14ac:dyDescent="0.3">
      <c r="A230" s="249">
        <v>516508</v>
      </c>
      <c r="B230" s="249" t="s">
        <v>574</v>
      </c>
      <c r="C230" s="249" t="s">
        <v>427</v>
      </c>
      <c r="D230" s="249" t="s">
        <v>2638</v>
      </c>
      <c r="F230" s="306"/>
      <c r="G230" s="306"/>
      <c r="H230" s="306"/>
      <c r="I230" s="305" t="s">
        <v>3439</v>
      </c>
    </row>
    <row r="231" spans="1:9" ht="15" customHeight="1" x14ac:dyDescent="0.3">
      <c r="A231" s="249">
        <v>516522</v>
      </c>
      <c r="B231" s="249" t="s">
        <v>1168</v>
      </c>
      <c r="C231" s="249" t="s">
        <v>69</v>
      </c>
      <c r="D231" s="249" t="s">
        <v>1675</v>
      </c>
      <c r="F231" s="304"/>
      <c r="G231" s="304"/>
      <c r="H231" s="304"/>
      <c r="I231" s="305" t="s">
        <v>3439</v>
      </c>
    </row>
    <row r="232" spans="1:9" ht="15" customHeight="1" x14ac:dyDescent="0.3">
      <c r="A232" s="249">
        <v>516559</v>
      </c>
      <c r="B232" s="249" t="s">
        <v>1169</v>
      </c>
      <c r="C232" s="249" t="s">
        <v>288</v>
      </c>
      <c r="D232" s="249" t="s">
        <v>2640</v>
      </c>
      <c r="F232" s="304"/>
      <c r="G232" s="304"/>
      <c r="H232" s="304"/>
      <c r="I232" s="305" t="s">
        <v>3439</v>
      </c>
    </row>
    <row r="233" spans="1:9" ht="15" customHeight="1" x14ac:dyDescent="0.3">
      <c r="A233" s="249">
        <v>516612</v>
      </c>
      <c r="B233" s="249" t="s">
        <v>575</v>
      </c>
      <c r="C233" s="249" t="s">
        <v>94</v>
      </c>
      <c r="D233" s="249" t="s">
        <v>2641</v>
      </c>
      <c r="F233" s="304"/>
      <c r="G233" s="304"/>
      <c r="H233" s="304"/>
      <c r="I233" s="305" t="s">
        <v>3439</v>
      </c>
    </row>
    <row r="234" spans="1:9" ht="15" customHeight="1" x14ac:dyDescent="0.3">
      <c r="A234" s="249">
        <v>516619</v>
      </c>
      <c r="B234" s="249" t="s">
        <v>1170</v>
      </c>
      <c r="C234" s="249" t="s">
        <v>91</v>
      </c>
      <c r="D234" s="249" t="s">
        <v>1858</v>
      </c>
      <c r="F234" s="304"/>
      <c r="G234" s="304"/>
      <c r="H234" s="304"/>
      <c r="I234" s="305" t="s">
        <v>3439</v>
      </c>
    </row>
    <row r="235" spans="1:9" ht="15" customHeight="1" x14ac:dyDescent="0.3">
      <c r="A235" s="249">
        <v>516624</v>
      </c>
      <c r="B235" s="249" t="s">
        <v>1171</v>
      </c>
      <c r="C235" s="249" t="s">
        <v>90</v>
      </c>
      <c r="D235" s="249" t="s">
        <v>2058</v>
      </c>
      <c r="E235" s="304"/>
      <c r="F235" s="304"/>
      <c r="G235" s="304"/>
      <c r="H235" s="304"/>
      <c r="I235" s="305" t="s">
        <v>3439</v>
      </c>
    </row>
    <row r="236" spans="1:9" ht="15" customHeight="1" x14ac:dyDescent="0.3">
      <c r="A236" s="249">
        <v>516644</v>
      </c>
      <c r="B236" s="249" t="s">
        <v>395</v>
      </c>
      <c r="C236" s="249" t="s">
        <v>70</v>
      </c>
      <c r="D236" s="249" t="s">
        <v>2643</v>
      </c>
      <c r="F236" s="304"/>
      <c r="G236" s="304"/>
      <c r="H236" s="304"/>
      <c r="I236" s="305" t="s">
        <v>3439</v>
      </c>
    </row>
    <row r="237" spans="1:9" ht="15" customHeight="1" x14ac:dyDescent="0.3">
      <c r="A237" s="249">
        <v>516784</v>
      </c>
      <c r="B237" s="249" t="s">
        <v>2135</v>
      </c>
      <c r="C237" s="249" t="s">
        <v>2136</v>
      </c>
      <c r="D237" s="249" t="s">
        <v>547</v>
      </c>
      <c r="F237" s="304"/>
      <c r="G237" s="304"/>
      <c r="H237" s="304"/>
      <c r="I237" s="305" t="s">
        <v>3439</v>
      </c>
    </row>
    <row r="238" spans="1:9" ht="15" customHeight="1" x14ac:dyDescent="0.3">
      <c r="A238" s="249">
        <v>516797</v>
      </c>
      <c r="B238" s="249" t="s">
        <v>2056</v>
      </c>
      <c r="C238" s="249" t="s">
        <v>394</v>
      </c>
      <c r="D238" s="249" t="s">
        <v>2543</v>
      </c>
      <c r="F238" s="306"/>
      <c r="G238" s="306"/>
      <c r="H238" s="306"/>
      <c r="I238" s="305" t="s">
        <v>3439</v>
      </c>
    </row>
    <row r="239" spans="1:9" ht="15" customHeight="1" x14ac:dyDescent="0.3">
      <c r="A239" s="249">
        <v>516884</v>
      </c>
      <c r="B239" s="249" t="s">
        <v>1173</v>
      </c>
      <c r="C239" s="249" t="s">
        <v>346</v>
      </c>
      <c r="D239" s="249" t="s">
        <v>1785</v>
      </c>
      <c r="F239" s="304"/>
      <c r="G239" s="304"/>
      <c r="H239" s="304"/>
      <c r="I239" s="305" t="s">
        <v>3439</v>
      </c>
    </row>
    <row r="240" spans="1:9" ht="15" customHeight="1" x14ac:dyDescent="0.3">
      <c r="A240" s="249">
        <v>516902</v>
      </c>
      <c r="B240" s="249" t="s">
        <v>2264</v>
      </c>
      <c r="C240" s="249" t="s">
        <v>625</v>
      </c>
      <c r="D240" s="249" t="s">
        <v>1647</v>
      </c>
      <c r="F240" s="304"/>
      <c r="G240" s="304"/>
      <c r="H240" s="304"/>
      <c r="I240" s="305" t="s">
        <v>3439</v>
      </c>
    </row>
    <row r="241" spans="1:9" ht="15" customHeight="1" x14ac:dyDescent="0.3">
      <c r="A241" s="249">
        <v>516913</v>
      </c>
      <c r="B241" s="249" t="s">
        <v>2267</v>
      </c>
      <c r="C241" s="249" t="s">
        <v>569</v>
      </c>
      <c r="D241" s="249" t="s">
        <v>1679</v>
      </c>
      <c r="F241" s="304"/>
      <c r="G241" s="304"/>
      <c r="H241" s="304"/>
      <c r="I241" s="305" t="s">
        <v>3439</v>
      </c>
    </row>
    <row r="242" spans="1:9" ht="15" customHeight="1" x14ac:dyDescent="0.3">
      <c r="A242" s="249">
        <v>516943</v>
      </c>
      <c r="B242" s="249" t="s">
        <v>1174</v>
      </c>
      <c r="C242" s="249" t="s">
        <v>90</v>
      </c>
      <c r="D242" s="249" t="s">
        <v>1649</v>
      </c>
      <c r="F242" s="306"/>
      <c r="G242" s="306"/>
      <c r="H242" s="306"/>
      <c r="I242" s="305" t="s">
        <v>3439</v>
      </c>
    </row>
    <row r="243" spans="1:9" ht="15" customHeight="1" x14ac:dyDescent="0.3">
      <c r="A243" s="249">
        <v>517041</v>
      </c>
      <c r="B243" s="249" t="s">
        <v>1175</v>
      </c>
      <c r="C243" s="249" t="s">
        <v>471</v>
      </c>
      <c r="D243" s="249" t="s">
        <v>1897</v>
      </c>
      <c r="F243" s="306"/>
      <c r="G243" s="306"/>
      <c r="H243" s="306"/>
      <c r="I243" s="305" t="s">
        <v>3439</v>
      </c>
    </row>
    <row r="244" spans="1:9" ht="15" customHeight="1" x14ac:dyDescent="0.3">
      <c r="A244" s="249">
        <v>517045</v>
      </c>
      <c r="B244" s="249" t="s">
        <v>389</v>
      </c>
      <c r="C244" s="249" t="s">
        <v>390</v>
      </c>
      <c r="D244" s="249" t="s">
        <v>2644</v>
      </c>
      <c r="F244" s="304"/>
      <c r="G244" s="304"/>
      <c r="H244" s="304"/>
      <c r="I244" s="305" t="s">
        <v>3439</v>
      </c>
    </row>
    <row r="245" spans="1:9" ht="15" customHeight="1" x14ac:dyDescent="0.3">
      <c r="A245" s="249">
        <v>517052</v>
      </c>
      <c r="B245" s="249" t="s">
        <v>385</v>
      </c>
      <c r="C245" s="249" t="s">
        <v>386</v>
      </c>
      <c r="D245" s="249" t="s">
        <v>1895</v>
      </c>
      <c r="F245" s="304"/>
      <c r="G245" s="304"/>
      <c r="H245" s="304"/>
      <c r="I245" s="305" t="s">
        <v>3439</v>
      </c>
    </row>
    <row r="246" spans="1:9" ht="15" customHeight="1" x14ac:dyDescent="0.3">
      <c r="A246" s="249">
        <v>517064</v>
      </c>
      <c r="B246" s="249" t="s">
        <v>383</v>
      </c>
      <c r="C246" s="249" t="s">
        <v>384</v>
      </c>
      <c r="D246" s="249" t="s">
        <v>1926</v>
      </c>
      <c r="F246" s="304"/>
      <c r="G246" s="304"/>
      <c r="H246" s="304"/>
      <c r="I246" s="305" t="s">
        <v>3439</v>
      </c>
    </row>
    <row r="247" spans="1:9" ht="15" customHeight="1" x14ac:dyDescent="0.3">
      <c r="A247" s="249">
        <v>517152</v>
      </c>
      <c r="B247" s="249" t="s">
        <v>381</v>
      </c>
      <c r="C247" s="249" t="s">
        <v>71</v>
      </c>
      <c r="D247" s="249" t="s">
        <v>2645</v>
      </c>
      <c r="F247" s="304"/>
      <c r="G247" s="304"/>
      <c r="H247" s="304"/>
      <c r="I247" s="305" t="s">
        <v>3439</v>
      </c>
    </row>
    <row r="248" spans="1:9" ht="15" customHeight="1" x14ac:dyDescent="0.3">
      <c r="A248" s="249">
        <v>517197</v>
      </c>
      <c r="B248" s="249" t="s">
        <v>379</v>
      </c>
      <c r="C248" s="249" t="s">
        <v>90</v>
      </c>
      <c r="D248" s="249" t="s">
        <v>1696</v>
      </c>
      <c r="F248" s="306"/>
      <c r="G248" s="306"/>
      <c r="H248" s="306"/>
      <c r="I248" s="305" t="s">
        <v>3439</v>
      </c>
    </row>
    <row r="249" spans="1:9" ht="15" customHeight="1" x14ac:dyDescent="0.3">
      <c r="A249" s="249">
        <v>517244</v>
      </c>
      <c r="B249" s="249" t="s">
        <v>375</v>
      </c>
      <c r="C249" s="249" t="s">
        <v>376</v>
      </c>
      <c r="D249" s="249" t="s">
        <v>1715</v>
      </c>
      <c r="F249" s="304"/>
      <c r="G249" s="304"/>
      <c r="H249" s="304"/>
      <c r="I249" s="305" t="s">
        <v>3439</v>
      </c>
    </row>
    <row r="250" spans="1:9" ht="15" customHeight="1" x14ac:dyDescent="0.3">
      <c r="A250" s="249">
        <v>517270</v>
      </c>
      <c r="B250" s="249" t="s">
        <v>372</v>
      </c>
      <c r="C250" s="249" t="s">
        <v>73</v>
      </c>
      <c r="D250" s="249" t="s">
        <v>2646</v>
      </c>
      <c r="F250" s="304"/>
      <c r="G250" s="304"/>
      <c r="H250" s="304"/>
      <c r="I250" s="305" t="s">
        <v>3439</v>
      </c>
    </row>
    <row r="251" spans="1:9" ht="15" customHeight="1" x14ac:dyDescent="0.3">
      <c r="A251" s="249">
        <v>517281</v>
      </c>
      <c r="B251" s="249" t="s">
        <v>371</v>
      </c>
      <c r="C251" s="249" t="s">
        <v>87</v>
      </c>
      <c r="D251" s="249" t="s">
        <v>538</v>
      </c>
      <c r="F251" s="304"/>
      <c r="G251" s="304"/>
      <c r="H251" s="304"/>
      <c r="I251" s="305" t="s">
        <v>3439</v>
      </c>
    </row>
    <row r="252" spans="1:9" ht="15" customHeight="1" x14ac:dyDescent="0.3">
      <c r="A252" s="249">
        <v>517431</v>
      </c>
      <c r="B252" s="249" t="s">
        <v>366</v>
      </c>
      <c r="C252" s="249" t="s">
        <v>365</v>
      </c>
      <c r="D252" s="249" t="s">
        <v>1792</v>
      </c>
      <c r="E252" s="304"/>
      <c r="F252" s="304"/>
      <c r="G252" s="304"/>
      <c r="H252" s="304"/>
      <c r="I252" s="305" t="s">
        <v>3439</v>
      </c>
    </row>
    <row r="253" spans="1:9" ht="15" customHeight="1" x14ac:dyDescent="0.3">
      <c r="A253" s="249">
        <v>517470</v>
      </c>
      <c r="B253" s="249" t="s">
        <v>1183</v>
      </c>
      <c r="C253" s="249" t="s">
        <v>76</v>
      </c>
      <c r="D253" s="249" t="s">
        <v>2649</v>
      </c>
      <c r="F253" s="304"/>
      <c r="G253" s="304"/>
      <c r="H253" s="304"/>
      <c r="I253" s="305" t="s">
        <v>3439</v>
      </c>
    </row>
    <row r="254" spans="1:9" ht="15" customHeight="1" x14ac:dyDescent="0.3">
      <c r="A254" s="249">
        <v>517563</v>
      </c>
      <c r="B254" s="249" t="s">
        <v>363</v>
      </c>
      <c r="C254" s="249" t="s">
        <v>71</v>
      </c>
      <c r="D254" s="249" t="s">
        <v>1662</v>
      </c>
      <c r="F254" s="306"/>
      <c r="G254" s="306"/>
      <c r="H254" s="306"/>
      <c r="I254" s="305" t="s">
        <v>3439</v>
      </c>
    </row>
    <row r="255" spans="1:9" ht="15" customHeight="1" x14ac:dyDescent="0.3">
      <c r="A255" s="249">
        <v>517572</v>
      </c>
      <c r="B255" s="249" t="s">
        <v>2139</v>
      </c>
      <c r="C255" s="249" t="s">
        <v>87</v>
      </c>
      <c r="D255" s="249" t="s">
        <v>579</v>
      </c>
      <c r="F255" s="306"/>
      <c r="G255" s="306"/>
      <c r="H255" s="306"/>
      <c r="I255" s="305" t="s">
        <v>3439</v>
      </c>
    </row>
    <row r="256" spans="1:9" ht="15" customHeight="1" x14ac:dyDescent="0.3">
      <c r="A256" s="249">
        <v>517577</v>
      </c>
      <c r="B256" s="249" t="s">
        <v>2140</v>
      </c>
      <c r="C256" s="249" t="s">
        <v>68</v>
      </c>
      <c r="D256" s="249" t="s">
        <v>1697</v>
      </c>
      <c r="I256" s="305" t="s">
        <v>3439</v>
      </c>
    </row>
    <row r="257" spans="1:9" ht="15" customHeight="1" x14ac:dyDescent="0.3">
      <c r="A257" s="249">
        <v>517586</v>
      </c>
      <c r="B257" s="249" t="s">
        <v>360</v>
      </c>
      <c r="C257" s="249" t="s">
        <v>111</v>
      </c>
      <c r="D257" s="249" t="s">
        <v>1662</v>
      </c>
      <c r="E257" s="304"/>
      <c r="F257" s="304"/>
      <c r="G257" s="304"/>
      <c r="H257" s="304"/>
      <c r="I257" s="305" t="s">
        <v>3439</v>
      </c>
    </row>
    <row r="258" spans="1:9" ht="15" customHeight="1" x14ac:dyDescent="0.3">
      <c r="A258" s="249">
        <v>517593</v>
      </c>
      <c r="B258" s="249" t="s">
        <v>1814</v>
      </c>
      <c r="C258" s="249" t="s">
        <v>74</v>
      </c>
      <c r="D258" s="249" t="s">
        <v>2052</v>
      </c>
      <c r="F258" s="306"/>
      <c r="G258" s="306"/>
      <c r="H258" s="306"/>
      <c r="I258" s="305" t="s">
        <v>3439</v>
      </c>
    </row>
    <row r="259" spans="1:9" ht="15" customHeight="1" x14ac:dyDescent="0.3">
      <c r="A259" s="249">
        <v>517647</v>
      </c>
      <c r="B259" s="249" t="s">
        <v>2178</v>
      </c>
      <c r="C259" s="249" t="s">
        <v>70</v>
      </c>
      <c r="D259" s="249" t="s">
        <v>1686</v>
      </c>
      <c r="F259" s="304"/>
      <c r="G259" s="304"/>
      <c r="H259" s="304"/>
      <c r="I259" s="305" t="s">
        <v>3439</v>
      </c>
    </row>
    <row r="260" spans="1:9" ht="15" customHeight="1" x14ac:dyDescent="0.3">
      <c r="A260" s="249">
        <v>517666</v>
      </c>
      <c r="B260" s="249" t="s">
        <v>2651</v>
      </c>
      <c r="C260" s="249" t="s">
        <v>79</v>
      </c>
      <c r="D260" s="249" t="s">
        <v>554</v>
      </c>
      <c r="F260" s="304"/>
      <c r="G260" s="304"/>
      <c r="H260" s="304"/>
      <c r="I260" s="305" t="s">
        <v>3439</v>
      </c>
    </row>
    <row r="261" spans="1:9" ht="15" customHeight="1" x14ac:dyDescent="0.3">
      <c r="A261" s="249">
        <v>517684</v>
      </c>
      <c r="B261" s="249" t="s">
        <v>1186</v>
      </c>
      <c r="C261" s="249" t="s">
        <v>2652</v>
      </c>
      <c r="D261" s="249" t="s">
        <v>1679</v>
      </c>
      <c r="F261" s="304"/>
      <c r="G261" s="304"/>
      <c r="H261" s="304"/>
      <c r="I261" s="305" t="s">
        <v>3439</v>
      </c>
    </row>
    <row r="262" spans="1:9" ht="15" customHeight="1" x14ac:dyDescent="0.3">
      <c r="A262" s="249">
        <v>517790</v>
      </c>
      <c r="B262" s="249" t="s">
        <v>2226</v>
      </c>
      <c r="C262" s="249" t="s">
        <v>86</v>
      </c>
      <c r="D262" s="249" t="s">
        <v>2653</v>
      </c>
      <c r="F262" s="304"/>
      <c r="G262" s="304"/>
      <c r="H262" s="304"/>
      <c r="I262" s="305" t="s">
        <v>3439</v>
      </c>
    </row>
    <row r="263" spans="1:9" ht="15" customHeight="1" x14ac:dyDescent="0.3">
      <c r="A263" s="249">
        <v>517791</v>
      </c>
      <c r="B263" s="249" t="s">
        <v>2057</v>
      </c>
      <c r="C263" s="249" t="s">
        <v>74</v>
      </c>
      <c r="D263" s="249" t="s">
        <v>1749</v>
      </c>
      <c r="F263" s="304"/>
      <c r="G263" s="304"/>
      <c r="H263" s="304"/>
      <c r="I263" s="305" t="s">
        <v>3439</v>
      </c>
    </row>
    <row r="264" spans="1:9" ht="15" customHeight="1" x14ac:dyDescent="0.3">
      <c r="A264" s="249">
        <v>517806</v>
      </c>
      <c r="B264" s="249" t="s">
        <v>1815</v>
      </c>
      <c r="C264" s="249" t="s">
        <v>1618</v>
      </c>
      <c r="D264" s="249" t="s">
        <v>1868</v>
      </c>
      <c r="F264" s="304"/>
      <c r="G264" s="304"/>
      <c r="H264" s="304"/>
      <c r="I264" s="305" t="s">
        <v>3439</v>
      </c>
    </row>
    <row r="265" spans="1:9" ht="15" customHeight="1" x14ac:dyDescent="0.3">
      <c r="A265" s="249">
        <v>517808</v>
      </c>
      <c r="B265" s="249" t="s">
        <v>355</v>
      </c>
      <c r="C265" s="249" t="s">
        <v>83</v>
      </c>
      <c r="D265" s="249" t="s">
        <v>1753</v>
      </c>
      <c r="F265" s="304"/>
      <c r="G265" s="304"/>
      <c r="H265" s="304"/>
      <c r="I265" s="305" t="s">
        <v>3439</v>
      </c>
    </row>
    <row r="266" spans="1:9" ht="15" customHeight="1" x14ac:dyDescent="0.3">
      <c r="A266" s="249">
        <v>517873</v>
      </c>
      <c r="B266" s="249" t="s">
        <v>2654</v>
      </c>
      <c r="C266" s="249" t="s">
        <v>2655</v>
      </c>
      <c r="D266" s="249" t="s">
        <v>1729</v>
      </c>
      <c r="F266" s="304"/>
      <c r="G266" s="304"/>
      <c r="H266" s="304"/>
      <c r="I266" s="305" t="s">
        <v>3439</v>
      </c>
    </row>
    <row r="267" spans="1:9" ht="15" customHeight="1" x14ac:dyDescent="0.3">
      <c r="A267" s="249">
        <v>517948</v>
      </c>
      <c r="B267" s="249" t="s">
        <v>1192</v>
      </c>
      <c r="C267" s="249" t="s">
        <v>102</v>
      </c>
      <c r="D267" s="249" t="s">
        <v>1787</v>
      </c>
      <c r="F267" s="304"/>
      <c r="G267" s="304"/>
      <c r="H267" s="304"/>
      <c r="I267" s="305" t="s">
        <v>3439</v>
      </c>
    </row>
    <row r="268" spans="1:9" ht="15" customHeight="1" x14ac:dyDescent="0.3">
      <c r="A268" s="249">
        <v>517990</v>
      </c>
      <c r="B268" s="249" t="s">
        <v>1193</v>
      </c>
      <c r="C268" s="249" t="s">
        <v>391</v>
      </c>
      <c r="D268" s="249" t="s">
        <v>1657</v>
      </c>
      <c r="F268" s="306"/>
      <c r="G268" s="306"/>
      <c r="H268" s="306"/>
      <c r="I268" s="305" t="s">
        <v>3439</v>
      </c>
    </row>
    <row r="269" spans="1:9" ht="15" customHeight="1" x14ac:dyDescent="0.3">
      <c r="A269" s="249">
        <v>518077</v>
      </c>
      <c r="B269" s="249" t="s">
        <v>2658</v>
      </c>
      <c r="C269" s="249" t="s">
        <v>2659</v>
      </c>
      <c r="D269" s="249" t="s">
        <v>2660</v>
      </c>
      <c r="F269" s="304"/>
      <c r="G269" s="304"/>
      <c r="H269" s="304"/>
      <c r="I269" s="305" t="s">
        <v>3439</v>
      </c>
    </row>
    <row r="270" spans="1:9" ht="15" customHeight="1" x14ac:dyDescent="0.3">
      <c r="A270" s="249">
        <v>518118</v>
      </c>
      <c r="B270" s="249" t="s">
        <v>1196</v>
      </c>
      <c r="C270" s="249" t="s">
        <v>271</v>
      </c>
      <c r="D270" s="249" t="s">
        <v>2661</v>
      </c>
      <c r="F270" s="304"/>
      <c r="G270" s="304"/>
      <c r="H270" s="304"/>
      <c r="I270" s="305" t="s">
        <v>3439</v>
      </c>
    </row>
    <row r="271" spans="1:9" ht="15" customHeight="1" x14ac:dyDescent="0.3">
      <c r="A271" s="249">
        <v>518120</v>
      </c>
      <c r="B271" s="249" t="s">
        <v>2662</v>
      </c>
      <c r="C271" s="249" t="s">
        <v>2596</v>
      </c>
      <c r="D271" s="249" t="s">
        <v>1698</v>
      </c>
      <c r="F271" s="306"/>
      <c r="G271" s="306"/>
      <c r="H271" s="306"/>
      <c r="I271" s="305" t="s">
        <v>3439</v>
      </c>
    </row>
    <row r="272" spans="1:9" ht="15" customHeight="1" x14ac:dyDescent="0.3">
      <c r="A272" s="249">
        <v>518158</v>
      </c>
      <c r="B272" s="249" t="s">
        <v>1197</v>
      </c>
      <c r="C272" s="249" t="s">
        <v>445</v>
      </c>
      <c r="D272" s="249" t="s">
        <v>1656</v>
      </c>
      <c r="F272" s="306"/>
      <c r="G272" s="306"/>
      <c r="H272" s="306"/>
      <c r="I272" s="305" t="s">
        <v>3439</v>
      </c>
    </row>
    <row r="273" spans="1:9" ht="15" customHeight="1" x14ac:dyDescent="0.3">
      <c r="A273" s="249">
        <v>518173</v>
      </c>
      <c r="B273" s="249" t="s">
        <v>2663</v>
      </c>
      <c r="C273" s="249" t="s">
        <v>2071</v>
      </c>
      <c r="D273" s="249" t="s">
        <v>1895</v>
      </c>
      <c r="F273" s="304"/>
      <c r="G273" s="304"/>
      <c r="H273" s="304"/>
      <c r="I273" s="305" t="s">
        <v>3439</v>
      </c>
    </row>
    <row r="274" spans="1:9" ht="15" customHeight="1" x14ac:dyDescent="0.3">
      <c r="A274" s="249">
        <v>518197</v>
      </c>
      <c r="B274" s="249" t="s">
        <v>2664</v>
      </c>
      <c r="C274" s="249" t="s">
        <v>2665</v>
      </c>
      <c r="D274" s="249" t="s">
        <v>2666</v>
      </c>
      <c r="F274" s="304"/>
      <c r="G274" s="304"/>
      <c r="H274" s="304"/>
      <c r="I274" s="305" t="s">
        <v>3439</v>
      </c>
    </row>
    <row r="275" spans="1:9" ht="15" customHeight="1" x14ac:dyDescent="0.3">
      <c r="A275" s="249">
        <v>518208</v>
      </c>
      <c r="B275" s="249" t="s">
        <v>1198</v>
      </c>
      <c r="C275" s="249" t="s">
        <v>86</v>
      </c>
      <c r="D275" s="249" t="s">
        <v>551</v>
      </c>
      <c r="F275" s="306"/>
      <c r="G275" s="306"/>
      <c r="H275" s="306"/>
      <c r="I275" s="305" t="s">
        <v>3439</v>
      </c>
    </row>
    <row r="276" spans="1:9" ht="15" customHeight="1" x14ac:dyDescent="0.3">
      <c r="A276" s="249">
        <v>518232</v>
      </c>
      <c r="B276" s="249" t="s">
        <v>2667</v>
      </c>
      <c r="C276" s="249" t="s">
        <v>2108</v>
      </c>
      <c r="D276" s="249" t="s">
        <v>1668</v>
      </c>
      <c r="F276" s="306"/>
      <c r="G276" s="306"/>
      <c r="H276" s="306"/>
      <c r="I276" s="305" t="s">
        <v>3439</v>
      </c>
    </row>
    <row r="277" spans="1:9" ht="15" customHeight="1" x14ac:dyDescent="0.3">
      <c r="A277" s="249">
        <v>518265</v>
      </c>
      <c r="B277" s="249" t="s">
        <v>2321</v>
      </c>
      <c r="C277" s="249" t="s">
        <v>2322</v>
      </c>
      <c r="D277" s="249" t="s">
        <v>1861</v>
      </c>
      <c r="F277" s="306"/>
      <c r="G277" s="306"/>
      <c r="H277" s="306"/>
      <c r="I277" s="305" t="s">
        <v>3439</v>
      </c>
    </row>
    <row r="278" spans="1:9" ht="15" customHeight="1" x14ac:dyDescent="0.3">
      <c r="A278" s="249">
        <v>518293</v>
      </c>
      <c r="B278" s="249" t="s">
        <v>1200</v>
      </c>
      <c r="C278" s="249" t="s">
        <v>71</v>
      </c>
      <c r="D278" s="249" t="s">
        <v>2646</v>
      </c>
      <c r="F278" s="304"/>
      <c r="G278" s="304"/>
      <c r="H278" s="304"/>
      <c r="I278" s="305" t="s">
        <v>3439</v>
      </c>
    </row>
    <row r="279" spans="1:9" ht="15" customHeight="1" x14ac:dyDescent="0.3">
      <c r="A279" s="249">
        <v>518295</v>
      </c>
      <c r="B279" s="249" t="s">
        <v>1201</v>
      </c>
      <c r="C279" s="249" t="s">
        <v>71</v>
      </c>
      <c r="D279" s="249" t="s">
        <v>1680</v>
      </c>
      <c r="F279" s="304"/>
      <c r="G279" s="304"/>
      <c r="H279" s="304"/>
      <c r="I279" s="305" t="s">
        <v>3439</v>
      </c>
    </row>
    <row r="280" spans="1:9" ht="15" customHeight="1" x14ac:dyDescent="0.3">
      <c r="A280" s="249">
        <v>518346</v>
      </c>
      <c r="B280" s="249" t="s">
        <v>1202</v>
      </c>
      <c r="C280" s="249" t="s">
        <v>2134</v>
      </c>
      <c r="D280" s="249" t="s">
        <v>1675</v>
      </c>
      <c r="F280" s="304"/>
      <c r="G280" s="304"/>
      <c r="H280" s="304"/>
      <c r="I280" s="305" t="s">
        <v>3439</v>
      </c>
    </row>
    <row r="281" spans="1:9" ht="15" customHeight="1" x14ac:dyDescent="0.3">
      <c r="A281" s="249">
        <v>518437</v>
      </c>
      <c r="B281" s="249" t="s">
        <v>1204</v>
      </c>
      <c r="C281" s="249" t="s">
        <v>1205</v>
      </c>
      <c r="D281" s="249" t="s">
        <v>1646</v>
      </c>
      <c r="E281" s="304"/>
      <c r="F281" s="304"/>
      <c r="G281" s="304"/>
      <c r="H281" s="304"/>
      <c r="I281" s="305" t="s">
        <v>3439</v>
      </c>
    </row>
    <row r="282" spans="1:9" ht="15" customHeight="1" x14ac:dyDescent="0.3">
      <c r="A282" s="249">
        <v>518444</v>
      </c>
      <c r="B282" s="249" t="s">
        <v>2670</v>
      </c>
      <c r="C282" s="249" t="s">
        <v>2671</v>
      </c>
      <c r="D282" s="249" t="s">
        <v>1647</v>
      </c>
      <c r="F282" s="306"/>
      <c r="G282" s="306"/>
      <c r="H282" s="306"/>
      <c r="I282" s="305" t="s">
        <v>3439</v>
      </c>
    </row>
    <row r="283" spans="1:9" ht="15" customHeight="1" x14ac:dyDescent="0.3">
      <c r="A283" s="249">
        <v>518473</v>
      </c>
      <c r="B283" s="249" t="s">
        <v>2672</v>
      </c>
      <c r="C283" s="249" t="s">
        <v>90</v>
      </c>
      <c r="D283" s="249" t="s">
        <v>1675</v>
      </c>
      <c r="F283" s="306"/>
      <c r="G283" s="306"/>
      <c r="H283" s="306"/>
      <c r="I283" s="305" t="s">
        <v>3439</v>
      </c>
    </row>
    <row r="284" spans="1:9" ht="15" customHeight="1" x14ac:dyDescent="0.3">
      <c r="A284" s="249">
        <v>518481</v>
      </c>
      <c r="B284" s="249" t="s">
        <v>2334</v>
      </c>
      <c r="C284" s="249" t="s">
        <v>2071</v>
      </c>
      <c r="D284" s="249" t="s">
        <v>1794</v>
      </c>
      <c r="F284" s="306"/>
      <c r="G284" s="306"/>
      <c r="H284" s="306"/>
      <c r="I284" s="305" t="s">
        <v>3439</v>
      </c>
    </row>
    <row r="285" spans="1:9" ht="15" customHeight="1" x14ac:dyDescent="0.3">
      <c r="A285" s="249">
        <v>518520</v>
      </c>
      <c r="B285" s="249" t="s">
        <v>1210</v>
      </c>
      <c r="C285" s="249" t="s">
        <v>94</v>
      </c>
      <c r="D285" s="249" t="s">
        <v>2673</v>
      </c>
      <c r="F285" s="304"/>
      <c r="G285" s="304"/>
      <c r="H285" s="304"/>
      <c r="I285" s="305" t="s">
        <v>3439</v>
      </c>
    </row>
    <row r="286" spans="1:9" ht="15" customHeight="1" x14ac:dyDescent="0.3">
      <c r="A286" s="249">
        <v>518524</v>
      </c>
      <c r="B286" s="249" t="s">
        <v>2674</v>
      </c>
      <c r="C286" s="249" t="s">
        <v>320</v>
      </c>
      <c r="D286" s="249" t="s">
        <v>1701</v>
      </c>
      <c r="F286" s="304"/>
      <c r="G286" s="304"/>
      <c r="H286" s="304"/>
      <c r="I286" s="305" t="s">
        <v>3439</v>
      </c>
    </row>
    <row r="287" spans="1:9" ht="15" customHeight="1" x14ac:dyDescent="0.3">
      <c r="A287" s="249">
        <v>518569</v>
      </c>
      <c r="B287" s="249" t="s">
        <v>1211</v>
      </c>
      <c r="C287" s="249" t="s">
        <v>70</v>
      </c>
      <c r="D287" s="249" t="s">
        <v>1646</v>
      </c>
      <c r="F287" s="304"/>
      <c r="G287" s="304"/>
      <c r="H287" s="304"/>
      <c r="I287" s="305" t="s">
        <v>3439</v>
      </c>
    </row>
    <row r="288" spans="1:9" ht="15" customHeight="1" x14ac:dyDescent="0.3">
      <c r="A288" s="249">
        <v>518595</v>
      </c>
      <c r="B288" s="249" t="s">
        <v>2675</v>
      </c>
      <c r="C288" s="249" t="s">
        <v>2676</v>
      </c>
      <c r="D288" s="249" t="s">
        <v>2677</v>
      </c>
      <c r="E288" s="304"/>
      <c r="F288" s="304"/>
      <c r="G288" s="304"/>
      <c r="H288" s="304"/>
      <c r="I288" s="305" t="s">
        <v>3439</v>
      </c>
    </row>
    <row r="289" spans="1:9" ht="15" customHeight="1" x14ac:dyDescent="0.3">
      <c r="A289" s="249">
        <v>518616</v>
      </c>
      <c r="B289" s="249" t="s">
        <v>2678</v>
      </c>
      <c r="C289" s="249" t="s">
        <v>71</v>
      </c>
      <c r="D289" s="249" t="s">
        <v>1796</v>
      </c>
      <c r="F289" s="306"/>
      <c r="G289" s="306"/>
      <c r="H289" s="306"/>
      <c r="I289" s="305" t="s">
        <v>3439</v>
      </c>
    </row>
    <row r="290" spans="1:9" ht="15" customHeight="1" x14ac:dyDescent="0.3">
      <c r="A290" s="249">
        <v>518686</v>
      </c>
      <c r="B290" s="249" t="s">
        <v>2144</v>
      </c>
      <c r="C290" s="249" t="s">
        <v>94</v>
      </c>
      <c r="D290" s="249" t="s">
        <v>1646</v>
      </c>
      <c r="E290" s="304"/>
      <c r="F290" s="304"/>
      <c r="G290" s="304"/>
      <c r="H290" s="304"/>
      <c r="I290" s="305" t="s">
        <v>3439</v>
      </c>
    </row>
    <row r="291" spans="1:9" ht="15" customHeight="1" x14ac:dyDescent="0.3">
      <c r="A291" s="249">
        <v>518693</v>
      </c>
      <c r="B291" s="249" t="s">
        <v>2679</v>
      </c>
      <c r="C291" s="249" t="s">
        <v>339</v>
      </c>
      <c r="D291" s="249" t="s">
        <v>2680</v>
      </c>
      <c r="F291" s="304"/>
      <c r="G291" s="304"/>
      <c r="H291" s="304"/>
      <c r="I291" s="305" t="s">
        <v>3439</v>
      </c>
    </row>
    <row r="292" spans="1:9" ht="15" customHeight="1" x14ac:dyDescent="0.3">
      <c r="A292" s="249">
        <v>518708</v>
      </c>
      <c r="B292" s="249" t="s">
        <v>337</v>
      </c>
      <c r="C292" s="249" t="s">
        <v>338</v>
      </c>
      <c r="D292" s="249" t="s">
        <v>2681</v>
      </c>
      <c r="F292" s="304"/>
      <c r="G292" s="304"/>
      <c r="H292" s="304"/>
      <c r="I292" s="305" t="s">
        <v>3439</v>
      </c>
    </row>
    <row r="293" spans="1:9" ht="15" customHeight="1" x14ac:dyDescent="0.3">
      <c r="A293" s="249">
        <v>518738</v>
      </c>
      <c r="B293" s="249" t="s">
        <v>1215</v>
      </c>
      <c r="C293" s="249" t="s">
        <v>335</v>
      </c>
      <c r="D293" s="249" t="s">
        <v>2682</v>
      </c>
      <c r="F293" s="304"/>
      <c r="G293" s="304"/>
      <c r="H293" s="304"/>
      <c r="I293" s="305" t="s">
        <v>3439</v>
      </c>
    </row>
    <row r="294" spans="1:9" ht="15" customHeight="1" x14ac:dyDescent="0.3">
      <c r="A294" s="249">
        <v>518751</v>
      </c>
      <c r="B294" s="249" t="s">
        <v>2683</v>
      </c>
      <c r="C294" s="249" t="s">
        <v>2684</v>
      </c>
      <c r="D294" s="249" t="s">
        <v>1722</v>
      </c>
      <c r="F294" s="306"/>
      <c r="G294" s="306"/>
      <c r="H294" s="306"/>
      <c r="I294" s="305" t="s">
        <v>3439</v>
      </c>
    </row>
    <row r="295" spans="1:9" ht="15" customHeight="1" x14ac:dyDescent="0.3">
      <c r="A295" s="249">
        <v>518768</v>
      </c>
      <c r="B295" s="249" t="s">
        <v>2145</v>
      </c>
      <c r="C295" s="249" t="s">
        <v>71</v>
      </c>
      <c r="D295" s="249" t="s">
        <v>1702</v>
      </c>
      <c r="F295" s="304"/>
      <c r="G295" s="304"/>
      <c r="H295" s="304"/>
      <c r="I295" s="305" t="s">
        <v>3439</v>
      </c>
    </row>
    <row r="296" spans="1:9" ht="15" customHeight="1" x14ac:dyDescent="0.3">
      <c r="A296" s="249">
        <v>518778</v>
      </c>
      <c r="B296" s="249" t="s">
        <v>1217</v>
      </c>
      <c r="C296" s="249" t="s">
        <v>434</v>
      </c>
      <c r="D296" s="249" t="s">
        <v>2686</v>
      </c>
      <c r="E296" s="304"/>
      <c r="F296" s="304"/>
      <c r="G296" s="304"/>
      <c r="H296" s="304"/>
      <c r="I296" s="305" t="s">
        <v>3439</v>
      </c>
    </row>
    <row r="297" spans="1:9" ht="15" customHeight="1" x14ac:dyDescent="0.3">
      <c r="A297" s="249">
        <v>518801</v>
      </c>
      <c r="B297" s="249" t="s">
        <v>1816</v>
      </c>
      <c r="C297" s="249" t="s">
        <v>82</v>
      </c>
      <c r="D297" s="249" t="s">
        <v>2687</v>
      </c>
      <c r="F297" s="304"/>
      <c r="G297" s="304"/>
      <c r="H297" s="304"/>
      <c r="I297" s="305" t="s">
        <v>3439</v>
      </c>
    </row>
    <row r="298" spans="1:9" ht="15" customHeight="1" x14ac:dyDescent="0.3">
      <c r="A298" s="249">
        <v>518825</v>
      </c>
      <c r="B298" s="249" t="s">
        <v>1817</v>
      </c>
      <c r="C298" s="249" t="s">
        <v>113</v>
      </c>
      <c r="D298" s="249" t="s">
        <v>1955</v>
      </c>
      <c r="E298" s="304"/>
      <c r="F298" s="304"/>
      <c r="G298" s="304"/>
      <c r="H298" s="304"/>
      <c r="I298" s="305" t="s">
        <v>3439</v>
      </c>
    </row>
    <row r="299" spans="1:9" ht="15" customHeight="1" x14ac:dyDescent="0.3">
      <c r="A299" s="249">
        <v>518833</v>
      </c>
      <c r="B299" s="249" t="s">
        <v>2688</v>
      </c>
      <c r="C299" s="249" t="s">
        <v>2689</v>
      </c>
      <c r="D299" s="249" t="s">
        <v>555</v>
      </c>
      <c r="F299" s="306"/>
      <c r="G299" s="306"/>
      <c r="H299" s="306"/>
      <c r="I299" s="305" t="s">
        <v>3439</v>
      </c>
    </row>
    <row r="300" spans="1:9" ht="15" customHeight="1" x14ac:dyDescent="0.3">
      <c r="A300" s="249">
        <v>518843</v>
      </c>
      <c r="B300" s="249" t="s">
        <v>2690</v>
      </c>
      <c r="C300" s="249" t="s">
        <v>2691</v>
      </c>
      <c r="D300" s="249" t="s">
        <v>1666</v>
      </c>
      <c r="F300" s="306"/>
      <c r="G300" s="306"/>
      <c r="H300" s="306"/>
      <c r="I300" s="305" t="s">
        <v>3439</v>
      </c>
    </row>
    <row r="301" spans="1:9" ht="15" customHeight="1" x14ac:dyDescent="0.3">
      <c r="A301" s="249">
        <v>518882</v>
      </c>
      <c r="B301" s="249" t="s">
        <v>2694</v>
      </c>
      <c r="C301" s="249" t="s">
        <v>2695</v>
      </c>
      <c r="D301" s="249" t="s">
        <v>1858</v>
      </c>
      <c r="F301" s="306"/>
      <c r="G301" s="306"/>
      <c r="H301" s="306"/>
      <c r="I301" s="305" t="s">
        <v>3439</v>
      </c>
    </row>
    <row r="302" spans="1:9" ht="15" customHeight="1" x14ac:dyDescent="0.3">
      <c r="A302" s="249">
        <v>518906</v>
      </c>
      <c r="B302" s="249" t="s">
        <v>1221</v>
      </c>
      <c r="C302" s="249" t="s">
        <v>2113</v>
      </c>
      <c r="D302" s="249" t="s">
        <v>555</v>
      </c>
      <c r="F302" s="304"/>
      <c r="G302" s="304"/>
      <c r="H302" s="304"/>
      <c r="I302" s="305" t="s">
        <v>3439</v>
      </c>
    </row>
    <row r="303" spans="1:9" ht="15" customHeight="1" x14ac:dyDescent="0.3">
      <c r="A303" s="249">
        <v>518909</v>
      </c>
      <c r="B303" s="249" t="s">
        <v>2697</v>
      </c>
      <c r="C303" s="249" t="s">
        <v>2698</v>
      </c>
      <c r="D303" s="249" t="s">
        <v>549</v>
      </c>
      <c r="F303" s="304"/>
      <c r="G303" s="304"/>
      <c r="H303" s="304"/>
      <c r="I303" s="305" t="s">
        <v>3439</v>
      </c>
    </row>
    <row r="304" spans="1:9" ht="15" customHeight="1" x14ac:dyDescent="0.3">
      <c r="A304" s="249">
        <v>518924</v>
      </c>
      <c r="B304" s="249" t="s">
        <v>1222</v>
      </c>
      <c r="C304" s="249" t="s">
        <v>71</v>
      </c>
      <c r="D304" s="249" t="s">
        <v>1646</v>
      </c>
      <c r="F304" s="304"/>
      <c r="G304" s="304"/>
      <c r="H304" s="304"/>
      <c r="I304" s="305" t="s">
        <v>3439</v>
      </c>
    </row>
    <row r="305" spans="1:9" ht="15" customHeight="1" x14ac:dyDescent="0.3">
      <c r="A305" s="249">
        <v>518934</v>
      </c>
      <c r="B305" s="249" t="s">
        <v>2699</v>
      </c>
      <c r="C305" s="249" t="s">
        <v>420</v>
      </c>
      <c r="D305" s="249" t="s">
        <v>1767</v>
      </c>
      <c r="F305" s="306"/>
      <c r="G305" s="306"/>
      <c r="H305" s="306"/>
      <c r="I305" s="305" t="s">
        <v>3439</v>
      </c>
    </row>
    <row r="306" spans="1:9" ht="15" customHeight="1" x14ac:dyDescent="0.3">
      <c r="A306" s="249">
        <v>518946</v>
      </c>
      <c r="B306" s="249" t="s">
        <v>2700</v>
      </c>
      <c r="C306" s="249" t="s">
        <v>2701</v>
      </c>
      <c r="D306" s="249" t="s">
        <v>1665</v>
      </c>
      <c r="F306" s="306"/>
      <c r="G306" s="306"/>
      <c r="H306" s="306"/>
      <c r="I306" s="305" t="s">
        <v>3439</v>
      </c>
    </row>
    <row r="307" spans="1:9" ht="15" customHeight="1" x14ac:dyDescent="0.3">
      <c r="A307" s="249">
        <v>518955</v>
      </c>
      <c r="B307" s="249" t="s">
        <v>328</v>
      </c>
      <c r="C307" s="249" t="s">
        <v>329</v>
      </c>
      <c r="D307" s="249" t="s">
        <v>560</v>
      </c>
      <c r="F307" s="304"/>
      <c r="G307" s="304"/>
      <c r="H307" s="304"/>
      <c r="I307" s="305" t="s">
        <v>3439</v>
      </c>
    </row>
    <row r="308" spans="1:9" ht="15" customHeight="1" x14ac:dyDescent="0.3">
      <c r="A308" s="249">
        <v>518986</v>
      </c>
      <c r="B308" s="249" t="s">
        <v>1223</v>
      </c>
      <c r="C308" s="249" t="s">
        <v>2702</v>
      </c>
      <c r="D308" s="249" t="s">
        <v>2703</v>
      </c>
      <c r="F308" s="304"/>
      <c r="G308" s="304"/>
      <c r="H308" s="304"/>
      <c r="I308" s="305" t="s">
        <v>3439</v>
      </c>
    </row>
    <row r="309" spans="1:9" ht="15" customHeight="1" x14ac:dyDescent="0.3">
      <c r="A309" s="249">
        <v>519013</v>
      </c>
      <c r="B309" s="249" t="s">
        <v>2704</v>
      </c>
      <c r="C309" s="249" t="s">
        <v>2113</v>
      </c>
      <c r="D309" s="249" t="s">
        <v>2705</v>
      </c>
      <c r="F309" s="304"/>
      <c r="G309" s="304"/>
      <c r="H309" s="304"/>
      <c r="I309" s="305" t="s">
        <v>3439</v>
      </c>
    </row>
    <row r="310" spans="1:9" ht="15" customHeight="1" x14ac:dyDescent="0.3">
      <c r="A310" s="249">
        <v>519054</v>
      </c>
      <c r="B310" s="249" t="s">
        <v>2708</v>
      </c>
      <c r="C310" s="249" t="s">
        <v>2709</v>
      </c>
      <c r="D310" s="249" t="s">
        <v>2575</v>
      </c>
      <c r="E310" s="304"/>
      <c r="F310" s="304"/>
      <c r="G310" s="304"/>
      <c r="H310" s="304"/>
      <c r="I310" s="305" t="s">
        <v>3439</v>
      </c>
    </row>
    <row r="311" spans="1:9" ht="15" customHeight="1" x14ac:dyDescent="0.3">
      <c r="A311" s="249">
        <v>519088</v>
      </c>
      <c r="B311" s="249" t="s">
        <v>1224</v>
      </c>
      <c r="C311" s="249" t="s">
        <v>73</v>
      </c>
      <c r="D311" s="249" t="s">
        <v>1754</v>
      </c>
      <c r="F311" s="306"/>
      <c r="G311" s="306"/>
      <c r="H311" s="306"/>
      <c r="I311" s="305" t="s">
        <v>3439</v>
      </c>
    </row>
    <row r="312" spans="1:9" ht="15" customHeight="1" x14ac:dyDescent="0.3">
      <c r="A312" s="249">
        <v>519101</v>
      </c>
      <c r="B312" s="249" t="s">
        <v>2710</v>
      </c>
      <c r="C312" s="249" t="s">
        <v>2596</v>
      </c>
      <c r="D312" s="249" t="s">
        <v>2711</v>
      </c>
      <c r="F312" s="304"/>
      <c r="G312" s="304"/>
      <c r="H312" s="304"/>
      <c r="I312" s="305" t="s">
        <v>3439</v>
      </c>
    </row>
    <row r="313" spans="1:9" ht="15" customHeight="1" x14ac:dyDescent="0.3">
      <c r="A313" s="249">
        <v>519110</v>
      </c>
      <c r="B313" s="249" t="s">
        <v>324</v>
      </c>
      <c r="C313" s="249" t="s">
        <v>2115</v>
      </c>
      <c r="D313" s="249" t="s">
        <v>2712</v>
      </c>
      <c r="F313" s="304"/>
      <c r="G313" s="304"/>
      <c r="H313" s="304"/>
      <c r="I313" s="305" t="s">
        <v>3439</v>
      </c>
    </row>
    <row r="314" spans="1:9" ht="15" customHeight="1" x14ac:dyDescent="0.3">
      <c r="A314" s="249">
        <v>519120</v>
      </c>
      <c r="B314" s="249" t="s">
        <v>2713</v>
      </c>
      <c r="C314" s="249" t="s">
        <v>2114</v>
      </c>
      <c r="D314" s="249" t="s">
        <v>1698</v>
      </c>
      <c r="F314" s="304"/>
      <c r="G314" s="304"/>
      <c r="H314" s="304"/>
      <c r="I314" s="305" t="s">
        <v>3439</v>
      </c>
    </row>
    <row r="315" spans="1:9" ht="15" customHeight="1" x14ac:dyDescent="0.3">
      <c r="A315" s="249">
        <v>519129</v>
      </c>
      <c r="B315" s="249" t="s">
        <v>1228</v>
      </c>
      <c r="C315" s="249" t="s">
        <v>92</v>
      </c>
      <c r="D315" s="249" t="s">
        <v>2714</v>
      </c>
      <c r="F315" s="304"/>
      <c r="G315" s="304"/>
      <c r="H315" s="304"/>
      <c r="I315" s="305" t="s">
        <v>3439</v>
      </c>
    </row>
    <row r="316" spans="1:9" ht="15" customHeight="1" x14ac:dyDescent="0.3">
      <c r="A316" s="249">
        <v>519175</v>
      </c>
      <c r="B316" s="249" t="s">
        <v>2148</v>
      </c>
      <c r="C316" s="249" t="s">
        <v>347</v>
      </c>
      <c r="D316" s="249" t="s">
        <v>1707</v>
      </c>
      <c r="F316" s="304"/>
      <c r="G316" s="304"/>
      <c r="H316" s="304"/>
      <c r="I316" s="305" t="s">
        <v>3439</v>
      </c>
    </row>
    <row r="317" spans="1:9" ht="15" customHeight="1" x14ac:dyDescent="0.3">
      <c r="A317" s="249">
        <v>519190</v>
      </c>
      <c r="B317" s="249" t="s">
        <v>1230</v>
      </c>
      <c r="C317" s="249" t="s">
        <v>2717</v>
      </c>
      <c r="D317" s="249" t="s">
        <v>2718</v>
      </c>
      <c r="F317" s="306"/>
      <c r="G317" s="306"/>
      <c r="H317" s="306"/>
      <c r="I317" s="305" t="s">
        <v>3439</v>
      </c>
    </row>
    <row r="318" spans="1:9" ht="15" customHeight="1" x14ac:dyDescent="0.3">
      <c r="A318" s="249">
        <v>519200</v>
      </c>
      <c r="B318" s="249" t="s">
        <v>1232</v>
      </c>
      <c r="C318" s="249" t="s">
        <v>71</v>
      </c>
      <c r="D318" s="249" t="s">
        <v>555</v>
      </c>
      <c r="F318" s="306"/>
      <c r="G318" s="306"/>
      <c r="H318" s="306"/>
      <c r="I318" s="305" t="s">
        <v>3439</v>
      </c>
    </row>
    <row r="319" spans="1:9" ht="15" customHeight="1" x14ac:dyDescent="0.3">
      <c r="A319" s="249">
        <v>519288</v>
      </c>
      <c r="B319" s="249" t="s">
        <v>2368</v>
      </c>
      <c r="C319" s="249" t="s">
        <v>2125</v>
      </c>
      <c r="D319" s="249" t="s">
        <v>2125</v>
      </c>
      <c r="F319" s="304"/>
      <c r="G319" s="304"/>
      <c r="H319" s="304"/>
      <c r="I319" s="305" t="s">
        <v>3439</v>
      </c>
    </row>
    <row r="320" spans="1:9" ht="15" customHeight="1" x14ac:dyDescent="0.3">
      <c r="A320" s="249">
        <v>519302</v>
      </c>
      <c r="B320" s="249" t="s">
        <v>2720</v>
      </c>
      <c r="C320" s="249" t="s">
        <v>2721</v>
      </c>
      <c r="D320" s="249" t="s">
        <v>2624</v>
      </c>
      <c r="F320" s="304"/>
      <c r="G320" s="304"/>
      <c r="H320" s="304"/>
      <c r="I320" s="305" t="s">
        <v>3439</v>
      </c>
    </row>
    <row r="321" spans="1:9" ht="15" customHeight="1" x14ac:dyDescent="0.3">
      <c r="A321" s="249">
        <v>519319</v>
      </c>
      <c r="B321" s="249" t="s">
        <v>2723</v>
      </c>
      <c r="C321" s="249" t="s">
        <v>323</v>
      </c>
      <c r="D321" s="249" t="s">
        <v>2724</v>
      </c>
      <c r="E321" s="304"/>
      <c r="F321" s="304"/>
      <c r="G321" s="304"/>
      <c r="H321" s="304"/>
      <c r="I321" s="305" t="s">
        <v>3439</v>
      </c>
    </row>
    <row r="322" spans="1:9" ht="15" customHeight="1" x14ac:dyDescent="0.3">
      <c r="A322" s="249">
        <v>519336</v>
      </c>
      <c r="B322" s="249" t="s">
        <v>2725</v>
      </c>
      <c r="C322" s="249" t="s">
        <v>71</v>
      </c>
      <c r="D322" s="249" t="s">
        <v>1754</v>
      </c>
      <c r="F322" s="304"/>
      <c r="G322" s="304"/>
      <c r="H322" s="304"/>
      <c r="I322" s="305" t="s">
        <v>3439</v>
      </c>
    </row>
    <row r="323" spans="1:9" ht="15" customHeight="1" x14ac:dyDescent="0.3">
      <c r="A323" s="249">
        <v>519363</v>
      </c>
      <c r="B323" s="249" t="s">
        <v>2726</v>
      </c>
      <c r="C323" s="249" t="s">
        <v>471</v>
      </c>
      <c r="D323" s="249" t="s">
        <v>1955</v>
      </c>
      <c r="F323" s="306"/>
      <c r="G323" s="306"/>
      <c r="H323" s="306"/>
      <c r="I323" s="305" t="s">
        <v>3439</v>
      </c>
    </row>
    <row r="324" spans="1:9" ht="15" customHeight="1" x14ac:dyDescent="0.3">
      <c r="A324" s="249">
        <v>519374</v>
      </c>
      <c r="B324" s="249" t="s">
        <v>1237</v>
      </c>
      <c r="C324" s="249" t="s">
        <v>76</v>
      </c>
      <c r="D324" s="249" t="s">
        <v>2727</v>
      </c>
      <c r="F324" s="304"/>
      <c r="G324" s="304"/>
      <c r="H324" s="304"/>
      <c r="I324" s="305" t="s">
        <v>3439</v>
      </c>
    </row>
    <row r="325" spans="1:9" ht="15" customHeight="1" x14ac:dyDescent="0.3">
      <c r="A325" s="249">
        <v>519424</v>
      </c>
      <c r="B325" s="249" t="s">
        <v>1238</v>
      </c>
      <c r="C325" s="249" t="s">
        <v>2728</v>
      </c>
      <c r="D325" s="249" t="s">
        <v>1656</v>
      </c>
      <c r="F325" s="304"/>
      <c r="G325" s="304"/>
      <c r="H325" s="304"/>
      <c r="I325" s="305" t="s">
        <v>3439</v>
      </c>
    </row>
    <row r="326" spans="1:9" ht="15" customHeight="1" x14ac:dyDescent="0.3">
      <c r="A326" s="249">
        <v>519443</v>
      </c>
      <c r="B326" s="249" t="s">
        <v>2729</v>
      </c>
      <c r="C326" s="249" t="s">
        <v>2730</v>
      </c>
      <c r="D326" s="249" t="s">
        <v>1754</v>
      </c>
      <c r="F326" s="304"/>
      <c r="G326" s="304"/>
      <c r="H326" s="304"/>
      <c r="I326" s="305" t="s">
        <v>3439</v>
      </c>
    </row>
    <row r="327" spans="1:9" ht="15" customHeight="1" x14ac:dyDescent="0.3">
      <c r="A327" s="249">
        <v>519448</v>
      </c>
      <c r="B327" s="249" t="s">
        <v>1240</v>
      </c>
      <c r="C327" s="249" t="s">
        <v>840</v>
      </c>
      <c r="D327" s="249" t="s">
        <v>2731</v>
      </c>
      <c r="F327" s="304"/>
      <c r="G327" s="304"/>
      <c r="H327" s="304"/>
      <c r="I327" s="305" t="s">
        <v>3439</v>
      </c>
    </row>
    <row r="328" spans="1:9" ht="15" customHeight="1" x14ac:dyDescent="0.3">
      <c r="A328" s="249">
        <v>519457</v>
      </c>
      <c r="B328" s="249" t="s">
        <v>1241</v>
      </c>
      <c r="C328" s="249" t="s">
        <v>69</v>
      </c>
      <c r="D328" s="249" t="s">
        <v>538</v>
      </c>
      <c r="F328" s="306"/>
      <c r="G328" s="306"/>
      <c r="H328" s="306"/>
      <c r="I328" s="305" t="s">
        <v>3439</v>
      </c>
    </row>
    <row r="329" spans="1:9" ht="15" customHeight="1" x14ac:dyDescent="0.3">
      <c r="A329" s="249">
        <v>519490</v>
      </c>
      <c r="B329" s="249" t="s">
        <v>1242</v>
      </c>
      <c r="C329" s="249" t="s">
        <v>1243</v>
      </c>
      <c r="D329" s="249" t="s">
        <v>2732</v>
      </c>
      <c r="F329" s="306"/>
      <c r="G329" s="306"/>
      <c r="H329" s="306"/>
      <c r="I329" s="305" t="s">
        <v>3439</v>
      </c>
    </row>
    <row r="330" spans="1:9" ht="15" customHeight="1" x14ac:dyDescent="0.3">
      <c r="A330" s="249">
        <v>519525</v>
      </c>
      <c r="B330" s="249" t="s">
        <v>2736</v>
      </c>
      <c r="C330" s="249" t="s">
        <v>2071</v>
      </c>
      <c r="D330" s="249" t="s">
        <v>1704</v>
      </c>
      <c r="F330" s="306"/>
      <c r="G330" s="306"/>
      <c r="H330" s="306"/>
      <c r="I330" s="305" t="s">
        <v>3439</v>
      </c>
    </row>
    <row r="331" spans="1:9" ht="15" customHeight="1" x14ac:dyDescent="0.3">
      <c r="A331" s="249">
        <v>519527</v>
      </c>
      <c r="B331" s="249" t="s">
        <v>2150</v>
      </c>
      <c r="C331" s="249" t="s">
        <v>2151</v>
      </c>
      <c r="D331" s="249" t="s">
        <v>1678</v>
      </c>
      <c r="F331" s="306"/>
      <c r="G331" s="306"/>
      <c r="H331" s="306"/>
      <c r="I331" s="305" t="s">
        <v>3439</v>
      </c>
    </row>
    <row r="332" spans="1:9" ht="15" customHeight="1" x14ac:dyDescent="0.3">
      <c r="A332" s="249">
        <v>519533</v>
      </c>
      <c r="B332" s="249" t="s">
        <v>1244</v>
      </c>
      <c r="C332" s="249" t="s">
        <v>391</v>
      </c>
      <c r="D332" s="249" t="s">
        <v>1675</v>
      </c>
      <c r="F332" s="304"/>
      <c r="G332" s="304"/>
      <c r="H332" s="304"/>
      <c r="I332" s="305" t="s">
        <v>3439</v>
      </c>
    </row>
    <row r="333" spans="1:9" ht="15" customHeight="1" x14ac:dyDescent="0.3">
      <c r="A333" s="249">
        <v>519539</v>
      </c>
      <c r="B333" s="249" t="s">
        <v>2737</v>
      </c>
      <c r="C333" s="249" t="s">
        <v>2738</v>
      </c>
      <c r="D333" s="249" t="s">
        <v>555</v>
      </c>
      <c r="F333" s="306"/>
      <c r="G333" s="306"/>
      <c r="H333" s="306"/>
      <c r="I333" s="305" t="s">
        <v>3439</v>
      </c>
    </row>
    <row r="334" spans="1:9" ht="15" customHeight="1" x14ac:dyDescent="0.3">
      <c r="A334" s="249">
        <v>519575</v>
      </c>
      <c r="B334" s="249" t="s">
        <v>1247</v>
      </c>
      <c r="C334" s="249" t="s">
        <v>71</v>
      </c>
      <c r="D334" s="249" t="s">
        <v>555</v>
      </c>
      <c r="F334" s="304"/>
      <c r="G334" s="304"/>
      <c r="H334" s="304"/>
      <c r="I334" s="305" t="s">
        <v>3439</v>
      </c>
    </row>
    <row r="335" spans="1:9" ht="15" customHeight="1" x14ac:dyDescent="0.3">
      <c r="A335" s="249">
        <v>519587</v>
      </c>
      <c r="B335" s="249" t="s">
        <v>1248</v>
      </c>
      <c r="C335" s="249" t="s">
        <v>2071</v>
      </c>
      <c r="D335" s="249" t="s">
        <v>1840</v>
      </c>
      <c r="F335" s="304"/>
      <c r="G335" s="304"/>
      <c r="H335" s="304"/>
      <c r="I335" s="305" t="s">
        <v>3439</v>
      </c>
    </row>
    <row r="336" spans="1:9" ht="15" customHeight="1" x14ac:dyDescent="0.3">
      <c r="A336" s="249">
        <v>519653</v>
      </c>
      <c r="B336" s="249" t="s">
        <v>1250</v>
      </c>
      <c r="C336" s="249" t="s">
        <v>90</v>
      </c>
      <c r="D336" s="249" t="s">
        <v>1856</v>
      </c>
      <c r="F336" s="306"/>
      <c r="G336" s="306"/>
      <c r="H336" s="306"/>
      <c r="I336" s="305" t="s">
        <v>3439</v>
      </c>
    </row>
    <row r="337" spans="1:9" ht="15" customHeight="1" x14ac:dyDescent="0.3">
      <c r="A337" s="249">
        <v>519668</v>
      </c>
      <c r="B337" s="249" t="s">
        <v>1251</v>
      </c>
      <c r="C337" s="249" t="s">
        <v>494</v>
      </c>
      <c r="D337" s="249" t="s">
        <v>546</v>
      </c>
      <c r="F337" s="304"/>
      <c r="G337" s="304"/>
      <c r="H337" s="304"/>
      <c r="I337" s="305" t="s">
        <v>3439</v>
      </c>
    </row>
    <row r="338" spans="1:9" ht="15" customHeight="1" x14ac:dyDescent="0.3">
      <c r="A338" s="249">
        <v>519686</v>
      </c>
      <c r="B338" s="249" t="s">
        <v>1252</v>
      </c>
      <c r="C338" s="249" t="s">
        <v>455</v>
      </c>
      <c r="D338" s="249" t="s">
        <v>2572</v>
      </c>
      <c r="F338" s="304"/>
      <c r="G338" s="304"/>
      <c r="H338" s="304"/>
      <c r="I338" s="305" t="s">
        <v>3439</v>
      </c>
    </row>
    <row r="339" spans="1:9" ht="15" customHeight="1" x14ac:dyDescent="0.3">
      <c r="A339" s="249">
        <v>519765</v>
      </c>
      <c r="B339" s="249" t="s">
        <v>2739</v>
      </c>
      <c r="C339" s="249" t="s">
        <v>2740</v>
      </c>
      <c r="D339" s="249" t="s">
        <v>1680</v>
      </c>
      <c r="F339" s="304"/>
      <c r="G339" s="304"/>
      <c r="H339" s="304"/>
      <c r="I339" s="305" t="s">
        <v>3439</v>
      </c>
    </row>
    <row r="340" spans="1:9" ht="15" customHeight="1" x14ac:dyDescent="0.3">
      <c r="A340" s="249">
        <v>519777</v>
      </c>
      <c r="B340" s="249" t="s">
        <v>2741</v>
      </c>
      <c r="C340" s="249" t="s">
        <v>2742</v>
      </c>
      <c r="D340" s="249" t="s">
        <v>1704</v>
      </c>
      <c r="F340" s="304"/>
      <c r="G340" s="304"/>
      <c r="H340" s="304"/>
      <c r="I340" s="305" t="s">
        <v>3439</v>
      </c>
    </row>
    <row r="341" spans="1:9" ht="15" customHeight="1" x14ac:dyDescent="0.3">
      <c r="A341" s="249">
        <v>519804</v>
      </c>
      <c r="B341" s="249" t="s">
        <v>1255</v>
      </c>
      <c r="C341" s="249" t="s">
        <v>364</v>
      </c>
      <c r="D341" s="249" t="s">
        <v>2048</v>
      </c>
      <c r="F341" s="306"/>
      <c r="G341" s="306"/>
      <c r="H341" s="306"/>
      <c r="I341" s="305" t="s">
        <v>3439</v>
      </c>
    </row>
    <row r="342" spans="1:9" ht="15" customHeight="1" x14ac:dyDescent="0.3">
      <c r="A342" s="249">
        <v>519807</v>
      </c>
      <c r="B342" s="249" t="s">
        <v>2743</v>
      </c>
      <c r="C342" s="249" t="s">
        <v>2744</v>
      </c>
      <c r="D342" s="249" t="s">
        <v>1926</v>
      </c>
      <c r="F342" s="306"/>
      <c r="G342" s="306"/>
      <c r="H342" s="306"/>
      <c r="I342" s="305" t="s">
        <v>3439</v>
      </c>
    </row>
    <row r="343" spans="1:9" ht="15" customHeight="1" x14ac:dyDescent="0.3">
      <c r="A343" s="249">
        <v>519846</v>
      </c>
      <c r="B343" s="249" t="s">
        <v>2745</v>
      </c>
      <c r="C343" s="249" t="s">
        <v>71</v>
      </c>
      <c r="D343" s="249" t="s">
        <v>1686</v>
      </c>
      <c r="F343" s="306"/>
      <c r="G343" s="306"/>
      <c r="H343" s="306"/>
      <c r="I343" s="305" t="s">
        <v>3439</v>
      </c>
    </row>
    <row r="344" spans="1:9" ht="15" customHeight="1" x14ac:dyDescent="0.3">
      <c r="A344" s="249">
        <v>519852</v>
      </c>
      <c r="B344" s="249" t="s">
        <v>2746</v>
      </c>
      <c r="C344" s="249" t="s">
        <v>2747</v>
      </c>
      <c r="D344" s="249" t="s">
        <v>547</v>
      </c>
      <c r="F344" s="306"/>
      <c r="G344" s="306"/>
      <c r="H344" s="306"/>
      <c r="I344" s="305" t="s">
        <v>3439</v>
      </c>
    </row>
    <row r="345" spans="1:9" ht="15" customHeight="1" x14ac:dyDescent="0.3">
      <c r="A345" s="249">
        <v>519859</v>
      </c>
      <c r="B345" s="249" t="s">
        <v>1256</v>
      </c>
      <c r="C345" s="249" t="s">
        <v>275</v>
      </c>
      <c r="D345" s="249" t="s">
        <v>2748</v>
      </c>
      <c r="F345" s="304"/>
      <c r="G345" s="304"/>
      <c r="H345" s="304"/>
      <c r="I345" s="305" t="s">
        <v>3439</v>
      </c>
    </row>
    <row r="346" spans="1:9" ht="15" customHeight="1" x14ac:dyDescent="0.3">
      <c r="A346" s="249">
        <v>519917</v>
      </c>
      <c r="B346" s="249" t="s">
        <v>2752</v>
      </c>
      <c r="C346" s="249" t="s">
        <v>2753</v>
      </c>
      <c r="D346" s="249" t="s">
        <v>547</v>
      </c>
      <c r="F346" s="304"/>
      <c r="G346" s="304"/>
      <c r="H346" s="304"/>
      <c r="I346" s="305" t="s">
        <v>3439</v>
      </c>
    </row>
    <row r="347" spans="1:9" ht="15" customHeight="1" x14ac:dyDescent="0.3">
      <c r="A347" s="249">
        <v>519920</v>
      </c>
      <c r="B347" s="249" t="s">
        <v>1257</v>
      </c>
      <c r="C347" s="249" t="s">
        <v>2754</v>
      </c>
      <c r="D347" s="249" t="s">
        <v>1868</v>
      </c>
      <c r="F347" s="304"/>
      <c r="G347" s="304"/>
      <c r="H347" s="304"/>
      <c r="I347" s="305" t="s">
        <v>3439</v>
      </c>
    </row>
    <row r="348" spans="1:9" ht="15" customHeight="1" x14ac:dyDescent="0.3">
      <c r="A348" s="249">
        <v>519943</v>
      </c>
      <c r="B348" s="249" t="s">
        <v>1260</v>
      </c>
      <c r="C348" s="249" t="s">
        <v>2757</v>
      </c>
      <c r="D348" s="249" t="s">
        <v>1646</v>
      </c>
      <c r="F348" s="306"/>
      <c r="G348" s="306"/>
      <c r="H348" s="306"/>
      <c r="I348" s="305" t="s">
        <v>3439</v>
      </c>
    </row>
    <row r="349" spans="1:9" ht="15" customHeight="1" x14ac:dyDescent="0.3">
      <c r="A349" s="249">
        <v>519946</v>
      </c>
      <c r="B349" s="249" t="s">
        <v>2758</v>
      </c>
      <c r="C349" s="249" t="s">
        <v>2759</v>
      </c>
      <c r="D349" s="249" t="s">
        <v>1714</v>
      </c>
      <c r="F349" s="306"/>
      <c r="G349" s="306"/>
      <c r="H349" s="306"/>
      <c r="I349" s="305" t="s">
        <v>3439</v>
      </c>
    </row>
    <row r="350" spans="1:9" ht="15" customHeight="1" x14ac:dyDescent="0.3">
      <c r="A350" s="249">
        <v>519952</v>
      </c>
      <c r="B350" s="249" t="s">
        <v>350</v>
      </c>
      <c r="C350" s="249" t="s">
        <v>2738</v>
      </c>
      <c r="D350" s="249" t="s">
        <v>1649</v>
      </c>
      <c r="F350" s="304"/>
      <c r="G350" s="304"/>
      <c r="H350" s="304"/>
      <c r="I350" s="305" t="s">
        <v>3439</v>
      </c>
    </row>
    <row r="351" spans="1:9" ht="15" customHeight="1" x14ac:dyDescent="0.3">
      <c r="A351" s="249">
        <v>520033</v>
      </c>
      <c r="B351" s="249" t="s">
        <v>1262</v>
      </c>
      <c r="C351" s="249" t="s">
        <v>106</v>
      </c>
      <c r="D351" s="249" t="s">
        <v>2760</v>
      </c>
      <c r="F351" s="304"/>
      <c r="G351" s="304"/>
      <c r="H351" s="304"/>
      <c r="I351" s="305" t="s">
        <v>3439</v>
      </c>
    </row>
    <row r="352" spans="1:9" ht="15" customHeight="1" x14ac:dyDescent="0.3">
      <c r="A352" s="249">
        <v>520194</v>
      </c>
      <c r="B352" s="249" t="s">
        <v>2767</v>
      </c>
      <c r="C352" s="249" t="s">
        <v>2768</v>
      </c>
      <c r="D352" s="249" t="s">
        <v>1759</v>
      </c>
      <c r="F352" s="304"/>
      <c r="G352" s="304"/>
      <c r="H352" s="304"/>
      <c r="I352" s="305" t="s">
        <v>3439</v>
      </c>
    </row>
    <row r="353" spans="1:9" ht="15" customHeight="1" x14ac:dyDescent="0.3">
      <c r="A353" s="249">
        <v>520236</v>
      </c>
      <c r="B353" s="249" t="s">
        <v>2769</v>
      </c>
      <c r="C353" s="249" t="s">
        <v>2596</v>
      </c>
      <c r="D353" s="249" t="s">
        <v>1702</v>
      </c>
      <c r="F353" s="304"/>
      <c r="G353" s="304"/>
      <c r="H353" s="304"/>
      <c r="I353" s="305" t="s">
        <v>3439</v>
      </c>
    </row>
    <row r="354" spans="1:9" ht="15" customHeight="1" x14ac:dyDescent="0.3">
      <c r="A354" s="249">
        <v>520254</v>
      </c>
      <c r="B354" s="249" t="s">
        <v>2770</v>
      </c>
      <c r="C354" s="249" t="s">
        <v>2115</v>
      </c>
      <c r="D354" s="249" t="s">
        <v>541</v>
      </c>
      <c r="F354" s="306"/>
      <c r="G354" s="306"/>
      <c r="H354" s="306"/>
      <c r="I354" s="305" t="s">
        <v>3439</v>
      </c>
    </row>
    <row r="355" spans="1:9" ht="15" customHeight="1" x14ac:dyDescent="0.3">
      <c r="A355" s="249">
        <v>520281</v>
      </c>
      <c r="B355" s="249" t="s">
        <v>1265</v>
      </c>
      <c r="C355" s="249" t="s">
        <v>599</v>
      </c>
      <c r="D355" s="249" t="s">
        <v>1717</v>
      </c>
      <c r="F355" s="306"/>
      <c r="G355" s="306"/>
      <c r="H355" s="306"/>
      <c r="I355" s="305" t="s">
        <v>3439</v>
      </c>
    </row>
    <row r="356" spans="1:9" ht="15" customHeight="1" x14ac:dyDescent="0.3">
      <c r="A356" s="249">
        <v>520306</v>
      </c>
      <c r="B356" s="249" t="s">
        <v>2771</v>
      </c>
      <c r="C356" s="249" t="s">
        <v>2772</v>
      </c>
      <c r="D356" s="249" t="s">
        <v>1646</v>
      </c>
      <c r="F356" s="304"/>
      <c r="G356" s="304"/>
      <c r="H356" s="304"/>
      <c r="I356" s="305" t="s">
        <v>3439</v>
      </c>
    </row>
    <row r="357" spans="1:9" ht="15" customHeight="1" x14ac:dyDescent="0.3">
      <c r="A357" s="249">
        <v>520353</v>
      </c>
      <c r="B357" s="249" t="s">
        <v>2776</v>
      </c>
      <c r="C357" s="249" t="s">
        <v>2728</v>
      </c>
      <c r="D357" s="249" t="s">
        <v>1761</v>
      </c>
      <c r="F357" s="306"/>
      <c r="G357" s="306"/>
      <c r="H357" s="306"/>
      <c r="I357" s="305" t="s">
        <v>3439</v>
      </c>
    </row>
    <row r="358" spans="1:9" ht="15" customHeight="1" x14ac:dyDescent="0.3">
      <c r="A358" s="249">
        <v>520404</v>
      </c>
      <c r="B358" s="249" t="s">
        <v>1268</v>
      </c>
      <c r="C358" s="249" t="s">
        <v>342</v>
      </c>
      <c r="D358" s="249" t="s">
        <v>1712</v>
      </c>
      <c r="E358" s="304"/>
      <c r="F358" s="304"/>
      <c r="G358" s="304"/>
      <c r="H358" s="304"/>
      <c r="I358" s="305" t="s">
        <v>3439</v>
      </c>
    </row>
    <row r="359" spans="1:9" ht="15" customHeight="1" x14ac:dyDescent="0.3">
      <c r="A359" s="249">
        <v>520460</v>
      </c>
      <c r="B359" s="249" t="s">
        <v>2782</v>
      </c>
      <c r="C359" s="249" t="s">
        <v>2131</v>
      </c>
      <c r="D359" s="249" t="s">
        <v>1895</v>
      </c>
      <c r="F359" s="306"/>
      <c r="G359" s="306"/>
      <c r="H359" s="306"/>
      <c r="I359" s="305" t="s">
        <v>3439</v>
      </c>
    </row>
    <row r="360" spans="1:9" ht="15" customHeight="1" x14ac:dyDescent="0.3">
      <c r="A360" s="249">
        <v>520557</v>
      </c>
      <c r="B360" s="249" t="s">
        <v>2786</v>
      </c>
      <c r="C360" s="249" t="s">
        <v>2756</v>
      </c>
      <c r="D360" s="249" t="s">
        <v>2608</v>
      </c>
      <c r="F360" s="304"/>
      <c r="G360" s="304"/>
      <c r="H360" s="304"/>
      <c r="I360" s="305" t="s">
        <v>3439</v>
      </c>
    </row>
    <row r="361" spans="1:9" ht="15" customHeight="1" x14ac:dyDescent="0.3">
      <c r="A361" s="249">
        <v>520601</v>
      </c>
      <c r="B361" s="249" t="s">
        <v>1275</v>
      </c>
      <c r="C361" s="249" t="s">
        <v>69</v>
      </c>
      <c r="D361" s="249" t="s">
        <v>538</v>
      </c>
      <c r="F361" s="306"/>
      <c r="G361" s="306"/>
      <c r="H361" s="306"/>
      <c r="I361" s="305" t="s">
        <v>3439</v>
      </c>
    </row>
    <row r="362" spans="1:9" ht="15" customHeight="1" x14ac:dyDescent="0.3">
      <c r="A362" s="249">
        <v>520645</v>
      </c>
      <c r="B362" s="249" t="s">
        <v>2154</v>
      </c>
      <c r="C362" s="249" t="s">
        <v>1002</v>
      </c>
      <c r="D362" s="249" t="s">
        <v>1731</v>
      </c>
      <c r="F362" s="306"/>
      <c r="G362" s="306"/>
      <c r="H362" s="306"/>
      <c r="I362" s="305" t="s">
        <v>3439</v>
      </c>
    </row>
    <row r="363" spans="1:9" ht="15" customHeight="1" x14ac:dyDescent="0.3">
      <c r="A363" s="249">
        <v>520657</v>
      </c>
      <c r="B363" s="249" t="s">
        <v>2789</v>
      </c>
      <c r="C363" s="249" t="s">
        <v>2071</v>
      </c>
      <c r="D363" s="249" t="s">
        <v>2790</v>
      </c>
      <c r="F363" s="304"/>
      <c r="G363" s="304"/>
      <c r="H363" s="304"/>
      <c r="I363" s="305" t="s">
        <v>3439</v>
      </c>
    </row>
    <row r="364" spans="1:9" ht="15" customHeight="1" x14ac:dyDescent="0.3">
      <c r="A364" s="249">
        <v>520672</v>
      </c>
      <c r="B364" s="249" t="s">
        <v>2791</v>
      </c>
      <c r="C364" s="249" t="s">
        <v>2792</v>
      </c>
      <c r="D364" s="249" t="s">
        <v>2793</v>
      </c>
      <c r="F364" s="304"/>
      <c r="G364" s="304"/>
      <c r="H364" s="304"/>
      <c r="I364" s="305" t="s">
        <v>3439</v>
      </c>
    </row>
    <row r="365" spans="1:9" ht="15" customHeight="1" x14ac:dyDescent="0.3">
      <c r="A365" s="249">
        <v>520703</v>
      </c>
      <c r="B365" s="249" t="s">
        <v>1277</v>
      </c>
      <c r="C365" s="249" t="s">
        <v>68</v>
      </c>
      <c r="D365" s="249" t="s">
        <v>2794</v>
      </c>
      <c r="F365" s="306"/>
      <c r="G365" s="306"/>
      <c r="H365" s="306"/>
      <c r="I365" s="305" t="s">
        <v>3439</v>
      </c>
    </row>
    <row r="366" spans="1:9" ht="15" customHeight="1" x14ac:dyDescent="0.3">
      <c r="A366" s="249">
        <v>520755</v>
      </c>
      <c r="B366" s="249" t="s">
        <v>1278</v>
      </c>
      <c r="C366" s="249" t="s">
        <v>2795</v>
      </c>
      <c r="D366" s="249" t="s">
        <v>2796</v>
      </c>
      <c r="F366" s="304"/>
      <c r="G366" s="304"/>
      <c r="H366" s="304"/>
      <c r="I366" s="305" t="s">
        <v>3439</v>
      </c>
    </row>
    <row r="367" spans="1:9" ht="15" customHeight="1" x14ac:dyDescent="0.3">
      <c r="A367" s="249">
        <v>520854</v>
      </c>
      <c r="B367" s="249" t="s">
        <v>2799</v>
      </c>
      <c r="C367" s="249" t="s">
        <v>2800</v>
      </c>
      <c r="D367" s="249" t="s">
        <v>2801</v>
      </c>
      <c r="F367" s="304"/>
      <c r="G367" s="304"/>
      <c r="H367" s="304"/>
      <c r="I367" s="305" t="s">
        <v>3439</v>
      </c>
    </row>
    <row r="368" spans="1:9" ht="15" customHeight="1" x14ac:dyDescent="0.3">
      <c r="A368" s="249">
        <v>520886</v>
      </c>
      <c r="B368" s="249" t="s">
        <v>2802</v>
      </c>
      <c r="C368" s="249" t="s">
        <v>2803</v>
      </c>
      <c r="D368" s="249" t="s">
        <v>1658</v>
      </c>
      <c r="F368" s="306"/>
      <c r="G368" s="306"/>
      <c r="H368" s="306"/>
      <c r="I368" s="305" t="s">
        <v>3439</v>
      </c>
    </row>
    <row r="369" spans="1:9" ht="15" customHeight="1" x14ac:dyDescent="0.3">
      <c r="A369" s="249">
        <v>520904</v>
      </c>
      <c r="B369" s="249" t="s">
        <v>2804</v>
      </c>
      <c r="C369" s="249" t="s">
        <v>2738</v>
      </c>
      <c r="D369" s="249" t="s">
        <v>1702</v>
      </c>
      <c r="F369" s="304"/>
      <c r="G369" s="304"/>
      <c r="H369" s="304"/>
      <c r="I369" s="305" t="s">
        <v>3439</v>
      </c>
    </row>
    <row r="370" spans="1:9" ht="15" customHeight="1" x14ac:dyDescent="0.3">
      <c r="A370" s="249">
        <v>520947</v>
      </c>
      <c r="B370" s="249" t="s">
        <v>1282</v>
      </c>
      <c r="C370" s="249" t="s">
        <v>258</v>
      </c>
      <c r="D370" s="249" t="s">
        <v>2807</v>
      </c>
      <c r="F370" s="304"/>
      <c r="G370" s="304"/>
      <c r="H370" s="304"/>
      <c r="I370" s="305" t="s">
        <v>3439</v>
      </c>
    </row>
    <row r="371" spans="1:9" ht="15" customHeight="1" x14ac:dyDescent="0.3">
      <c r="A371" s="249">
        <v>520998</v>
      </c>
      <c r="B371" s="249" t="s">
        <v>2811</v>
      </c>
      <c r="C371" s="249" t="s">
        <v>2071</v>
      </c>
      <c r="D371" s="249" t="s">
        <v>555</v>
      </c>
      <c r="F371" s="304"/>
      <c r="G371" s="304"/>
      <c r="H371" s="304"/>
      <c r="I371" s="305" t="s">
        <v>3439</v>
      </c>
    </row>
    <row r="372" spans="1:9" ht="15" customHeight="1" x14ac:dyDescent="0.3">
      <c r="A372" s="249">
        <v>521022</v>
      </c>
      <c r="B372" s="249" t="s">
        <v>2812</v>
      </c>
      <c r="C372" s="249" t="s">
        <v>71</v>
      </c>
      <c r="D372" s="249" t="s">
        <v>555</v>
      </c>
      <c r="F372" s="304"/>
      <c r="G372" s="304"/>
      <c r="H372" s="304"/>
      <c r="I372" s="305" t="s">
        <v>3439</v>
      </c>
    </row>
    <row r="373" spans="1:9" ht="15" customHeight="1" x14ac:dyDescent="0.3">
      <c r="A373" s="249">
        <v>521069</v>
      </c>
      <c r="B373" s="249" t="s">
        <v>2813</v>
      </c>
      <c r="C373" s="249" t="s">
        <v>2071</v>
      </c>
      <c r="D373" s="249" t="s">
        <v>1693</v>
      </c>
      <c r="E373" s="304"/>
      <c r="F373" s="304"/>
      <c r="G373" s="304"/>
      <c r="H373" s="304"/>
      <c r="I373" s="305" t="s">
        <v>3439</v>
      </c>
    </row>
    <row r="374" spans="1:9" ht="15" customHeight="1" x14ac:dyDescent="0.3">
      <c r="A374" s="249">
        <v>521076</v>
      </c>
      <c r="B374" s="249" t="s">
        <v>1039</v>
      </c>
      <c r="C374" s="249" t="s">
        <v>344</v>
      </c>
      <c r="D374" s="249" t="s">
        <v>2814</v>
      </c>
      <c r="F374" s="304"/>
      <c r="G374" s="304"/>
      <c r="H374" s="304"/>
      <c r="I374" s="305" t="s">
        <v>3439</v>
      </c>
    </row>
    <row r="375" spans="1:9" ht="15" customHeight="1" x14ac:dyDescent="0.3">
      <c r="A375" s="249">
        <v>521126</v>
      </c>
      <c r="B375" s="249" t="s">
        <v>2818</v>
      </c>
      <c r="C375" s="249" t="s">
        <v>2156</v>
      </c>
      <c r="D375" s="249" t="s">
        <v>556</v>
      </c>
      <c r="F375" s="304"/>
      <c r="G375" s="304"/>
      <c r="H375" s="304"/>
      <c r="I375" s="305" t="s">
        <v>3439</v>
      </c>
    </row>
    <row r="376" spans="1:9" ht="15" customHeight="1" x14ac:dyDescent="0.3">
      <c r="A376" s="249">
        <v>521129</v>
      </c>
      <c r="B376" s="249" t="s">
        <v>2819</v>
      </c>
      <c r="C376" s="249" t="s">
        <v>2820</v>
      </c>
      <c r="D376" s="249" t="s">
        <v>557</v>
      </c>
      <c r="F376" s="306"/>
      <c r="G376" s="306"/>
      <c r="H376" s="306"/>
      <c r="I376" s="305" t="s">
        <v>3439</v>
      </c>
    </row>
    <row r="377" spans="1:9" ht="15" customHeight="1" x14ac:dyDescent="0.3">
      <c r="A377" s="249">
        <v>521134</v>
      </c>
      <c r="B377" s="249" t="s">
        <v>2821</v>
      </c>
      <c r="C377" s="249" t="s">
        <v>2759</v>
      </c>
      <c r="D377" s="249" t="s">
        <v>1764</v>
      </c>
      <c r="F377" s="306"/>
      <c r="G377" s="306"/>
      <c r="H377" s="306"/>
      <c r="I377" s="305" t="s">
        <v>3439</v>
      </c>
    </row>
    <row r="378" spans="1:9" ht="15" customHeight="1" x14ac:dyDescent="0.3">
      <c r="A378" s="249">
        <v>521170</v>
      </c>
      <c r="B378" s="249" t="s">
        <v>2823</v>
      </c>
      <c r="C378" s="249" t="s">
        <v>2824</v>
      </c>
      <c r="D378" s="249" t="s">
        <v>2825</v>
      </c>
      <c r="F378" s="304"/>
      <c r="G378" s="304"/>
      <c r="H378" s="304"/>
      <c r="I378" s="305" t="s">
        <v>3439</v>
      </c>
    </row>
    <row r="379" spans="1:9" ht="15" customHeight="1" x14ac:dyDescent="0.3">
      <c r="A379" s="249">
        <v>521180</v>
      </c>
      <c r="B379" s="249" t="s">
        <v>1289</v>
      </c>
      <c r="C379" s="249" t="s">
        <v>71</v>
      </c>
      <c r="D379" s="249" t="s">
        <v>1804</v>
      </c>
      <c r="E379" s="304"/>
      <c r="F379" s="304"/>
      <c r="G379" s="304"/>
      <c r="H379" s="304"/>
      <c r="I379" s="305" t="s">
        <v>3439</v>
      </c>
    </row>
    <row r="380" spans="1:9" ht="15" customHeight="1" x14ac:dyDescent="0.3">
      <c r="A380" s="249">
        <v>521184</v>
      </c>
      <c r="B380" s="249" t="s">
        <v>1290</v>
      </c>
      <c r="C380" s="249" t="s">
        <v>866</v>
      </c>
      <c r="D380" s="249" t="s">
        <v>1722</v>
      </c>
      <c r="F380" s="306"/>
      <c r="G380" s="306"/>
      <c r="H380" s="306"/>
      <c r="I380" s="305" t="s">
        <v>3439</v>
      </c>
    </row>
    <row r="381" spans="1:9" ht="15" customHeight="1" x14ac:dyDescent="0.3">
      <c r="A381" s="249">
        <v>521208</v>
      </c>
      <c r="B381" s="249" t="s">
        <v>2828</v>
      </c>
      <c r="C381" s="249" t="s">
        <v>2829</v>
      </c>
      <c r="F381" s="306"/>
      <c r="G381" s="306"/>
      <c r="H381" s="306"/>
      <c r="I381" s="305" t="s">
        <v>3439</v>
      </c>
    </row>
    <row r="382" spans="1:9" ht="15" customHeight="1" x14ac:dyDescent="0.3">
      <c r="A382" s="249">
        <v>521232</v>
      </c>
      <c r="B382" s="249" t="s">
        <v>2830</v>
      </c>
      <c r="C382" s="249" t="s">
        <v>2112</v>
      </c>
      <c r="D382" s="249" t="s">
        <v>1761</v>
      </c>
      <c r="F382" s="306"/>
      <c r="G382" s="306"/>
      <c r="H382" s="306"/>
      <c r="I382" s="305" t="s">
        <v>3439</v>
      </c>
    </row>
    <row r="383" spans="1:9" ht="15" customHeight="1" x14ac:dyDescent="0.3">
      <c r="A383" s="249">
        <v>521284</v>
      </c>
      <c r="B383" s="249" t="s">
        <v>2832</v>
      </c>
      <c r="C383" s="249" t="s">
        <v>2070</v>
      </c>
      <c r="D383" s="249" t="s">
        <v>555</v>
      </c>
      <c r="F383" s="304"/>
      <c r="G383" s="304"/>
      <c r="H383" s="304"/>
      <c r="I383" s="305" t="s">
        <v>3439</v>
      </c>
    </row>
    <row r="384" spans="1:9" ht="15" customHeight="1" x14ac:dyDescent="0.3">
      <c r="A384" s="249">
        <v>521296</v>
      </c>
      <c r="B384" s="249" t="s">
        <v>1293</v>
      </c>
      <c r="C384" s="249" t="s">
        <v>279</v>
      </c>
      <c r="D384" s="249" t="s">
        <v>1666</v>
      </c>
      <c r="F384" s="306"/>
      <c r="G384" s="306"/>
      <c r="H384" s="306"/>
      <c r="I384" s="305" t="s">
        <v>3439</v>
      </c>
    </row>
    <row r="385" spans="1:9" ht="15" customHeight="1" x14ac:dyDescent="0.3">
      <c r="A385" s="249">
        <v>521339</v>
      </c>
      <c r="B385" s="249" t="s">
        <v>1295</v>
      </c>
      <c r="C385" s="249" t="s">
        <v>67</v>
      </c>
      <c r="D385" s="249" t="s">
        <v>546</v>
      </c>
      <c r="F385" s="306"/>
      <c r="G385" s="306"/>
      <c r="H385" s="306"/>
      <c r="I385" s="305" t="s">
        <v>3439</v>
      </c>
    </row>
    <row r="386" spans="1:9" ht="15" customHeight="1" x14ac:dyDescent="0.3">
      <c r="A386" s="249">
        <v>521396</v>
      </c>
      <c r="B386" s="249" t="s">
        <v>1299</v>
      </c>
      <c r="C386" s="249" t="s">
        <v>373</v>
      </c>
      <c r="D386" s="249" t="s">
        <v>560</v>
      </c>
      <c r="F386" s="304"/>
      <c r="G386" s="304"/>
      <c r="H386" s="304"/>
      <c r="I386" s="305" t="s">
        <v>3439</v>
      </c>
    </row>
    <row r="387" spans="1:9" ht="15" customHeight="1" x14ac:dyDescent="0.3">
      <c r="A387" s="249">
        <v>521400</v>
      </c>
      <c r="B387" s="249" t="s">
        <v>1300</v>
      </c>
      <c r="C387" s="249" t="s">
        <v>2143</v>
      </c>
      <c r="D387" s="249" t="s">
        <v>579</v>
      </c>
      <c r="F387" s="304"/>
      <c r="G387" s="304"/>
      <c r="H387" s="304"/>
      <c r="I387" s="305" t="s">
        <v>3439</v>
      </c>
    </row>
    <row r="388" spans="1:9" ht="15" customHeight="1" x14ac:dyDescent="0.3">
      <c r="A388" s="249">
        <v>521435</v>
      </c>
      <c r="B388" s="249" t="s">
        <v>1301</v>
      </c>
      <c r="C388" s="249" t="s">
        <v>110</v>
      </c>
      <c r="D388" s="249" t="s">
        <v>1736</v>
      </c>
      <c r="I388" s="305" t="s">
        <v>3439</v>
      </c>
    </row>
    <row r="389" spans="1:9" ht="15" customHeight="1" x14ac:dyDescent="0.3">
      <c r="A389" s="249">
        <v>521516</v>
      </c>
      <c r="B389" s="249" t="s">
        <v>1313</v>
      </c>
      <c r="C389" s="249" t="s">
        <v>1314</v>
      </c>
      <c r="D389" s="249" t="s">
        <v>1707</v>
      </c>
      <c r="F389" s="306"/>
      <c r="G389" s="306"/>
      <c r="H389" s="306"/>
      <c r="I389" s="305" t="s">
        <v>3439</v>
      </c>
    </row>
    <row r="390" spans="1:9" ht="15" customHeight="1" x14ac:dyDescent="0.3">
      <c r="A390" s="249">
        <v>521551</v>
      </c>
      <c r="B390" s="249" t="s">
        <v>1318</v>
      </c>
      <c r="C390" s="249" t="s">
        <v>71</v>
      </c>
      <c r="D390" s="249" t="s">
        <v>1686</v>
      </c>
      <c r="F390" s="304"/>
      <c r="G390" s="304"/>
      <c r="H390" s="304"/>
      <c r="I390" s="305" t="s">
        <v>3439</v>
      </c>
    </row>
    <row r="391" spans="1:9" ht="15" customHeight="1" x14ac:dyDescent="0.3">
      <c r="A391" s="249">
        <v>521585</v>
      </c>
      <c r="B391" s="249" t="s">
        <v>1322</v>
      </c>
      <c r="C391" s="249" t="s">
        <v>402</v>
      </c>
      <c r="D391" s="249" t="s">
        <v>2838</v>
      </c>
      <c r="E391" s="304"/>
      <c r="F391" s="304"/>
      <c r="G391" s="304"/>
      <c r="H391" s="304"/>
      <c r="I391" s="305" t="s">
        <v>3439</v>
      </c>
    </row>
    <row r="392" spans="1:9" ht="15" customHeight="1" x14ac:dyDescent="0.3">
      <c r="A392" s="249">
        <v>521662</v>
      </c>
      <c r="B392" s="249" t="s">
        <v>593</v>
      </c>
      <c r="C392" s="249" t="s">
        <v>71</v>
      </c>
      <c r="D392" s="249" t="s">
        <v>544</v>
      </c>
      <c r="F392" s="304"/>
      <c r="G392" s="304"/>
      <c r="H392" s="304"/>
      <c r="I392" s="305" t="s">
        <v>3439</v>
      </c>
    </row>
    <row r="393" spans="1:9" ht="15" customHeight="1" x14ac:dyDescent="0.3">
      <c r="A393" s="249">
        <v>521914</v>
      </c>
      <c r="B393" s="249" t="s">
        <v>601</v>
      </c>
      <c r="C393" s="249" t="s">
        <v>74</v>
      </c>
      <c r="D393" s="249" t="s">
        <v>621</v>
      </c>
      <c r="F393" s="304"/>
      <c r="G393" s="304"/>
      <c r="H393" s="304"/>
      <c r="I393" s="305" t="s">
        <v>3439</v>
      </c>
    </row>
    <row r="394" spans="1:9" ht="15" customHeight="1" x14ac:dyDescent="0.3">
      <c r="A394" s="249">
        <v>521935</v>
      </c>
      <c r="B394" s="249" t="s">
        <v>1373</v>
      </c>
      <c r="C394" s="249" t="s">
        <v>1374</v>
      </c>
      <c r="D394" s="249" t="s">
        <v>2839</v>
      </c>
      <c r="F394" s="304"/>
      <c r="G394" s="304"/>
      <c r="H394" s="304"/>
      <c r="I394" s="305" t="s">
        <v>3439</v>
      </c>
    </row>
    <row r="395" spans="1:9" ht="15" customHeight="1" x14ac:dyDescent="0.3">
      <c r="A395" s="249">
        <v>521989</v>
      </c>
      <c r="B395" s="249" t="s">
        <v>1385</v>
      </c>
      <c r="C395" s="249" t="s">
        <v>566</v>
      </c>
      <c r="D395" s="249" t="s">
        <v>1684</v>
      </c>
      <c r="F395" s="304"/>
      <c r="G395" s="304"/>
      <c r="H395" s="304"/>
      <c r="I395" s="305" t="s">
        <v>3439</v>
      </c>
    </row>
    <row r="396" spans="1:9" ht="15" customHeight="1" x14ac:dyDescent="0.3">
      <c r="A396" s="249">
        <v>522013</v>
      </c>
      <c r="B396" s="249" t="s">
        <v>1389</v>
      </c>
      <c r="C396" s="249" t="s">
        <v>260</v>
      </c>
      <c r="D396" s="249" t="s">
        <v>1770</v>
      </c>
      <c r="F396" s="304"/>
      <c r="G396" s="304"/>
      <c r="H396" s="304"/>
      <c r="I396" s="305" t="s">
        <v>3439</v>
      </c>
    </row>
    <row r="397" spans="1:9" ht="15" customHeight="1" x14ac:dyDescent="0.3">
      <c r="A397" s="249">
        <v>522022</v>
      </c>
      <c r="B397" s="249" t="s">
        <v>1390</v>
      </c>
      <c r="C397" s="249" t="s">
        <v>71</v>
      </c>
      <c r="D397" s="249" t="s">
        <v>1703</v>
      </c>
      <c r="F397" s="304"/>
      <c r="G397" s="304"/>
      <c r="H397" s="304"/>
      <c r="I397" s="305" t="s">
        <v>3439</v>
      </c>
    </row>
    <row r="398" spans="1:9" ht="15" customHeight="1" x14ac:dyDescent="0.3">
      <c r="A398" s="249">
        <v>522031</v>
      </c>
      <c r="B398" s="249" t="s">
        <v>605</v>
      </c>
      <c r="C398" s="249" t="s">
        <v>110</v>
      </c>
      <c r="D398" s="249" t="s">
        <v>2707</v>
      </c>
      <c r="F398" s="304"/>
      <c r="G398" s="304"/>
      <c r="H398" s="304"/>
      <c r="I398" s="305" t="s">
        <v>3439</v>
      </c>
    </row>
    <row r="399" spans="1:9" ht="15" customHeight="1" x14ac:dyDescent="0.3">
      <c r="A399" s="249">
        <v>522052</v>
      </c>
      <c r="B399" s="249" t="s">
        <v>1829</v>
      </c>
      <c r="C399" s="249" t="s">
        <v>92</v>
      </c>
      <c r="D399" s="249" t="s">
        <v>1699</v>
      </c>
      <c r="F399" s="306"/>
      <c r="G399" s="306"/>
      <c r="H399" s="306"/>
      <c r="I399" s="305" t="s">
        <v>3439</v>
      </c>
    </row>
    <row r="400" spans="1:9" ht="15" customHeight="1" x14ac:dyDescent="0.3">
      <c r="A400" s="249">
        <v>522070</v>
      </c>
      <c r="B400" s="249" t="s">
        <v>1397</v>
      </c>
      <c r="C400" s="249" t="s">
        <v>100</v>
      </c>
      <c r="D400" s="249" t="s">
        <v>2566</v>
      </c>
      <c r="F400" s="304"/>
      <c r="G400" s="304"/>
      <c r="H400" s="304"/>
      <c r="I400" s="305" t="s">
        <v>3439</v>
      </c>
    </row>
    <row r="401" spans="1:9" ht="15" customHeight="1" x14ac:dyDescent="0.3">
      <c r="A401" s="249">
        <v>522077</v>
      </c>
      <c r="B401" s="249" t="s">
        <v>1399</v>
      </c>
      <c r="C401" s="249" t="s">
        <v>409</v>
      </c>
      <c r="D401" s="249" t="s">
        <v>1684</v>
      </c>
      <c r="F401" s="304"/>
      <c r="G401" s="304"/>
      <c r="H401" s="304"/>
      <c r="I401" s="305" t="s">
        <v>3439</v>
      </c>
    </row>
    <row r="402" spans="1:9" ht="15" customHeight="1" x14ac:dyDescent="0.3">
      <c r="A402" s="249">
        <v>522124</v>
      </c>
      <c r="B402" s="249" t="s">
        <v>1405</v>
      </c>
      <c r="C402" s="249" t="s">
        <v>772</v>
      </c>
      <c r="D402" s="249" t="s">
        <v>555</v>
      </c>
      <c r="F402" s="306"/>
      <c r="G402" s="306"/>
      <c r="H402" s="306"/>
      <c r="I402" s="305" t="s">
        <v>3439</v>
      </c>
    </row>
    <row r="403" spans="1:9" ht="15" customHeight="1" x14ac:dyDescent="0.3">
      <c r="A403" s="249">
        <v>522219</v>
      </c>
      <c r="B403" s="249" t="s">
        <v>1419</v>
      </c>
      <c r="C403" s="249" t="s">
        <v>90</v>
      </c>
      <c r="D403" s="249" t="s">
        <v>543</v>
      </c>
      <c r="F403" s="306"/>
      <c r="G403" s="306"/>
      <c r="H403" s="306"/>
      <c r="I403" s="305" t="s">
        <v>3439</v>
      </c>
    </row>
    <row r="404" spans="1:9" ht="15" customHeight="1" x14ac:dyDescent="0.3">
      <c r="A404" s="249">
        <v>522257</v>
      </c>
      <c r="B404" s="249" t="s">
        <v>1426</v>
      </c>
      <c r="C404" s="249" t="s">
        <v>240</v>
      </c>
      <c r="D404" s="249" t="s">
        <v>1679</v>
      </c>
      <c r="F404" s="304"/>
      <c r="G404" s="304"/>
      <c r="H404" s="304"/>
      <c r="I404" s="305" t="s">
        <v>3439</v>
      </c>
    </row>
    <row r="405" spans="1:9" ht="15" customHeight="1" x14ac:dyDescent="0.3">
      <c r="A405" s="249">
        <v>522264</v>
      </c>
      <c r="B405" s="249" t="s">
        <v>2841</v>
      </c>
      <c r="C405" s="249" t="s">
        <v>276</v>
      </c>
      <c r="D405" s="249" t="s">
        <v>2551</v>
      </c>
      <c r="F405" s="304"/>
      <c r="G405" s="304"/>
      <c r="H405" s="304"/>
      <c r="I405" s="305" t="s">
        <v>3439</v>
      </c>
    </row>
    <row r="406" spans="1:9" ht="15" customHeight="1" x14ac:dyDescent="0.3">
      <c r="A406" s="249">
        <v>522280</v>
      </c>
      <c r="B406" s="249" t="s">
        <v>609</v>
      </c>
      <c r="C406" s="249" t="s">
        <v>610</v>
      </c>
      <c r="D406" s="249" t="s">
        <v>1702</v>
      </c>
      <c r="F406" s="304"/>
      <c r="G406" s="304"/>
      <c r="H406" s="304"/>
      <c r="I406" s="305" t="s">
        <v>3439</v>
      </c>
    </row>
    <row r="407" spans="1:9" ht="15" customHeight="1" x14ac:dyDescent="0.3">
      <c r="A407" s="249">
        <v>522358</v>
      </c>
      <c r="B407" s="249" t="s">
        <v>1434</v>
      </c>
      <c r="C407" s="249" t="s">
        <v>71</v>
      </c>
      <c r="D407" s="249" t="s">
        <v>1763</v>
      </c>
      <c r="F407" s="306"/>
      <c r="G407" s="306"/>
      <c r="H407" s="306"/>
      <c r="I407" s="305" t="s">
        <v>3439</v>
      </c>
    </row>
    <row r="408" spans="1:9" ht="15" customHeight="1" x14ac:dyDescent="0.3">
      <c r="A408" s="249">
        <v>522407</v>
      </c>
      <c r="B408" s="249" t="s">
        <v>1438</v>
      </c>
      <c r="C408" s="249" t="s">
        <v>1439</v>
      </c>
      <c r="D408" s="249" t="s">
        <v>2843</v>
      </c>
      <c r="F408" s="304"/>
      <c r="G408" s="304"/>
      <c r="H408" s="304"/>
      <c r="I408" s="305" t="s">
        <v>3439</v>
      </c>
    </row>
    <row r="409" spans="1:9" ht="15" customHeight="1" x14ac:dyDescent="0.3">
      <c r="A409" s="249">
        <v>522428</v>
      </c>
      <c r="B409" s="249" t="s">
        <v>1444</v>
      </c>
      <c r="C409" s="249" t="s">
        <v>344</v>
      </c>
      <c r="D409" s="249" t="s">
        <v>1787</v>
      </c>
      <c r="F409" s="304"/>
      <c r="G409" s="304"/>
      <c r="H409" s="304"/>
      <c r="I409" s="305" t="s">
        <v>3439</v>
      </c>
    </row>
    <row r="410" spans="1:9" ht="15" customHeight="1" x14ac:dyDescent="0.3">
      <c r="A410" s="249">
        <v>522523</v>
      </c>
      <c r="B410" s="249" t="s">
        <v>1463</v>
      </c>
      <c r="C410" s="249" t="s">
        <v>256</v>
      </c>
      <c r="D410" s="249" t="s">
        <v>2844</v>
      </c>
      <c r="E410" s="304"/>
      <c r="F410" s="304"/>
      <c r="G410" s="304"/>
      <c r="H410" s="304"/>
      <c r="I410" s="305" t="s">
        <v>3439</v>
      </c>
    </row>
    <row r="411" spans="1:9" ht="15" customHeight="1" x14ac:dyDescent="0.3">
      <c r="A411" s="249">
        <v>522525</v>
      </c>
      <c r="B411" s="249" t="s">
        <v>615</v>
      </c>
      <c r="C411" s="249" t="s">
        <v>110</v>
      </c>
      <c r="D411" s="249" t="s">
        <v>1675</v>
      </c>
      <c r="F411" s="304"/>
      <c r="G411" s="304"/>
      <c r="H411" s="304"/>
      <c r="I411" s="305" t="s">
        <v>3439</v>
      </c>
    </row>
    <row r="412" spans="1:9" ht="15" customHeight="1" x14ac:dyDescent="0.3">
      <c r="A412" s="249">
        <v>522599</v>
      </c>
      <c r="B412" s="249" t="s">
        <v>1467</v>
      </c>
      <c r="C412" s="249" t="s">
        <v>344</v>
      </c>
      <c r="D412" s="249" t="s">
        <v>2845</v>
      </c>
      <c r="F412" s="304"/>
      <c r="G412" s="304"/>
      <c r="H412" s="304"/>
      <c r="I412" s="305" t="s">
        <v>3439</v>
      </c>
    </row>
    <row r="413" spans="1:9" ht="15" customHeight="1" x14ac:dyDescent="0.3">
      <c r="A413" s="249">
        <v>522620</v>
      </c>
      <c r="B413" s="249" t="s">
        <v>620</v>
      </c>
      <c r="C413" s="249" t="s">
        <v>73</v>
      </c>
      <c r="D413" s="249" t="s">
        <v>2846</v>
      </c>
      <c r="F413" s="306"/>
      <c r="G413" s="306"/>
      <c r="H413" s="306"/>
      <c r="I413" s="305" t="s">
        <v>3439</v>
      </c>
    </row>
    <row r="414" spans="1:9" ht="15" customHeight="1" x14ac:dyDescent="0.3">
      <c r="A414" s="249">
        <v>522653</v>
      </c>
      <c r="B414" s="249" t="s">
        <v>1469</v>
      </c>
      <c r="C414" s="249" t="s">
        <v>999</v>
      </c>
      <c r="D414" s="249" t="s">
        <v>83</v>
      </c>
      <c r="F414" s="304"/>
      <c r="G414" s="304"/>
      <c r="H414" s="304"/>
      <c r="I414" s="305" t="s">
        <v>3439</v>
      </c>
    </row>
    <row r="415" spans="1:9" ht="15" customHeight="1" x14ac:dyDescent="0.3">
      <c r="A415" s="249">
        <v>522803</v>
      </c>
      <c r="B415" s="249" t="s">
        <v>1481</v>
      </c>
      <c r="C415" s="249" t="s">
        <v>71</v>
      </c>
      <c r="D415" s="249" t="s">
        <v>555</v>
      </c>
      <c r="E415" s="304"/>
      <c r="F415" s="304"/>
      <c r="G415" s="304"/>
      <c r="H415" s="304"/>
      <c r="I415" s="305" t="s">
        <v>3439</v>
      </c>
    </row>
    <row r="416" spans="1:9" ht="15" customHeight="1" x14ac:dyDescent="0.3">
      <c r="A416" s="249">
        <v>522896</v>
      </c>
      <c r="B416" s="249" t="s">
        <v>1485</v>
      </c>
      <c r="C416" s="249" t="s">
        <v>402</v>
      </c>
      <c r="D416" s="249" t="s">
        <v>1681</v>
      </c>
      <c r="E416" s="304"/>
      <c r="F416" s="304"/>
      <c r="G416" s="304"/>
      <c r="H416" s="304"/>
      <c r="I416" s="305" t="s">
        <v>3439</v>
      </c>
    </row>
    <row r="417" spans="1:26" ht="15" customHeight="1" x14ac:dyDescent="0.3">
      <c r="A417" s="249">
        <v>523001</v>
      </c>
      <c r="B417" s="249" t="s">
        <v>1664</v>
      </c>
      <c r="C417" s="249" t="s">
        <v>94</v>
      </c>
      <c r="D417" s="249" t="s">
        <v>1665</v>
      </c>
      <c r="F417" s="306"/>
      <c r="G417" s="306"/>
      <c r="H417" s="306"/>
      <c r="I417" s="305" t="s">
        <v>3439</v>
      </c>
    </row>
    <row r="418" spans="1:26" ht="15" customHeight="1" x14ac:dyDescent="0.3">
      <c r="A418" s="249">
        <v>523044</v>
      </c>
      <c r="B418" s="249" t="s">
        <v>623</v>
      </c>
      <c r="C418" s="249" t="s">
        <v>74</v>
      </c>
      <c r="D418" s="249" t="s">
        <v>545</v>
      </c>
      <c r="F418" s="306"/>
      <c r="G418" s="306"/>
      <c r="H418" s="306"/>
      <c r="I418" s="305" t="s">
        <v>3439</v>
      </c>
    </row>
    <row r="419" spans="1:26" ht="15" customHeight="1" x14ac:dyDescent="0.3">
      <c r="A419" s="249">
        <v>523070</v>
      </c>
      <c r="B419" s="249" t="s">
        <v>626</v>
      </c>
      <c r="C419" s="249" t="s">
        <v>96</v>
      </c>
      <c r="D419" s="249" t="s">
        <v>560</v>
      </c>
      <c r="F419" s="304"/>
      <c r="G419" s="304"/>
      <c r="H419" s="304"/>
      <c r="I419" s="305" t="s">
        <v>3439</v>
      </c>
    </row>
    <row r="420" spans="1:26" ht="15" customHeight="1" x14ac:dyDescent="0.3">
      <c r="A420" s="249">
        <v>523076</v>
      </c>
      <c r="B420" s="249" t="s">
        <v>627</v>
      </c>
      <c r="C420" s="249" t="s">
        <v>70</v>
      </c>
      <c r="D420" s="249" t="s">
        <v>1712</v>
      </c>
      <c r="F420" s="304"/>
      <c r="G420" s="304"/>
      <c r="H420" s="304"/>
      <c r="I420" s="305" t="s">
        <v>3439</v>
      </c>
    </row>
    <row r="421" spans="1:26" ht="15" customHeight="1" x14ac:dyDescent="0.3">
      <c r="A421" s="249">
        <v>523161</v>
      </c>
      <c r="B421" s="249" t="s">
        <v>1694</v>
      </c>
      <c r="C421" s="249" t="s">
        <v>624</v>
      </c>
      <c r="D421" s="249" t="s">
        <v>1680</v>
      </c>
      <c r="F421" s="304"/>
      <c r="G421" s="304"/>
      <c r="H421" s="304"/>
      <c r="I421" s="305" t="s">
        <v>3439</v>
      </c>
    </row>
    <row r="422" spans="1:26" ht="15" customHeight="1" x14ac:dyDescent="0.3">
      <c r="A422" s="249">
        <v>523223</v>
      </c>
      <c r="B422" s="249" t="s">
        <v>631</v>
      </c>
      <c r="C422" s="249" t="s">
        <v>272</v>
      </c>
      <c r="D422" s="249" t="s">
        <v>1617</v>
      </c>
      <c r="F422" s="304"/>
      <c r="G422" s="304"/>
      <c r="H422" s="304"/>
      <c r="I422" s="305" t="s">
        <v>3439</v>
      </c>
    </row>
    <row r="423" spans="1:26" ht="15" customHeight="1" x14ac:dyDescent="0.3">
      <c r="A423" s="249">
        <v>523459</v>
      </c>
      <c r="B423" s="249" t="s">
        <v>634</v>
      </c>
      <c r="C423" s="249" t="s">
        <v>454</v>
      </c>
      <c r="D423" s="249" t="s">
        <v>1726</v>
      </c>
      <c r="F423" s="304"/>
      <c r="G423" s="304"/>
      <c r="H423" s="304"/>
      <c r="I423" s="305" t="s">
        <v>3439</v>
      </c>
    </row>
    <row r="424" spans="1:26" ht="15" customHeight="1" x14ac:dyDescent="0.3">
      <c r="A424" s="249">
        <v>523562</v>
      </c>
      <c r="B424" s="249" t="s">
        <v>641</v>
      </c>
      <c r="C424" s="249" t="s">
        <v>103</v>
      </c>
      <c r="D424" s="249" t="s">
        <v>544</v>
      </c>
      <c r="F424" s="304"/>
      <c r="G424" s="304"/>
      <c r="H424" s="304"/>
      <c r="I424" s="305" t="s">
        <v>3439</v>
      </c>
    </row>
    <row r="425" spans="1:26" ht="15" customHeight="1" x14ac:dyDescent="0.3">
      <c r="A425" s="249">
        <v>523648</v>
      </c>
      <c r="B425" s="249" t="s">
        <v>646</v>
      </c>
      <c r="C425" s="249" t="s">
        <v>88</v>
      </c>
      <c r="D425" s="249" t="s">
        <v>1751</v>
      </c>
      <c r="F425" s="304"/>
      <c r="G425" s="304"/>
      <c r="H425" s="304"/>
      <c r="I425" s="305" t="s">
        <v>3439</v>
      </c>
    </row>
    <row r="426" spans="1:26" ht="15" customHeight="1" x14ac:dyDescent="0.3">
      <c r="A426" s="249">
        <v>523733</v>
      </c>
      <c r="B426" s="249" t="s">
        <v>649</v>
      </c>
      <c r="C426" s="249" t="s">
        <v>70</v>
      </c>
      <c r="D426" s="249" t="s">
        <v>1764</v>
      </c>
      <c r="F426" s="306"/>
      <c r="G426" s="306"/>
      <c r="H426" s="306"/>
      <c r="I426" s="305" t="s">
        <v>3439</v>
      </c>
    </row>
    <row r="427" spans="1:26" ht="15" customHeight="1" x14ac:dyDescent="0.3">
      <c r="A427" s="249">
        <v>523795</v>
      </c>
      <c r="B427" s="249" t="s">
        <v>651</v>
      </c>
      <c r="C427" s="249" t="s">
        <v>76</v>
      </c>
      <c r="D427" s="249" t="s">
        <v>1679</v>
      </c>
      <c r="F427" s="304"/>
      <c r="G427" s="304"/>
      <c r="H427" s="304"/>
      <c r="I427" s="305" t="s">
        <v>3439</v>
      </c>
    </row>
    <row r="428" spans="1:26" ht="15" customHeight="1" x14ac:dyDescent="0.3">
      <c r="A428" s="249">
        <v>524004</v>
      </c>
      <c r="B428" s="249" t="s">
        <v>656</v>
      </c>
      <c r="C428" s="249" t="s">
        <v>83</v>
      </c>
      <c r="D428" s="249" t="s">
        <v>1784</v>
      </c>
      <c r="F428" s="306"/>
      <c r="G428" s="306"/>
      <c r="H428" s="306"/>
      <c r="I428" s="305" t="s">
        <v>3439</v>
      </c>
    </row>
    <row r="429" spans="1:26" ht="15" customHeight="1" x14ac:dyDescent="0.3">
      <c r="A429" s="249">
        <v>524030</v>
      </c>
      <c r="B429" s="249" t="s">
        <v>2033</v>
      </c>
      <c r="C429" s="249" t="s">
        <v>83</v>
      </c>
      <c r="D429" s="249" t="s">
        <v>2851</v>
      </c>
      <c r="F429" s="304"/>
      <c r="G429" s="304"/>
      <c r="H429" s="304"/>
      <c r="I429" s="305" t="s">
        <v>3439</v>
      </c>
    </row>
    <row r="430" spans="1:26" ht="15" customHeight="1" x14ac:dyDescent="0.3">
      <c r="A430" s="249">
        <v>524033</v>
      </c>
      <c r="B430" s="249" t="s">
        <v>2034</v>
      </c>
      <c r="C430" s="249" t="s">
        <v>90</v>
      </c>
      <c r="D430" s="249" t="s">
        <v>1868</v>
      </c>
      <c r="F430" s="304"/>
      <c r="G430" s="304"/>
      <c r="H430" s="304"/>
      <c r="I430" s="305" t="s">
        <v>3439</v>
      </c>
    </row>
    <row r="431" spans="1:26" ht="15" customHeight="1" x14ac:dyDescent="0.3">
      <c r="A431" s="249">
        <v>524035</v>
      </c>
      <c r="B431" s="249" t="s">
        <v>2036</v>
      </c>
      <c r="C431" s="249" t="s">
        <v>433</v>
      </c>
      <c r="D431" s="249" t="s">
        <v>1779</v>
      </c>
      <c r="F431" s="306"/>
      <c r="G431" s="306"/>
      <c r="H431" s="306"/>
      <c r="I431" s="305" t="s">
        <v>3439</v>
      </c>
    </row>
    <row r="432" spans="1:26" ht="15" customHeight="1" x14ac:dyDescent="0.3">
      <c r="A432" s="249">
        <v>506711</v>
      </c>
      <c r="B432" s="249" t="s">
        <v>497</v>
      </c>
      <c r="C432" s="249" t="s">
        <v>71</v>
      </c>
      <c r="D432" s="249" t="s">
        <v>555</v>
      </c>
      <c r="F432" s="306"/>
      <c r="G432" s="306"/>
      <c r="H432" s="306"/>
      <c r="I432" s="305" t="s">
        <v>3438</v>
      </c>
      <c r="Y432" s="305" t="s">
        <v>2069</v>
      </c>
      <c r="Z432" s="305" t="s">
        <v>2069</v>
      </c>
    </row>
    <row r="433" spans="1:31" ht="15" customHeight="1" x14ac:dyDescent="0.3">
      <c r="A433" s="249">
        <v>502783</v>
      </c>
      <c r="B433" s="249" t="s">
        <v>1622</v>
      </c>
      <c r="C433" s="249" t="s">
        <v>542</v>
      </c>
      <c r="D433" s="249" t="s">
        <v>541</v>
      </c>
      <c r="F433" s="304"/>
      <c r="G433" s="304"/>
      <c r="H433" s="304"/>
      <c r="I433" s="305" t="s">
        <v>3438</v>
      </c>
      <c r="Z433" s="305" t="s">
        <v>2069</v>
      </c>
    </row>
    <row r="434" spans="1:31" ht="15" customHeight="1" x14ac:dyDescent="0.3">
      <c r="A434" s="249">
        <v>506079</v>
      </c>
      <c r="B434" s="249" t="s">
        <v>2127</v>
      </c>
      <c r="C434" s="249" t="s">
        <v>1824</v>
      </c>
      <c r="D434" s="249" t="s">
        <v>1753</v>
      </c>
      <c r="F434" s="306"/>
      <c r="G434" s="306"/>
      <c r="H434" s="306"/>
      <c r="I434" s="305" t="s">
        <v>3438</v>
      </c>
      <c r="Z434" s="305" t="s">
        <v>2069</v>
      </c>
    </row>
    <row r="435" spans="1:31" ht="15" customHeight="1" x14ac:dyDescent="0.3">
      <c r="A435" s="249">
        <v>524081</v>
      </c>
      <c r="B435" s="249" t="s">
        <v>2077</v>
      </c>
      <c r="C435" s="249" t="s">
        <v>113</v>
      </c>
      <c r="D435" s="249" t="s">
        <v>541</v>
      </c>
      <c r="F435" s="304"/>
      <c r="G435" s="304"/>
      <c r="H435" s="304"/>
      <c r="I435" s="305" t="s">
        <v>3438</v>
      </c>
      <c r="Z435" s="305" t="s">
        <v>2069</v>
      </c>
    </row>
    <row r="436" spans="1:31" ht="15" customHeight="1" x14ac:dyDescent="0.3">
      <c r="A436" s="249">
        <v>524107</v>
      </c>
      <c r="B436" s="249" t="s">
        <v>2087</v>
      </c>
      <c r="C436" s="249" t="s">
        <v>74</v>
      </c>
      <c r="D436" s="249" t="s">
        <v>2589</v>
      </c>
      <c r="F436" s="306"/>
      <c r="G436" s="306"/>
      <c r="H436" s="306"/>
      <c r="I436" s="305" t="s">
        <v>3438</v>
      </c>
      <c r="Z436" s="305" t="s">
        <v>2069</v>
      </c>
    </row>
    <row r="437" spans="1:31" ht="15" customHeight="1" x14ac:dyDescent="0.3">
      <c r="A437" s="249">
        <v>501140</v>
      </c>
      <c r="B437" s="249" t="s">
        <v>1623</v>
      </c>
      <c r="C437" s="249" t="s">
        <v>76</v>
      </c>
      <c r="D437" s="249" t="s">
        <v>555</v>
      </c>
      <c r="F437" s="304"/>
      <c r="G437" s="304"/>
      <c r="H437" s="304"/>
      <c r="I437" s="305" t="s">
        <v>3438</v>
      </c>
      <c r="AD437" s="308"/>
      <c r="AE437" s="303"/>
    </row>
    <row r="438" spans="1:31" ht="15" customHeight="1" x14ac:dyDescent="0.3">
      <c r="A438" s="249">
        <v>501437</v>
      </c>
      <c r="B438" s="249" t="s">
        <v>550</v>
      </c>
      <c r="C438" s="249" t="s">
        <v>246</v>
      </c>
      <c r="D438" s="249" t="s">
        <v>1702</v>
      </c>
      <c r="F438" s="306"/>
      <c r="G438" s="306"/>
      <c r="H438" s="306"/>
      <c r="I438" s="305" t="s">
        <v>3438</v>
      </c>
      <c r="AD438" s="308"/>
      <c r="AE438" s="303"/>
    </row>
    <row r="439" spans="1:31" ht="15" customHeight="1" x14ac:dyDescent="0.3">
      <c r="A439" s="249">
        <v>501465</v>
      </c>
      <c r="B439" s="249" t="s">
        <v>537</v>
      </c>
      <c r="C439" s="249" t="s">
        <v>67</v>
      </c>
      <c r="D439" s="249" t="s">
        <v>538</v>
      </c>
      <c r="F439" s="306"/>
      <c r="G439" s="306"/>
      <c r="H439" s="306"/>
      <c r="I439" s="305" t="s">
        <v>3438</v>
      </c>
      <c r="AD439" s="308"/>
      <c r="AE439" s="303"/>
    </row>
    <row r="440" spans="1:31" ht="15" customHeight="1" x14ac:dyDescent="0.3">
      <c r="A440" s="249">
        <v>501625</v>
      </c>
      <c r="B440" s="249" t="s">
        <v>1621</v>
      </c>
      <c r="C440" s="249" t="s">
        <v>539</v>
      </c>
      <c r="D440" s="249" t="s">
        <v>540</v>
      </c>
      <c r="E440" s="304"/>
      <c r="F440" s="304"/>
      <c r="G440" s="304"/>
      <c r="H440" s="304"/>
      <c r="I440" s="305" t="s">
        <v>3438</v>
      </c>
    </row>
    <row r="441" spans="1:31" ht="15" customHeight="1" x14ac:dyDescent="0.3">
      <c r="A441" s="249">
        <v>502049</v>
      </c>
      <c r="B441" s="249" t="s">
        <v>1624</v>
      </c>
      <c r="C441" s="249" t="s">
        <v>1625</v>
      </c>
      <c r="D441" s="249" t="s">
        <v>1727</v>
      </c>
      <c r="F441" s="304"/>
      <c r="G441" s="304"/>
      <c r="H441" s="304"/>
      <c r="I441" s="305" t="s">
        <v>3438</v>
      </c>
    </row>
    <row r="442" spans="1:31" ht="15" customHeight="1" x14ac:dyDescent="0.3">
      <c r="A442" s="249">
        <v>504733</v>
      </c>
      <c r="B442" s="249" t="s">
        <v>2181</v>
      </c>
      <c r="C442" s="249" t="s">
        <v>100</v>
      </c>
      <c r="D442" s="249" t="s">
        <v>1711</v>
      </c>
      <c r="E442" s="304"/>
      <c r="F442" s="304"/>
      <c r="G442" s="304"/>
      <c r="H442" s="304"/>
      <c r="I442" s="305" t="s">
        <v>3438</v>
      </c>
    </row>
    <row r="443" spans="1:31" ht="15" customHeight="1" x14ac:dyDescent="0.3">
      <c r="A443" s="249">
        <v>505688</v>
      </c>
      <c r="B443" s="249" t="s">
        <v>511</v>
      </c>
      <c r="C443" s="249" t="s">
        <v>512</v>
      </c>
      <c r="D443" s="249" t="s">
        <v>1711</v>
      </c>
      <c r="F443" s="304"/>
      <c r="G443" s="304"/>
      <c r="H443" s="304"/>
      <c r="I443" s="305" t="s">
        <v>3438</v>
      </c>
    </row>
    <row r="444" spans="1:31" ht="15" customHeight="1" x14ac:dyDescent="0.3">
      <c r="A444" s="249">
        <v>507607</v>
      </c>
      <c r="B444" s="249" t="s">
        <v>552</v>
      </c>
      <c r="C444" s="249" t="s">
        <v>332</v>
      </c>
      <c r="D444" s="249" t="s">
        <v>553</v>
      </c>
      <c r="F444" s="306"/>
      <c r="G444" s="306"/>
      <c r="H444" s="306"/>
      <c r="I444" s="305" t="s">
        <v>3438</v>
      </c>
    </row>
    <row r="445" spans="1:31" ht="15" customHeight="1" x14ac:dyDescent="0.3">
      <c r="A445" s="249">
        <v>509503</v>
      </c>
      <c r="B445" s="249" t="s">
        <v>1631</v>
      </c>
      <c r="C445" s="249" t="s">
        <v>83</v>
      </c>
      <c r="D445" s="249" t="s">
        <v>1669</v>
      </c>
      <c r="F445" s="304"/>
      <c r="G445" s="304"/>
      <c r="H445" s="304"/>
      <c r="I445" s="305" t="s">
        <v>3438</v>
      </c>
    </row>
    <row r="446" spans="1:31" ht="15" customHeight="1" x14ac:dyDescent="0.3">
      <c r="A446" s="249">
        <v>511422</v>
      </c>
      <c r="B446" s="249" t="s">
        <v>1809</v>
      </c>
      <c r="C446" s="249" t="s">
        <v>1810</v>
      </c>
      <c r="D446" s="249" t="s">
        <v>2052</v>
      </c>
      <c r="F446" s="304"/>
      <c r="G446" s="304"/>
      <c r="H446" s="304"/>
      <c r="I446" s="305" t="s">
        <v>3438</v>
      </c>
    </row>
    <row r="447" spans="1:31" ht="15" customHeight="1" x14ac:dyDescent="0.3">
      <c r="A447" s="249">
        <v>513525</v>
      </c>
      <c r="B447" s="249" t="s">
        <v>2130</v>
      </c>
      <c r="C447" s="249" t="s">
        <v>82</v>
      </c>
      <c r="D447" s="249" t="s">
        <v>1651</v>
      </c>
      <c r="F447" s="304"/>
      <c r="G447" s="304"/>
      <c r="H447" s="304"/>
      <c r="I447" s="305" t="s">
        <v>3438</v>
      </c>
    </row>
    <row r="448" spans="1:31" ht="15" customHeight="1" x14ac:dyDescent="0.3">
      <c r="A448" s="249">
        <v>524064</v>
      </c>
      <c r="B448" s="249" t="s">
        <v>2074</v>
      </c>
      <c r="C448" s="249" t="s">
        <v>289</v>
      </c>
      <c r="D448" s="249" t="s">
        <v>2587</v>
      </c>
      <c r="F448" s="306"/>
      <c r="G448" s="306"/>
      <c r="H448" s="306"/>
      <c r="I448" s="305" t="s">
        <v>3438</v>
      </c>
    </row>
    <row r="449" spans="1:26" ht="15" customHeight="1" x14ac:dyDescent="0.3">
      <c r="A449" s="249">
        <v>524079</v>
      </c>
      <c r="B449" s="249" t="s">
        <v>2075</v>
      </c>
      <c r="C449" s="249" t="s">
        <v>83</v>
      </c>
      <c r="D449" s="249" t="s">
        <v>1715</v>
      </c>
      <c r="F449" s="306"/>
      <c r="G449" s="306"/>
      <c r="H449" s="306"/>
      <c r="I449" s="305" t="s">
        <v>3438</v>
      </c>
    </row>
    <row r="450" spans="1:26" ht="15" customHeight="1" x14ac:dyDescent="0.3">
      <c r="A450" s="249">
        <v>524080</v>
      </c>
      <c r="B450" s="249" t="s">
        <v>2076</v>
      </c>
      <c r="C450" s="249" t="s">
        <v>109</v>
      </c>
      <c r="D450" s="249" t="s">
        <v>2044</v>
      </c>
      <c r="F450" s="306"/>
      <c r="G450" s="306"/>
      <c r="H450" s="306"/>
      <c r="I450" s="305" t="s">
        <v>3438</v>
      </c>
    </row>
    <row r="451" spans="1:26" ht="15" customHeight="1" x14ac:dyDescent="0.3">
      <c r="A451" s="249">
        <v>524087</v>
      </c>
      <c r="B451" s="249" t="s">
        <v>2079</v>
      </c>
      <c r="C451" s="249" t="s">
        <v>281</v>
      </c>
      <c r="D451" s="249" t="s">
        <v>2588</v>
      </c>
      <c r="F451" s="306"/>
      <c r="G451" s="306"/>
      <c r="H451" s="306"/>
      <c r="I451" s="305" t="s">
        <v>3438</v>
      </c>
    </row>
    <row r="452" spans="1:26" ht="15" customHeight="1" x14ac:dyDescent="0.3">
      <c r="A452" s="249">
        <v>524113</v>
      </c>
      <c r="B452" s="249" t="s">
        <v>2089</v>
      </c>
      <c r="C452" s="249" t="s">
        <v>97</v>
      </c>
      <c r="D452" s="249" t="s">
        <v>1759</v>
      </c>
      <c r="F452" s="304"/>
      <c r="G452" s="304"/>
      <c r="H452" s="304"/>
      <c r="I452" s="305" t="s">
        <v>3438</v>
      </c>
    </row>
    <row r="453" spans="1:26" ht="15" customHeight="1" x14ac:dyDescent="0.3">
      <c r="A453" s="249">
        <v>524114</v>
      </c>
      <c r="B453" s="249" t="s">
        <v>1609</v>
      </c>
      <c r="C453" s="249" t="s">
        <v>433</v>
      </c>
      <c r="D453" s="249" t="s">
        <v>556</v>
      </c>
      <c r="F453" s="304"/>
      <c r="G453" s="304"/>
      <c r="H453" s="304"/>
      <c r="I453" s="305" t="s">
        <v>3438</v>
      </c>
    </row>
    <row r="454" spans="1:26" ht="15" customHeight="1" x14ac:dyDescent="0.3">
      <c r="A454" s="249">
        <v>524124</v>
      </c>
      <c r="B454" s="249" t="s">
        <v>2090</v>
      </c>
      <c r="C454" s="249" t="s">
        <v>254</v>
      </c>
      <c r="D454" s="249" t="s">
        <v>2590</v>
      </c>
      <c r="F454" s="304"/>
      <c r="G454" s="304"/>
      <c r="H454" s="304"/>
      <c r="I454" s="305" t="s">
        <v>3438</v>
      </c>
    </row>
    <row r="455" spans="1:26" ht="15" customHeight="1" x14ac:dyDescent="0.3">
      <c r="A455" s="249">
        <v>524154</v>
      </c>
      <c r="B455" s="249" t="s">
        <v>2093</v>
      </c>
      <c r="C455" s="249" t="s">
        <v>396</v>
      </c>
      <c r="D455" s="249" t="s">
        <v>1650</v>
      </c>
      <c r="F455" s="306"/>
      <c r="G455" s="306"/>
      <c r="H455" s="306"/>
      <c r="I455" s="305" t="s">
        <v>3438</v>
      </c>
    </row>
    <row r="456" spans="1:26" ht="15" customHeight="1" x14ac:dyDescent="0.3">
      <c r="A456" s="249">
        <v>523560</v>
      </c>
      <c r="B456" s="249" t="s">
        <v>1939</v>
      </c>
      <c r="C456" s="249" t="s">
        <v>90</v>
      </c>
      <c r="D456" s="249" t="s">
        <v>1940</v>
      </c>
      <c r="F456" s="304"/>
      <c r="G456" s="304"/>
      <c r="H456" s="304"/>
      <c r="I456" s="305" t="s">
        <v>2063</v>
      </c>
      <c r="Z456" s="305" t="s">
        <v>2069</v>
      </c>
    </row>
    <row r="457" spans="1:26" ht="15" customHeight="1" x14ac:dyDescent="0.3">
      <c r="A457" s="249">
        <v>504670</v>
      </c>
      <c r="B457" s="249" t="s">
        <v>1135</v>
      </c>
      <c r="C457" s="249" t="s">
        <v>508</v>
      </c>
      <c r="D457" s="249" t="s">
        <v>1698</v>
      </c>
      <c r="F457" s="306"/>
      <c r="G457" s="306"/>
      <c r="H457" s="306"/>
      <c r="I457" s="305" t="s">
        <v>2063</v>
      </c>
    </row>
    <row r="458" spans="1:26" ht="15" customHeight="1" x14ac:dyDescent="0.3">
      <c r="A458" s="249">
        <v>510392</v>
      </c>
      <c r="B458" s="249" t="s">
        <v>1138</v>
      </c>
      <c r="C458" s="249" t="s">
        <v>71</v>
      </c>
      <c r="D458" s="249" t="s">
        <v>1656</v>
      </c>
      <c r="F458" s="304"/>
      <c r="G458" s="304"/>
      <c r="H458" s="304"/>
      <c r="I458" s="305" t="s">
        <v>2063</v>
      </c>
    </row>
    <row r="459" spans="1:26" ht="15" customHeight="1" x14ac:dyDescent="0.3">
      <c r="A459" s="249">
        <v>511983</v>
      </c>
      <c r="B459" s="249" t="s">
        <v>1142</v>
      </c>
      <c r="C459" s="249" t="s">
        <v>96</v>
      </c>
      <c r="D459" s="249" t="s">
        <v>1657</v>
      </c>
      <c r="F459" s="306"/>
      <c r="G459" s="306"/>
      <c r="H459" s="306"/>
      <c r="I459" s="305" t="s">
        <v>2063</v>
      </c>
    </row>
    <row r="460" spans="1:26" ht="15" customHeight="1" x14ac:dyDescent="0.3">
      <c r="A460" s="249">
        <v>513642</v>
      </c>
      <c r="B460" s="249" t="s">
        <v>1145</v>
      </c>
      <c r="C460" s="249" t="s">
        <v>106</v>
      </c>
      <c r="D460" s="249" t="s">
        <v>1787</v>
      </c>
      <c r="F460" s="304"/>
      <c r="G460" s="304"/>
      <c r="H460" s="304"/>
      <c r="I460" s="305" t="s">
        <v>2063</v>
      </c>
    </row>
    <row r="461" spans="1:26" ht="15" customHeight="1" x14ac:dyDescent="0.3">
      <c r="A461" s="249">
        <v>514343</v>
      </c>
      <c r="B461" s="249" t="s">
        <v>565</v>
      </c>
      <c r="C461" s="249" t="s">
        <v>100</v>
      </c>
      <c r="F461" s="304"/>
      <c r="G461" s="304"/>
      <c r="H461" s="304"/>
      <c r="I461" s="305" t="s">
        <v>2063</v>
      </c>
    </row>
    <row r="462" spans="1:26" ht="15" customHeight="1" x14ac:dyDescent="0.3">
      <c r="A462" s="249">
        <v>514846</v>
      </c>
      <c r="B462" s="249" t="s">
        <v>1811</v>
      </c>
      <c r="C462" s="249" t="s">
        <v>514</v>
      </c>
      <c r="D462" s="249" t="s">
        <v>3155</v>
      </c>
      <c r="F462" s="306"/>
      <c r="G462" s="306"/>
      <c r="H462" s="306"/>
      <c r="I462" s="305" t="s">
        <v>2063</v>
      </c>
    </row>
    <row r="463" spans="1:26" ht="15" customHeight="1" x14ac:dyDescent="0.3">
      <c r="A463" s="249">
        <v>515570</v>
      </c>
      <c r="B463" s="249" t="s">
        <v>568</v>
      </c>
      <c r="C463" s="249" t="s">
        <v>2071</v>
      </c>
      <c r="D463" s="249" t="s">
        <v>2864</v>
      </c>
      <c r="F463" s="306"/>
      <c r="G463" s="306"/>
      <c r="H463" s="306"/>
      <c r="I463" s="305" t="s">
        <v>2063</v>
      </c>
    </row>
    <row r="464" spans="1:26" ht="15" customHeight="1" x14ac:dyDescent="0.3">
      <c r="A464" s="249">
        <v>515834</v>
      </c>
      <c r="B464" s="249" t="s">
        <v>1156</v>
      </c>
      <c r="C464" s="249" t="s">
        <v>1157</v>
      </c>
      <c r="D464" s="249" t="s">
        <v>2867</v>
      </c>
      <c r="F464" s="304"/>
      <c r="G464" s="304"/>
      <c r="H464" s="304"/>
      <c r="I464" s="305" t="s">
        <v>2063</v>
      </c>
    </row>
    <row r="465" spans="1:9" ht="15" customHeight="1" x14ac:dyDescent="0.3">
      <c r="A465" s="249">
        <v>515881</v>
      </c>
      <c r="B465" s="249" t="s">
        <v>1158</v>
      </c>
      <c r="C465" s="249" t="s">
        <v>595</v>
      </c>
      <c r="D465" s="249" t="s">
        <v>3247</v>
      </c>
      <c r="F465" s="304"/>
      <c r="G465" s="304"/>
      <c r="H465" s="304"/>
      <c r="I465" s="305" t="s">
        <v>2063</v>
      </c>
    </row>
    <row r="466" spans="1:9" ht="15" customHeight="1" x14ac:dyDescent="0.3">
      <c r="A466" s="249">
        <v>515939</v>
      </c>
      <c r="B466" s="249" t="s">
        <v>570</v>
      </c>
      <c r="C466" s="249" t="s">
        <v>71</v>
      </c>
      <c r="D466" s="249" t="s">
        <v>1689</v>
      </c>
      <c r="F466" s="306"/>
      <c r="G466" s="306"/>
      <c r="H466" s="306"/>
      <c r="I466" s="305" t="s">
        <v>2063</v>
      </c>
    </row>
    <row r="467" spans="1:9" ht="15" customHeight="1" x14ac:dyDescent="0.3">
      <c r="A467" s="249">
        <v>516077</v>
      </c>
      <c r="B467" s="249" t="s">
        <v>2873</v>
      </c>
      <c r="C467" s="249" t="s">
        <v>1160</v>
      </c>
      <c r="D467" s="249" t="s">
        <v>556</v>
      </c>
      <c r="F467" s="304"/>
      <c r="G467" s="304"/>
      <c r="H467" s="304"/>
      <c r="I467" s="305" t="s">
        <v>2063</v>
      </c>
    </row>
    <row r="468" spans="1:9" ht="15" customHeight="1" x14ac:dyDescent="0.3">
      <c r="A468" s="249">
        <v>516247</v>
      </c>
      <c r="B468" s="249" t="s">
        <v>1162</v>
      </c>
      <c r="C468" s="249" t="s">
        <v>2143</v>
      </c>
      <c r="D468" s="249" t="s">
        <v>1648</v>
      </c>
      <c r="F468" s="304"/>
      <c r="G468" s="304"/>
      <c r="H468" s="304"/>
      <c r="I468" s="305" t="s">
        <v>2063</v>
      </c>
    </row>
    <row r="469" spans="1:9" ht="15" customHeight="1" x14ac:dyDescent="0.3">
      <c r="A469" s="249">
        <v>516481</v>
      </c>
      <c r="B469" s="249" t="s">
        <v>1165</v>
      </c>
      <c r="C469" s="249" t="s">
        <v>71</v>
      </c>
      <c r="D469" s="249" t="s">
        <v>2880</v>
      </c>
      <c r="F469" s="304"/>
      <c r="G469" s="304"/>
      <c r="H469" s="304"/>
      <c r="I469" s="305" t="s">
        <v>2063</v>
      </c>
    </row>
    <row r="470" spans="1:9" ht="15" customHeight="1" x14ac:dyDescent="0.3">
      <c r="A470" s="249">
        <v>516627</v>
      </c>
      <c r="B470" s="249" t="s">
        <v>2133</v>
      </c>
      <c r="C470" s="249" t="s">
        <v>74</v>
      </c>
      <c r="D470" s="249" t="s">
        <v>1741</v>
      </c>
      <c r="F470" s="304"/>
      <c r="G470" s="304"/>
      <c r="H470" s="304"/>
      <c r="I470" s="305" t="s">
        <v>2063</v>
      </c>
    </row>
    <row r="471" spans="1:9" ht="15" customHeight="1" x14ac:dyDescent="0.3">
      <c r="A471" s="249">
        <v>517014</v>
      </c>
      <c r="B471" s="249" t="s">
        <v>576</v>
      </c>
      <c r="C471" s="249" t="s">
        <v>85</v>
      </c>
      <c r="D471" s="249" t="s">
        <v>1657</v>
      </c>
      <c r="F471" s="309"/>
      <c r="G471" s="309"/>
      <c r="H471" s="307"/>
      <c r="I471" s="305" t="s">
        <v>2063</v>
      </c>
    </row>
    <row r="472" spans="1:9" ht="15" customHeight="1" x14ac:dyDescent="0.3">
      <c r="A472" s="249">
        <v>517088</v>
      </c>
      <c r="B472" s="249" t="s">
        <v>1178</v>
      </c>
      <c r="C472" s="249" t="s">
        <v>587</v>
      </c>
      <c r="D472" s="249" t="s">
        <v>1649</v>
      </c>
      <c r="F472" s="304"/>
      <c r="G472" s="304"/>
      <c r="H472" s="304"/>
      <c r="I472" s="305" t="s">
        <v>2063</v>
      </c>
    </row>
    <row r="473" spans="1:9" ht="15" customHeight="1" x14ac:dyDescent="0.3">
      <c r="A473" s="249">
        <v>517675</v>
      </c>
      <c r="B473" s="249" t="s">
        <v>1185</v>
      </c>
      <c r="C473" s="249" t="s">
        <v>100</v>
      </c>
      <c r="D473" s="249" t="s">
        <v>1753</v>
      </c>
      <c r="F473" s="304"/>
      <c r="G473" s="304"/>
      <c r="H473" s="304"/>
      <c r="I473" s="305" t="s">
        <v>2063</v>
      </c>
    </row>
    <row r="474" spans="1:9" ht="15" customHeight="1" x14ac:dyDescent="0.3">
      <c r="A474" s="249">
        <v>517794</v>
      </c>
      <c r="B474" s="249" t="s">
        <v>1188</v>
      </c>
      <c r="C474" s="249" t="s">
        <v>873</v>
      </c>
      <c r="D474" s="249" t="s">
        <v>555</v>
      </c>
      <c r="F474" s="306"/>
      <c r="G474" s="306"/>
      <c r="H474" s="306"/>
      <c r="I474" s="305" t="s">
        <v>2063</v>
      </c>
    </row>
    <row r="475" spans="1:9" ht="15" customHeight="1" x14ac:dyDescent="0.3">
      <c r="A475" s="249">
        <v>517940</v>
      </c>
      <c r="B475" s="249" t="s">
        <v>2903</v>
      </c>
      <c r="C475" s="249" t="s">
        <v>2070</v>
      </c>
      <c r="D475" s="249" t="s">
        <v>547</v>
      </c>
      <c r="F475" s="310"/>
      <c r="G475" s="310"/>
      <c r="H475" s="307"/>
      <c r="I475" s="305" t="s">
        <v>2063</v>
      </c>
    </row>
    <row r="476" spans="1:9" ht="15" customHeight="1" x14ac:dyDescent="0.3">
      <c r="A476" s="249">
        <v>518035</v>
      </c>
      <c r="B476" s="249" t="s">
        <v>1194</v>
      </c>
      <c r="C476" s="249" t="s">
        <v>90</v>
      </c>
      <c r="D476" s="249" t="s">
        <v>1840</v>
      </c>
      <c r="F476" s="304"/>
      <c r="G476" s="304"/>
      <c r="H476" s="304"/>
      <c r="I476" s="305" t="s">
        <v>2063</v>
      </c>
    </row>
    <row r="477" spans="1:9" ht="15" customHeight="1" x14ac:dyDescent="0.3">
      <c r="A477" s="249">
        <v>518072</v>
      </c>
      <c r="B477" s="249" t="s">
        <v>1195</v>
      </c>
      <c r="C477" s="249" t="s">
        <v>2778</v>
      </c>
      <c r="D477" s="249" t="s">
        <v>1864</v>
      </c>
      <c r="F477" s="304"/>
      <c r="G477" s="304"/>
      <c r="H477" s="304"/>
      <c r="I477" s="305" t="s">
        <v>2063</v>
      </c>
    </row>
    <row r="478" spans="1:9" ht="15" customHeight="1" x14ac:dyDescent="0.3">
      <c r="A478" s="249">
        <v>518226</v>
      </c>
      <c r="B478" s="249" t="s">
        <v>1199</v>
      </c>
      <c r="C478" s="249" t="s">
        <v>102</v>
      </c>
      <c r="D478" s="249" t="s">
        <v>555</v>
      </c>
      <c r="F478" s="304"/>
      <c r="G478" s="304"/>
      <c r="H478" s="304"/>
      <c r="I478" s="305" t="s">
        <v>2063</v>
      </c>
    </row>
    <row r="479" spans="1:9" ht="15" customHeight="1" x14ac:dyDescent="0.3">
      <c r="A479" s="249">
        <v>518452</v>
      </c>
      <c r="B479" s="249" t="s">
        <v>1207</v>
      </c>
      <c r="C479" s="249" t="s">
        <v>377</v>
      </c>
      <c r="D479" s="249" t="s">
        <v>1708</v>
      </c>
      <c r="F479" s="306"/>
      <c r="G479" s="306"/>
      <c r="H479" s="306"/>
      <c r="I479" s="305" t="s">
        <v>2063</v>
      </c>
    </row>
    <row r="480" spans="1:9" ht="15" customHeight="1" x14ac:dyDescent="0.3">
      <c r="A480" s="249">
        <v>518494</v>
      </c>
      <c r="B480" s="249" t="s">
        <v>582</v>
      </c>
      <c r="C480" s="249" t="s">
        <v>2927</v>
      </c>
      <c r="D480" s="249" t="s">
        <v>1680</v>
      </c>
      <c r="F480" s="306"/>
      <c r="G480" s="306"/>
      <c r="H480" s="306"/>
      <c r="I480" s="305" t="s">
        <v>2063</v>
      </c>
    </row>
    <row r="481" spans="1:9" ht="15" customHeight="1" x14ac:dyDescent="0.3">
      <c r="A481" s="249">
        <v>518509</v>
      </c>
      <c r="B481" s="249" t="s">
        <v>2928</v>
      </c>
      <c r="C481" s="249" t="s">
        <v>71</v>
      </c>
      <c r="D481" s="249" t="s">
        <v>1729</v>
      </c>
      <c r="F481" s="304"/>
      <c r="G481" s="304"/>
      <c r="H481" s="304"/>
      <c r="I481" s="305" t="s">
        <v>2063</v>
      </c>
    </row>
    <row r="482" spans="1:9" ht="15" customHeight="1" x14ac:dyDescent="0.3">
      <c r="A482" s="249">
        <v>518638</v>
      </c>
      <c r="B482" s="249" t="s">
        <v>2936</v>
      </c>
      <c r="C482" s="249" t="s">
        <v>2937</v>
      </c>
      <c r="D482" s="249" t="s">
        <v>1806</v>
      </c>
      <c r="F482" s="306"/>
      <c r="G482" s="306"/>
      <c r="H482" s="306"/>
      <c r="I482" s="305" t="s">
        <v>2063</v>
      </c>
    </row>
    <row r="483" spans="1:9" ht="15" customHeight="1" x14ac:dyDescent="0.3">
      <c r="A483" s="249">
        <v>518729</v>
      </c>
      <c r="B483" s="249" t="s">
        <v>1213</v>
      </c>
      <c r="C483" s="249" t="s">
        <v>83</v>
      </c>
      <c r="D483" s="249" t="s">
        <v>1880</v>
      </c>
      <c r="F483" s="304"/>
      <c r="G483" s="304"/>
      <c r="H483" s="304"/>
      <c r="I483" s="305" t="s">
        <v>2063</v>
      </c>
    </row>
    <row r="484" spans="1:9" ht="15" customHeight="1" x14ac:dyDescent="0.3">
      <c r="A484" s="249">
        <v>518820</v>
      </c>
      <c r="B484" s="249" t="s">
        <v>1219</v>
      </c>
      <c r="C484" s="249" t="s">
        <v>2942</v>
      </c>
      <c r="D484" s="249" t="s">
        <v>2943</v>
      </c>
      <c r="F484" s="310"/>
      <c r="G484" s="310"/>
      <c r="H484" s="307"/>
      <c r="I484" s="305" t="s">
        <v>2063</v>
      </c>
    </row>
    <row r="485" spans="1:9" ht="15" customHeight="1" x14ac:dyDescent="0.3">
      <c r="A485" s="249">
        <v>518845</v>
      </c>
      <c r="B485" s="249" t="s">
        <v>585</v>
      </c>
      <c r="C485" s="249" t="s">
        <v>93</v>
      </c>
      <c r="D485" s="249" t="s">
        <v>1652</v>
      </c>
      <c r="F485" s="310"/>
      <c r="G485" s="310"/>
      <c r="H485" s="307"/>
      <c r="I485" s="305" t="s">
        <v>2063</v>
      </c>
    </row>
    <row r="486" spans="1:9" ht="15" customHeight="1" x14ac:dyDescent="0.3">
      <c r="A486" s="249">
        <v>518977</v>
      </c>
      <c r="B486" s="249" t="s">
        <v>2961</v>
      </c>
      <c r="C486" s="249" t="s">
        <v>2118</v>
      </c>
      <c r="D486" s="249" t="s">
        <v>1897</v>
      </c>
      <c r="F486" s="310"/>
      <c r="G486" s="310"/>
      <c r="H486" s="307"/>
      <c r="I486" s="305" t="s">
        <v>2063</v>
      </c>
    </row>
    <row r="487" spans="1:9" ht="15" customHeight="1" x14ac:dyDescent="0.3">
      <c r="A487" s="249">
        <v>518987</v>
      </c>
      <c r="B487" s="249" t="s">
        <v>2146</v>
      </c>
      <c r="C487" s="249" t="s">
        <v>2147</v>
      </c>
      <c r="D487" s="249" t="s">
        <v>1683</v>
      </c>
      <c r="F487" s="306"/>
      <c r="G487" s="306"/>
      <c r="H487" s="306"/>
      <c r="I487" s="305" t="s">
        <v>2063</v>
      </c>
    </row>
    <row r="488" spans="1:9" ht="15" customHeight="1" x14ac:dyDescent="0.3">
      <c r="A488" s="249">
        <v>519177</v>
      </c>
      <c r="B488" s="249" t="s">
        <v>2968</v>
      </c>
      <c r="C488" s="249" t="s">
        <v>2625</v>
      </c>
      <c r="D488" s="249" t="s">
        <v>1683</v>
      </c>
      <c r="F488" s="310"/>
      <c r="G488" s="310"/>
      <c r="H488" s="307"/>
      <c r="I488" s="305" t="s">
        <v>2063</v>
      </c>
    </row>
    <row r="489" spans="1:9" ht="15" customHeight="1" x14ac:dyDescent="0.3">
      <c r="A489" s="249">
        <v>519179</v>
      </c>
      <c r="B489" s="249" t="s">
        <v>1229</v>
      </c>
      <c r="C489" s="249" t="s">
        <v>245</v>
      </c>
      <c r="D489" s="249" t="s">
        <v>1648</v>
      </c>
      <c r="F489" s="310"/>
      <c r="G489" s="310"/>
      <c r="H489" s="307"/>
      <c r="I489" s="305" t="s">
        <v>2063</v>
      </c>
    </row>
    <row r="490" spans="1:9" ht="15" customHeight="1" x14ac:dyDescent="0.3">
      <c r="A490" s="249">
        <v>519371</v>
      </c>
      <c r="B490" s="249" t="s">
        <v>2974</v>
      </c>
      <c r="C490" s="249" t="s">
        <v>2883</v>
      </c>
      <c r="D490" s="249" t="s">
        <v>1731</v>
      </c>
      <c r="F490" s="310"/>
      <c r="G490" s="310"/>
      <c r="H490" s="307"/>
      <c r="I490" s="305" t="s">
        <v>2063</v>
      </c>
    </row>
    <row r="491" spans="1:9" ht="15" customHeight="1" x14ac:dyDescent="0.3">
      <c r="A491" s="249">
        <v>519397</v>
      </c>
      <c r="B491" s="249" t="s">
        <v>2979</v>
      </c>
      <c r="C491" s="249" t="s">
        <v>2115</v>
      </c>
      <c r="D491" s="249" t="s">
        <v>2980</v>
      </c>
      <c r="F491" s="306"/>
      <c r="G491" s="306"/>
      <c r="H491" s="306"/>
      <c r="I491" s="305" t="s">
        <v>2063</v>
      </c>
    </row>
    <row r="492" spans="1:9" ht="15" customHeight="1" x14ac:dyDescent="0.3">
      <c r="A492" s="249">
        <v>519436</v>
      </c>
      <c r="B492" s="249" t="s">
        <v>1239</v>
      </c>
      <c r="C492" s="249" t="s">
        <v>2895</v>
      </c>
      <c r="D492" s="249" t="s">
        <v>555</v>
      </c>
      <c r="F492" s="310"/>
      <c r="G492" s="310"/>
      <c r="H492" s="307"/>
      <c r="I492" s="305" t="s">
        <v>2063</v>
      </c>
    </row>
    <row r="493" spans="1:9" ht="15" customHeight="1" x14ac:dyDescent="0.3">
      <c r="A493" s="249">
        <v>519568</v>
      </c>
      <c r="B493" s="249" t="s">
        <v>1246</v>
      </c>
      <c r="C493" s="249" t="s">
        <v>2927</v>
      </c>
      <c r="D493" s="249" t="s">
        <v>1676</v>
      </c>
      <c r="F493" s="304"/>
      <c r="G493" s="304"/>
      <c r="H493" s="304"/>
      <c r="I493" s="305" t="s">
        <v>2063</v>
      </c>
    </row>
    <row r="494" spans="1:9" ht="15" customHeight="1" x14ac:dyDescent="0.3">
      <c r="A494" s="249">
        <v>519591</v>
      </c>
      <c r="B494" s="249" t="s">
        <v>2991</v>
      </c>
      <c r="C494" s="249" t="s">
        <v>2753</v>
      </c>
      <c r="D494" s="249" t="s">
        <v>2705</v>
      </c>
      <c r="F494" s="310"/>
      <c r="G494" s="310"/>
      <c r="H494" s="307"/>
      <c r="I494" s="305" t="s">
        <v>2063</v>
      </c>
    </row>
    <row r="495" spans="1:9" ht="15" customHeight="1" x14ac:dyDescent="0.3">
      <c r="A495" s="249">
        <v>519635</v>
      </c>
      <c r="B495" s="249" t="s">
        <v>1249</v>
      </c>
      <c r="C495" s="249" t="s">
        <v>71</v>
      </c>
      <c r="D495" s="249" t="s">
        <v>1675</v>
      </c>
      <c r="F495" s="310"/>
      <c r="G495" s="310"/>
      <c r="H495" s="307"/>
      <c r="I495" s="305" t="s">
        <v>2063</v>
      </c>
    </row>
    <row r="496" spans="1:9" ht="15" customHeight="1" x14ac:dyDescent="0.3">
      <c r="A496" s="249">
        <v>519814</v>
      </c>
      <c r="B496" s="249" t="s">
        <v>3005</v>
      </c>
      <c r="C496" s="249" t="s">
        <v>2113</v>
      </c>
      <c r="D496" s="249" t="s">
        <v>1669</v>
      </c>
      <c r="F496" s="310"/>
      <c r="G496" s="310"/>
      <c r="H496" s="307"/>
      <c r="I496" s="305" t="s">
        <v>2063</v>
      </c>
    </row>
    <row r="497" spans="1:9" ht="15" customHeight="1" x14ac:dyDescent="0.3">
      <c r="A497" s="249">
        <v>519961</v>
      </c>
      <c r="B497" s="249" t="s">
        <v>3016</v>
      </c>
      <c r="C497" s="249" t="s">
        <v>3017</v>
      </c>
      <c r="D497" s="249" t="s">
        <v>547</v>
      </c>
      <c r="F497" s="310"/>
      <c r="G497" s="310"/>
      <c r="H497" s="307"/>
      <c r="I497" s="305" t="s">
        <v>2063</v>
      </c>
    </row>
    <row r="498" spans="1:9" ht="15" customHeight="1" x14ac:dyDescent="0.3">
      <c r="A498" s="249">
        <v>519965</v>
      </c>
      <c r="B498" s="249" t="s">
        <v>589</v>
      </c>
      <c r="C498" s="249" t="s">
        <v>3018</v>
      </c>
      <c r="D498" s="249" t="s">
        <v>1711</v>
      </c>
      <c r="F498" s="304"/>
      <c r="G498" s="304"/>
      <c r="H498" s="304"/>
      <c r="I498" s="305" t="s">
        <v>2063</v>
      </c>
    </row>
    <row r="499" spans="1:9" ht="15" customHeight="1" x14ac:dyDescent="0.3">
      <c r="A499" s="249">
        <v>520130</v>
      </c>
      <c r="B499" s="249" t="s">
        <v>3029</v>
      </c>
      <c r="C499" s="249" t="s">
        <v>2756</v>
      </c>
      <c r="D499" s="249" t="s">
        <v>1656</v>
      </c>
      <c r="F499" s="306"/>
      <c r="G499" s="306"/>
      <c r="H499" s="306"/>
      <c r="I499" s="305" t="s">
        <v>2063</v>
      </c>
    </row>
    <row r="500" spans="1:9" ht="15" customHeight="1" x14ac:dyDescent="0.3">
      <c r="A500" s="249">
        <v>520316</v>
      </c>
      <c r="B500" s="249" t="s">
        <v>3046</v>
      </c>
      <c r="C500" s="249" t="s">
        <v>2702</v>
      </c>
      <c r="D500" s="249" t="s">
        <v>2904</v>
      </c>
      <c r="F500" s="304"/>
      <c r="G500" s="304"/>
      <c r="H500" s="304"/>
      <c r="I500" s="305" t="s">
        <v>2063</v>
      </c>
    </row>
    <row r="501" spans="1:9" ht="15" customHeight="1" x14ac:dyDescent="0.3">
      <c r="A501" s="249">
        <v>520331</v>
      </c>
      <c r="B501" s="249" t="s">
        <v>3047</v>
      </c>
      <c r="C501" s="249" t="s">
        <v>410</v>
      </c>
      <c r="D501" s="249" t="s">
        <v>566</v>
      </c>
      <c r="F501" s="306"/>
      <c r="G501" s="306"/>
      <c r="H501" s="306"/>
      <c r="I501" s="305" t="s">
        <v>2063</v>
      </c>
    </row>
    <row r="502" spans="1:9" ht="15" customHeight="1" x14ac:dyDescent="0.3">
      <c r="A502" s="249">
        <v>520339</v>
      </c>
      <c r="B502" s="249" t="s">
        <v>3048</v>
      </c>
      <c r="C502" s="249" t="s">
        <v>3049</v>
      </c>
      <c r="D502" s="249" t="s">
        <v>1763</v>
      </c>
      <c r="F502" s="304"/>
      <c r="G502" s="304"/>
      <c r="H502" s="304"/>
      <c r="I502" s="305" t="s">
        <v>2063</v>
      </c>
    </row>
    <row r="503" spans="1:9" ht="15" customHeight="1" x14ac:dyDescent="0.3">
      <c r="A503" s="249">
        <v>520542</v>
      </c>
      <c r="B503" s="249" t="s">
        <v>1273</v>
      </c>
      <c r="C503" s="249" t="s">
        <v>323</v>
      </c>
      <c r="D503" s="249" t="s">
        <v>1680</v>
      </c>
      <c r="F503" s="304"/>
      <c r="G503" s="304"/>
      <c r="H503" s="304"/>
      <c r="I503" s="305" t="s">
        <v>2063</v>
      </c>
    </row>
    <row r="504" spans="1:9" ht="15" customHeight="1" x14ac:dyDescent="0.3">
      <c r="A504" s="249">
        <v>520624</v>
      </c>
      <c r="B504" s="249" t="s">
        <v>3070</v>
      </c>
      <c r="C504" s="249" t="s">
        <v>2119</v>
      </c>
      <c r="D504" s="249" t="s">
        <v>1718</v>
      </c>
      <c r="F504" s="306"/>
      <c r="G504" s="306"/>
      <c r="H504" s="306"/>
      <c r="I504" s="305" t="s">
        <v>2063</v>
      </c>
    </row>
    <row r="505" spans="1:9" ht="15" customHeight="1" x14ac:dyDescent="0.3">
      <c r="A505" s="249">
        <v>520802</v>
      </c>
      <c r="B505" s="249" t="s">
        <v>1279</v>
      </c>
      <c r="C505" s="249" t="s">
        <v>104</v>
      </c>
      <c r="D505" s="249" t="s">
        <v>2866</v>
      </c>
      <c r="F505" s="306"/>
      <c r="G505" s="306"/>
      <c r="H505" s="306"/>
      <c r="I505" s="305" t="s">
        <v>2063</v>
      </c>
    </row>
    <row r="506" spans="1:9" ht="15" customHeight="1" x14ac:dyDescent="0.3">
      <c r="A506" s="249">
        <v>520871</v>
      </c>
      <c r="B506" s="249" t="s">
        <v>3094</v>
      </c>
      <c r="C506" s="249" t="s">
        <v>2071</v>
      </c>
      <c r="D506" s="249" t="s">
        <v>3095</v>
      </c>
      <c r="F506" s="304"/>
      <c r="G506" s="304"/>
      <c r="H506" s="304"/>
      <c r="I506" s="305" t="s">
        <v>2063</v>
      </c>
    </row>
    <row r="507" spans="1:9" ht="15" customHeight="1" x14ac:dyDescent="0.3">
      <c r="A507" s="249">
        <v>520882</v>
      </c>
      <c r="B507" s="249" t="s">
        <v>3096</v>
      </c>
      <c r="C507" s="249" t="s">
        <v>2816</v>
      </c>
      <c r="D507" s="249" t="s">
        <v>1968</v>
      </c>
      <c r="F507" s="306"/>
      <c r="G507" s="306"/>
      <c r="H507" s="306"/>
      <c r="I507" s="305" t="s">
        <v>2063</v>
      </c>
    </row>
    <row r="508" spans="1:9" ht="15" customHeight="1" x14ac:dyDescent="0.3">
      <c r="A508" s="249">
        <v>521053</v>
      </c>
      <c r="B508" s="249" t="s">
        <v>3100</v>
      </c>
      <c r="C508" s="249" t="s">
        <v>2895</v>
      </c>
      <c r="D508" s="249" t="s">
        <v>1926</v>
      </c>
      <c r="F508" s="304"/>
      <c r="G508" s="304"/>
      <c r="H508" s="304"/>
      <c r="I508" s="305" t="s">
        <v>2063</v>
      </c>
    </row>
    <row r="509" spans="1:9" ht="15" customHeight="1" x14ac:dyDescent="0.3">
      <c r="A509" s="249">
        <v>521084</v>
      </c>
      <c r="B509" s="249" t="s">
        <v>3303</v>
      </c>
      <c r="C509" s="249" t="s">
        <v>2241</v>
      </c>
      <c r="D509" s="249" t="s">
        <v>555</v>
      </c>
      <c r="F509" s="304"/>
      <c r="G509" s="304"/>
      <c r="H509" s="304"/>
      <c r="I509" s="305" t="s">
        <v>2063</v>
      </c>
    </row>
    <row r="510" spans="1:9" ht="15" customHeight="1" x14ac:dyDescent="0.3">
      <c r="A510" s="249">
        <v>521106</v>
      </c>
      <c r="B510" s="249" t="s">
        <v>3101</v>
      </c>
      <c r="C510" s="249" t="s">
        <v>3102</v>
      </c>
      <c r="D510" s="249" t="s">
        <v>3006</v>
      </c>
      <c r="F510" s="304"/>
      <c r="G510" s="304"/>
      <c r="H510" s="304"/>
      <c r="I510" s="305" t="s">
        <v>2063</v>
      </c>
    </row>
    <row r="511" spans="1:9" ht="15" customHeight="1" x14ac:dyDescent="0.3">
      <c r="A511" s="249">
        <v>521119</v>
      </c>
      <c r="B511" s="249" t="s">
        <v>3103</v>
      </c>
      <c r="C511" s="249" t="s">
        <v>2070</v>
      </c>
      <c r="D511" s="249" t="s">
        <v>1650</v>
      </c>
      <c r="F511" s="304"/>
      <c r="G511" s="304"/>
      <c r="H511" s="304"/>
      <c r="I511" s="305" t="s">
        <v>2063</v>
      </c>
    </row>
    <row r="512" spans="1:9" ht="15" customHeight="1" x14ac:dyDescent="0.3">
      <c r="A512" s="249">
        <v>521140</v>
      </c>
      <c r="B512" s="249" t="s">
        <v>3105</v>
      </c>
      <c r="C512" s="249" t="s">
        <v>3106</v>
      </c>
      <c r="D512" s="249" t="s">
        <v>1680</v>
      </c>
      <c r="F512" s="304"/>
      <c r="G512" s="304"/>
      <c r="H512" s="304"/>
      <c r="I512" s="305" t="s">
        <v>2063</v>
      </c>
    </row>
    <row r="513" spans="1:9" ht="15" customHeight="1" x14ac:dyDescent="0.3">
      <c r="A513" s="249">
        <v>521286</v>
      </c>
      <c r="B513" s="249" t="s">
        <v>3116</v>
      </c>
      <c r="C513" s="249" t="s">
        <v>2109</v>
      </c>
      <c r="D513" s="249" t="s">
        <v>1704</v>
      </c>
      <c r="F513" s="306"/>
      <c r="G513" s="306"/>
      <c r="H513" s="306"/>
      <c r="I513" s="305" t="s">
        <v>2063</v>
      </c>
    </row>
    <row r="514" spans="1:9" ht="15" customHeight="1" x14ac:dyDescent="0.3">
      <c r="A514" s="249">
        <v>521398</v>
      </c>
      <c r="B514" s="249" t="s">
        <v>3126</v>
      </c>
      <c r="C514" s="249" t="s">
        <v>71</v>
      </c>
      <c r="D514" s="249" t="s">
        <v>556</v>
      </c>
      <c r="F514" s="306"/>
      <c r="G514" s="306"/>
      <c r="H514" s="306"/>
      <c r="I514" s="305" t="s">
        <v>2063</v>
      </c>
    </row>
    <row r="515" spans="1:9" ht="15" customHeight="1" x14ac:dyDescent="0.3">
      <c r="A515" s="249">
        <v>521448</v>
      </c>
      <c r="B515" s="249" t="s">
        <v>1304</v>
      </c>
      <c r="C515" s="249" t="s">
        <v>71</v>
      </c>
      <c r="D515" s="249" t="s">
        <v>2035</v>
      </c>
      <c r="F515" s="304"/>
      <c r="G515" s="304"/>
      <c r="H515" s="304"/>
      <c r="I515" s="305" t="s">
        <v>2063</v>
      </c>
    </row>
    <row r="516" spans="1:9" ht="15" customHeight="1" x14ac:dyDescent="0.3">
      <c r="A516" s="249">
        <v>521452</v>
      </c>
      <c r="B516" s="249" t="s">
        <v>1305</v>
      </c>
      <c r="C516" s="249" t="s">
        <v>67</v>
      </c>
      <c r="D516" s="249" t="s">
        <v>555</v>
      </c>
      <c r="F516" s="304"/>
      <c r="G516" s="304"/>
      <c r="H516" s="304"/>
      <c r="I516" s="305" t="s">
        <v>2063</v>
      </c>
    </row>
    <row r="517" spans="1:9" ht="15" customHeight="1" x14ac:dyDescent="0.3">
      <c r="A517" s="249">
        <v>521509</v>
      </c>
      <c r="B517" s="249" t="s">
        <v>1310</v>
      </c>
      <c r="C517" s="249" t="s">
        <v>97</v>
      </c>
      <c r="D517" s="249" t="s">
        <v>3128</v>
      </c>
      <c r="F517" s="304"/>
      <c r="G517" s="304"/>
      <c r="H517" s="304"/>
      <c r="I517" s="305" t="s">
        <v>2063</v>
      </c>
    </row>
    <row r="518" spans="1:9" ht="15" customHeight="1" x14ac:dyDescent="0.3">
      <c r="A518" s="249">
        <v>521515</v>
      </c>
      <c r="B518" s="249" t="s">
        <v>1312</v>
      </c>
      <c r="C518" s="249" t="s">
        <v>420</v>
      </c>
      <c r="D518" s="249" t="s">
        <v>555</v>
      </c>
      <c r="F518" s="304"/>
      <c r="G518" s="304"/>
      <c r="H518" s="304"/>
      <c r="I518" s="305" t="s">
        <v>2063</v>
      </c>
    </row>
    <row r="519" spans="1:9" ht="15" customHeight="1" x14ac:dyDescent="0.3">
      <c r="A519" s="249">
        <v>521590</v>
      </c>
      <c r="B519" s="249" t="s">
        <v>1323</v>
      </c>
      <c r="C519" s="249" t="s">
        <v>113</v>
      </c>
      <c r="D519" s="249" t="s">
        <v>2123</v>
      </c>
      <c r="F519" s="304"/>
      <c r="G519" s="304"/>
      <c r="H519" s="304"/>
      <c r="I519" s="305" t="s">
        <v>2063</v>
      </c>
    </row>
    <row r="520" spans="1:9" ht="15" customHeight="1" x14ac:dyDescent="0.3">
      <c r="A520" s="249">
        <v>521596</v>
      </c>
      <c r="B520" s="249" t="s">
        <v>1324</v>
      </c>
      <c r="C520" s="249" t="s">
        <v>3131</v>
      </c>
      <c r="D520" s="249" t="s">
        <v>1714</v>
      </c>
      <c r="F520" s="304"/>
      <c r="G520" s="304"/>
      <c r="H520" s="304"/>
      <c r="I520" s="305" t="s">
        <v>2063</v>
      </c>
    </row>
    <row r="521" spans="1:9" ht="15" customHeight="1" x14ac:dyDescent="0.3">
      <c r="A521" s="249">
        <v>521616</v>
      </c>
      <c r="B521" s="249" t="s">
        <v>1326</v>
      </c>
      <c r="C521" s="249" t="s">
        <v>1327</v>
      </c>
      <c r="D521" s="249" t="s">
        <v>3132</v>
      </c>
      <c r="F521" s="306"/>
      <c r="G521" s="306"/>
      <c r="H521" s="306"/>
      <c r="I521" s="305" t="s">
        <v>2063</v>
      </c>
    </row>
    <row r="522" spans="1:9" ht="15" customHeight="1" x14ac:dyDescent="0.3">
      <c r="A522" s="249">
        <v>521656</v>
      </c>
      <c r="B522" s="249" t="s">
        <v>563</v>
      </c>
      <c r="C522" s="249" t="s">
        <v>614</v>
      </c>
      <c r="D522" s="249" t="s">
        <v>1727</v>
      </c>
      <c r="F522" s="304"/>
      <c r="G522" s="304"/>
      <c r="H522" s="304"/>
      <c r="I522" s="305" t="s">
        <v>2063</v>
      </c>
    </row>
    <row r="523" spans="1:9" ht="15" customHeight="1" x14ac:dyDescent="0.3">
      <c r="A523" s="249">
        <v>521734</v>
      </c>
      <c r="B523" s="249" t="s">
        <v>1339</v>
      </c>
      <c r="C523" s="249" t="s">
        <v>69</v>
      </c>
      <c r="D523" s="249" t="s">
        <v>1825</v>
      </c>
      <c r="F523" s="304"/>
      <c r="G523" s="304"/>
      <c r="H523" s="304"/>
      <c r="I523" s="305" t="s">
        <v>2063</v>
      </c>
    </row>
    <row r="524" spans="1:9" ht="15" customHeight="1" x14ac:dyDescent="0.3">
      <c r="A524" s="249">
        <v>521747</v>
      </c>
      <c r="B524" s="249" t="s">
        <v>1341</v>
      </c>
      <c r="C524" s="249" t="s">
        <v>71</v>
      </c>
      <c r="D524" s="249" t="s">
        <v>1778</v>
      </c>
      <c r="F524" s="304"/>
      <c r="G524" s="304"/>
      <c r="H524" s="304"/>
      <c r="I524" s="305" t="s">
        <v>2063</v>
      </c>
    </row>
    <row r="525" spans="1:9" ht="15" customHeight="1" x14ac:dyDescent="0.3">
      <c r="A525" s="249">
        <v>521762</v>
      </c>
      <c r="B525" s="249" t="s">
        <v>1343</v>
      </c>
      <c r="C525" s="249" t="s">
        <v>472</v>
      </c>
      <c r="D525" s="249" t="s">
        <v>2589</v>
      </c>
      <c r="F525" s="304"/>
      <c r="G525" s="304"/>
      <c r="H525" s="304"/>
      <c r="I525" s="305" t="s">
        <v>2063</v>
      </c>
    </row>
    <row r="526" spans="1:9" ht="15" customHeight="1" x14ac:dyDescent="0.3">
      <c r="A526" s="249">
        <v>521824</v>
      </c>
      <c r="B526" s="249" t="s">
        <v>1349</v>
      </c>
      <c r="C526" s="249" t="s">
        <v>645</v>
      </c>
      <c r="D526" s="249" t="s">
        <v>1804</v>
      </c>
      <c r="F526" s="304"/>
      <c r="G526" s="304"/>
      <c r="H526" s="304"/>
      <c r="I526" s="305" t="s">
        <v>2063</v>
      </c>
    </row>
    <row r="527" spans="1:9" ht="15" customHeight="1" x14ac:dyDescent="0.3">
      <c r="A527" s="249">
        <v>521833</v>
      </c>
      <c r="B527" s="249" t="s">
        <v>1353</v>
      </c>
      <c r="C527" s="249" t="s">
        <v>347</v>
      </c>
      <c r="D527" s="249" t="s">
        <v>1680</v>
      </c>
      <c r="F527" s="304"/>
      <c r="G527" s="304"/>
      <c r="H527" s="304"/>
      <c r="I527" s="305" t="s">
        <v>2063</v>
      </c>
    </row>
    <row r="528" spans="1:9" ht="15" customHeight="1" x14ac:dyDescent="0.3">
      <c r="A528" s="249">
        <v>521845</v>
      </c>
      <c r="B528" s="249" t="s">
        <v>1355</v>
      </c>
      <c r="C528" s="249" t="s">
        <v>1356</v>
      </c>
      <c r="D528" s="249" t="s">
        <v>1891</v>
      </c>
      <c r="F528" s="304"/>
      <c r="G528" s="304"/>
      <c r="H528" s="304"/>
      <c r="I528" s="305" t="s">
        <v>2063</v>
      </c>
    </row>
    <row r="529" spans="1:9" ht="15" customHeight="1" x14ac:dyDescent="0.3">
      <c r="A529" s="249">
        <v>521889</v>
      </c>
      <c r="B529" s="249" t="s">
        <v>1366</v>
      </c>
      <c r="C529" s="249" t="s">
        <v>1367</v>
      </c>
      <c r="D529" s="249" t="s">
        <v>1797</v>
      </c>
      <c r="F529" s="304"/>
      <c r="G529" s="304"/>
      <c r="H529" s="304"/>
      <c r="I529" s="305" t="s">
        <v>2063</v>
      </c>
    </row>
    <row r="530" spans="1:9" ht="15" customHeight="1" x14ac:dyDescent="0.3">
      <c r="A530" s="249">
        <v>521908</v>
      </c>
      <c r="B530" s="249" t="s">
        <v>1371</v>
      </c>
      <c r="C530" s="249" t="s">
        <v>98</v>
      </c>
      <c r="D530" s="249" t="s">
        <v>3142</v>
      </c>
      <c r="F530" s="304"/>
      <c r="G530" s="304"/>
      <c r="H530" s="304"/>
      <c r="I530" s="305" t="s">
        <v>2063</v>
      </c>
    </row>
    <row r="531" spans="1:9" ht="15" customHeight="1" x14ac:dyDescent="0.3">
      <c r="A531" s="249">
        <v>521963</v>
      </c>
      <c r="B531" s="249" t="s">
        <v>1382</v>
      </c>
      <c r="C531" s="249" t="s">
        <v>101</v>
      </c>
      <c r="D531" s="249" t="s">
        <v>1681</v>
      </c>
      <c r="F531" s="304"/>
      <c r="G531" s="304"/>
      <c r="H531" s="304"/>
      <c r="I531" s="305" t="s">
        <v>2063</v>
      </c>
    </row>
    <row r="532" spans="1:9" ht="15" customHeight="1" x14ac:dyDescent="0.3">
      <c r="A532" s="249">
        <v>521972</v>
      </c>
      <c r="B532" s="249" t="s">
        <v>1383</v>
      </c>
      <c r="C532" s="249" t="s">
        <v>1049</v>
      </c>
      <c r="D532" s="249" t="s">
        <v>3144</v>
      </c>
      <c r="F532" s="304"/>
      <c r="G532" s="304"/>
      <c r="H532" s="304"/>
      <c r="I532" s="305" t="s">
        <v>2063</v>
      </c>
    </row>
    <row r="533" spans="1:9" ht="15" customHeight="1" x14ac:dyDescent="0.3">
      <c r="A533" s="249">
        <v>522010</v>
      </c>
      <c r="B533" s="249" t="s">
        <v>1388</v>
      </c>
      <c r="C533" s="249" t="s">
        <v>94</v>
      </c>
      <c r="D533" s="249" t="s">
        <v>1704</v>
      </c>
      <c r="F533" s="306"/>
      <c r="G533" s="306"/>
      <c r="H533" s="306"/>
      <c r="I533" s="305" t="s">
        <v>2063</v>
      </c>
    </row>
    <row r="534" spans="1:9" ht="15" customHeight="1" x14ac:dyDescent="0.3">
      <c r="A534" s="249">
        <v>522076</v>
      </c>
      <c r="B534" s="249" t="s">
        <v>1398</v>
      </c>
      <c r="C534" s="249" t="s">
        <v>83</v>
      </c>
      <c r="D534" s="249" t="s">
        <v>1651</v>
      </c>
      <c r="F534" s="306"/>
      <c r="G534" s="306"/>
      <c r="H534" s="306"/>
      <c r="I534" s="305" t="s">
        <v>2063</v>
      </c>
    </row>
    <row r="535" spans="1:9" ht="15" customHeight="1" x14ac:dyDescent="0.3">
      <c r="A535" s="249">
        <v>522111</v>
      </c>
      <c r="B535" s="249" t="s">
        <v>3146</v>
      </c>
      <c r="C535" s="249" t="s">
        <v>1404</v>
      </c>
      <c r="D535" s="249" t="s">
        <v>1712</v>
      </c>
      <c r="F535" s="304"/>
      <c r="G535" s="304"/>
      <c r="H535" s="304"/>
      <c r="I535" s="305" t="s">
        <v>2063</v>
      </c>
    </row>
    <row r="536" spans="1:9" ht="15" customHeight="1" x14ac:dyDescent="0.3">
      <c r="A536" s="249">
        <v>522135</v>
      </c>
      <c r="B536" s="249" t="s">
        <v>1410</v>
      </c>
      <c r="C536" s="249" t="s">
        <v>71</v>
      </c>
      <c r="D536" s="249" t="s">
        <v>1699</v>
      </c>
      <c r="F536" s="304"/>
      <c r="G536" s="304"/>
      <c r="H536" s="304"/>
      <c r="I536" s="305" t="s">
        <v>2063</v>
      </c>
    </row>
    <row r="537" spans="1:9" ht="15" customHeight="1" x14ac:dyDescent="0.3">
      <c r="A537" s="249">
        <v>522183</v>
      </c>
      <c r="B537" s="249" t="s">
        <v>1414</v>
      </c>
      <c r="C537" s="249" t="s">
        <v>370</v>
      </c>
      <c r="D537" s="249" t="s">
        <v>1675</v>
      </c>
      <c r="F537" s="304"/>
      <c r="G537" s="304"/>
      <c r="H537" s="304"/>
      <c r="I537" s="305" t="s">
        <v>2063</v>
      </c>
    </row>
    <row r="538" spans="1:9" ht="15" customHeight="1" x14ac:dyDescent="0.3">
      <c r="A538" s="249">
        <v>522205</v>
      </c>
      <c r="B538" s="249" t="s">
        <v>1417</v>
      </c>
      <c r="C538" s="249" t="s">
        <v>402</v>
      </c>
      <c r="F538" s="304"/>
      <c r="G538" s="304"/>
      <c r="H538" s="304"/>
      <c r="I538" s="305" t="s">
        <v>2063</v>
      </c>
    </row>
    <row r="539" spans="1:9" ht="15" customHeight="1" x14ac:dyDescent="0.3">
      <c r="A539" s="249">
        <v>522250</v>
      </c>
      <c r="B539" s="249" t="s">
        <v>1423</v>
      </c>
      <c r="C539" s="249" t="s">
        <v>1424</v>
      </c>
      <c r="D539" s="249" t="s">
        <v>1735</v>
      </c>
      <c r="F539" s="304"/>
      <c r="G539" s="304"/>
      <c r="H539" s="304"/>
      <c r="I539" s="305" t="s">
        <v>2063</v>
      </c>
    </row>
    <row r="540" spans="1:9" ht="15" customHeight="1" x14ac:dyDescent="0.3">
      <c r="A540" s="249">
        <v>522307</v>
      </c>
      <c r="B540" s="249" t="s">
        <v>1430</v>
      </c>
      <c r="C540" s="249" t="s">
        <v>349</v>
      </c>
      <c r="D540" s="249" t="s">
        <v>1856</v>
      </c>
      <c r="F540" s="304"/>
      <c r="G540" s="304"/>
      <c r="H540" s="304"/>
      <c r="I540" s="305" t="s">
        <v>2063</v>
      </c>
    </row>
    <row r="541" spans="1:9" ht="15" customHeight="1" x14ac:dyDescent="0.3">
      <c r="A541" s="249">
        <v>522311</v>
      </c>
      <c r="B541" s="249" t="s">
        <v>1431</v>
      </c>
      <c r="C541" s="249" t="s">
        <v>71</v>
      </c>
      <c r="D541" s="249" t="s">
        <v>1759</v>
      </c>
      <c r="F541" s="304"/>
      <c r="G541" s="304"/>
      <c r="H541" s="304"/>
      <c r="I541" s="305" t="s">
        <v>2063</v>
      </c>
    </row>
    <row r="542" spans="1:9" ht="15" customHeight="1" x14ac:dyDescent="0.3">
      <c r="A542" s="249">
        <v>522356</v>
      </c>
      <c r="B542" s="249" t="s">
        <v>1433</v>
      </c>
      <c r="C542" s="249" t="s">
        <v>86</v>
      </c>
      <c r="D542" s="249" t="s">
        <v>2566</v>
      </c>
      <c r="F542" s="304"/>
      <c r="G542" s="304"/>
      <c r="H542" s="304"/>
      <c r="I542" s="305" t="s">
        <v>2063</v>
      </c>
    </row>
    <row r="543" spans="1:9" ht="15" customHeight="1" x14ac:dyDescent="0.3">
      <c r="A543" s="249">
        <v>522416</v>
      </c>
      <c r="B543" s="249" t="s">
        <v>1440</v>
      </c>
      <c r="C543" s="249" t="s">
        <v>89</v>
      </c>
      <c r="D543" s="249" t="s">
        <v>1955</v>
      </c>
      <c r="F543" s="304"/>
      <c r="G543" s="304"/>
      <c r="H543" s="304"/>
      <c r="I543" s="305" t="s">
        <v>2063</v>
      </c>
    </row>
    <row r="544" spans="1:9" ht="15" customHeight="1" x14ac:dyDescent="0.3">
      <c r="A544" s="249">
        <v>522420</v>
      </c>
      <c r="B544" s="249" t="s">
        <v>1441</v>
      </c>
      <c r="C544" s="249" t="s">
        <v>342</v>
      </c>
      <c r="D544" s="249" t="s">
        <v>1675</v>
      </c>
      <c r="F544" s="304"/>
      <c r="G544" s="304"/>
      <c r="H544" s="304"/>
      <c r="I544" s="305" t="s">
        <v>2063</v>
      </c>
    </row>
    <row r="545" spans="1:9" ht="15" customHeight="1" x14ac:dyDescent="0.3">
      <c r="A545" s="249">
        <v>522422</v>
      </c>
      <c r="B545" s="249" t="s">
        <v>1442</v>
      </c>
      <c r="C545" s="249" t="s">
        <v>106</v>
      </c>
      <c r="D545" s="249" t="s">
        <v>3150</v>
      </c>
      <c r="F545" s="306"/>
      <c r="G545" s="306"/>
      <c r="H545" s="306"/>
      <c r="I545" s="305" t="s">
        <v>2063</v>
      </c>
    </row>
    <row r="546" spans="1:9" ht="15" customHeight="1" x14ac:dyDescent="0.3">
      <c r="A546" s="249">
        <v>522442</v>
      </c>
      <c r="B546" s="249" t="s">
        <v>1447</v>
      </c>
      <c r="C546" s="249" t="s">
        <v>578</v>
      </c>
      <c r="D546" s="249" t="s">
        <v>3152</v>
      </c>
      <c r="F546" s="304"/>
      <c r="G546" s="304"/>
      <c r="H546" s="304"/>
      <c r="I546" s="305" t="s">
        <v>2063</v>
      </c>
    </row>
    <row r="547" spans="1:9" ht="15" customHeight="1" x14ac:dyDescent="0.3">
      <c r="A547" s="249">
        <v>522454</v>
      </c>
      <c r="B547" s="249" t="s">
        <v>1453</v>
      </c>
      <c r="C547" s="249" t="s">
        <v>76</v>
      </c>
      <c r="D547" s="249" t="s">
        <v>560</v>
      </c>
      <c r="F547" s="304"/>
      <c r="G547" s="304"/>
      <c r="H547" s="304"/>
      <c r="I547" s="305" t="s">
        <v>2063</v>
      </c>
    </row>
    <row r="548" spans="1:9" ht="15" customHeight="1" x14ac:dyDescent="0.3">
      <c r="A548" s="249">
        <v>522504</v>
      </c>
      <c r="B548" s="249" t="s">
        <v>1462</v>
      </c>
      <c r="C548" s="249" t="s">
        <v>71</v>
      </c>
      <c r="D548" s="249" t="s">
        <v>83</v>
      </c>
      <c r="I548" s="305" t="s">
        <v>2063</v>
      </c>
    </row>
    <row r="549" spans="1:9" ht="15" customHeight="1" x14ac:dyDescent="0.3">
      <c r="A549" s="249">
        <v>522608</v>
      </c>
      <c r="B549" s="249" t="s">
        <v>1468</v>
      </c>
      <c r="C549" s="249" t="s">
        <v>83</v>
      </c>
      <c r="D549" s="249" t="s">
        <v>3158</v>
      </c>
      <c r="F549" s="304"/>
      <c r="G549" s="304"/>
      <c r="H549" s="304"/>
      <c r="I549" s="305" t="s">
        <v>2063</v>
      </c>
    </row>
    <row r="550" spans="1:9" ht="15" customHeight="1" x14ac:dyDescent="0.3">
      <c r="A550" s="249">
        <v>522704</v>
      </c>
      <c r="B550" s="249" t="s">
        <v>1475</v>
      </c>
      <c r="C550" s="249" t="s">
        <v>357</v>
      </c>
      <c r="D550" s="249" t="s">
        <v>2932</v>
      </c>
      <c r="F550" s="304"/>
      <c r="G550" s="304"/>
      <c r="H550" s="304"/>
      <c r="I550" s="305" t="s">
        <v>2063</v>
      </c>
    </row>
    <row r="551" spans="1:9" ht="15" customHeight="1" x14ac:dyDescent="0.3">
      <c r="A551" s="249">
        <v>522770</v>
      </c>
      <c r="B551" s="249" t="s">
        <v>1480</v>
      </c>
      <c r="C551" s="249" t="s">
        <v>71</v>
      </c>
      <c r="D551" s="249" t="s">
        <v>109</v>
      </c>
      <c r="F551" s="304"/>
      <c r="G551" s="304"/>
      <c r="H551" s="304"/>
      <c r="I551" s="305" t="s">
        <v>2063</v>
      </c>
    </row>
    <row r="552" spans="1:9" ht="15" customHeight="1" x14ac:dyDescent="0.3">
      <c r="A552" s="249">
        <v>522813</v>
      </c>
      <c r="B552" s="249" t="s">
        <v>1482</v>
      </c>
      <c r="C552" s="249" t="s">
        <v>772</v>
      </c>
      <c r="D552" s="249" t="s">
        <v>1693</v>
      </c>
      <c r="F552" s="306"/>
      <c r="G552" s="306"/>
      <c r="H552" s="306"/>
      <c r="I552" s="305" t="s">
        <v>2063</v>
      </c>
    </row>
    <row r="553" spans="1:9" ht="15" customHeight="1" x14ac:dyDescent="0.3">
      <c r="A553" s="249">
        <v>522863</v>
      </c>
      <c r="B553" s="249" t="s">
        <v>1833</v>
      </c>
      <c r="C553" s="249" t="s">
        <v>68</v>
      </c>
      <c r="D553" s="249" t="s">
        <v>1659</v>
      </c>
      <c r="F553" s="306"/>
      <c r="G553" s="306"/>
      <c r="H553" s="306"/>
      <c r="I553" s="305" t="s">
        <v>2063</v>
      </c>
    </row>
    <row r="554" spans="1:9" ht="15" customHeight="1" x14ac:dyDescent="0.3">
      <c r="A554" s="249">
        <v>522975</v>
      </c>
      <c r="B554" s="249" t="s">
        <v>1836</v>
      </c>
      <c r="C554" s="249" t="s">
        <v>252</v>
      </c>
      <c r="D554" s="249" t="s">
        <v>555</v>
      </c>
      <c r="F554" s="306"/>
      <c r="G554" s="306"/>
      <c r="H554" s="306"/>
      <c r="I554" s="305" t="s">
        <v>2063</v>
      </c>
    </row>
    <row r="555" spans="1:9" ht="15" customHeight="1" x14ac:dyDescent="0.3">
      <c r="A555" s="249">
        <v>522981</v>
      </c>
      <c r="B555" s="249" t="s">
        <v>1491</v>
      </c>
      <c r="C555" s="249" t="s">
        <v>251</v>
      </c>
      <c r="D555" s="249" t="s">
        <v>1771</v>
      </c>
      <c r="F555" s="304"/>
      <c r="G555" s="304"/>
      <c r="H555" s="304"/>
      <c r="I555" s="305" t="s">
        <v>2063</v>
      </c>
    </row>
    <row r="556" spans="1:9" ht="15" customHeight="1" x14ac:dyDescent="0.3">
      <c r="A556" s="249">
        <v>522987</v>
      </c>
      <c r="B556" s="249" t="s">
        <v>1492</v>
      </c>
      <c r="C556" s="249" t="s">
        <v>398</v>
      </c>
      <c r="D556" s="249" t="s">
        <v>1700</v>
      </c>
      <c r="F556" s="304"/>
      <c r="G556" s="304"/>
      <c r="H556" s="304"/>
      <c r="I556" s="305" t="s">
        <v>2063</v>
      </c>
    </row>
    <row r="557" spans="1:9" ht="15" customHeight="1" x14ac:dyDescent="0.3">
      <c r="A557" s="249">
        <v>523056</v>
      </c>
      <c r="B557" s="249" t="s">
        <v>1504</v>
      </c>
      <c r="C557" s="249" t="s">
        <v>665</v>
      </c>
      <c r="D557" s="249" t="s">
        <v>1840</v>
      </c>
      <c r="F557" s="304"/>
      <c r="G557" s="304"/>
      <c r="H557" s="304"/>
      <c r="I557" s="305" t="s">
        <v>2063</v>
      </c>
    </row>
    <row r="558" spans="1:9" ht="15" customHeight="1" x14ac:dyDescent="0.3">
      <c r="A558" s="249">
        <v>523066</v>
      </c>
      <c r="B558" s="249" t="s">
        <v>1572</v>
      </c>
      <c r="C558" s="249" t="s">
        <v>1573</v>
      </c>
      <c r="D558" s="249" t="s">
        <v>1852</v>
      </c>
      <c r="F558" s="304"/>
      <c r="G558" s="304"/>
      <c r="H558" s="304"/>
      <c r="I558" s="305" t="s">
        <v>2063</v>
      </c>
    </row>
    <row r="559" spans="1:9" ht="15" customHeight="1" x14ac:dyDescent="0.3">
      <c r="A559" s="249">
        <v>523068</v>
      </c>
      <c r="B559" s="249" t="s">
        <v>1508</v>
      </c>
      <c r="C559" s="249" t="s">
        <v>94</v>
      </c>
      <c r="D559" s="249" t="s">
        <v>555</v>
      </c>
      <c r="F559" s="304"/>
      <c r="G559" s="304"/>
      <c r="H559" s="304"/>
      <c r="I559" s="305" t="s">
        <v>2063</v>
      </c>
    </row>
    <row r="560" spans="1:9" ht="15" customHeight="1" x14ac:dyDescent="0.3">
      <c r="A560" s="249">
        <v>523093</v>
      </c>
      <c r="B560" s="249" t="s">
        <v>1510</v>
      </c>
      <c r="C560" s="249" t="s">
        <v>269</v>
      </c>
      <c r="D560" s="249" t="s">
        <v>543</v>
      </c>
      <c r="F560" s="304"/>
      <c r="G560" s="304"/>
      <c r="H560" s="304"/>
      <c r="I560" s="305" t="s">
        <v>2063</v>
      </c>
    </row>
    <row r="561" spans="1:9" ht="15" customHeight="1" x14ac:dyDescent="0.3">
      <c r="A561" s="249">
        <v>523096</v>
      </c>
      <c r="B561" s="249" t="s">
        <v>564</v>
      </c>
      <c r="C561" s="249" t="s">
        <v>3169</v>
      </c>
      <c r="D561" s="249" t="s">
        <v>555</v>
      </c>
      <c r="F561" s="304"/>
      <c r="G561" s="304"/>
      <c r="H561" s="304"/>
      <c r="I561" s="305" t="s">
        <v>2063</v>
      </c>
    </row>
    <row r="562" spans="1:9" ht="15" customHeight="1" x14ac:dyDescent="0.3">
      <c r="A562" s="249">
        <v>523106</v>
      </c>
      <c r="B562" s="249" t="s">
        <v>1576</v>
      </c>
      <c r="C562" s="249" t="s">
        <v>90</v>
      </c>
      <c r="D562" s="249" t="s">
        <v>1968</v>
      </c>
      <c r="F562" s="304"/>
      <c r="G562" s="304"/>
      <c r="H562" s="304"/>
      <c r="I562" s="305" t="s">
        <v>2063</v>
      </c>
    </row>
    <row r="563" spans="1:9" ht="15" customHeight="1" x14ac:dyDescent="0.3">
      <c r="A563" s="249">
        <v>523107</v>
      </c>
      <c r="B563" s="249" t="s">
        <v>1577</v>
      </c>
      <c r="C563" s="249" t="s">
        <v>344</v>
      </c>
      <c r="D563" s="249" t="s">
        <v>2041</v>
      </c>
      <c r="F563" s="304"/>
      <c r="G563" s="304"/>
      <c r="H563" s="304"/>
      <c r="I563" s="305" t="s">
        <v>2063</v>
      </c>
    </row>
    <row r="564" spans="1:9" ht="15" customHeight="1" x14ac:dyDescent="0.3">
      <c r="A564" s="249">
        <v>523115</v>
      </c>
      <c r="B564" s="249" t="s">
        <v>1514</v>
      </c>
      <c r="C564" s="249" t="s">
        <v>101</v>
      </c>
      <c r="D564" s="249" t="s">
        <v>1791</v>
      </c>
      <c r="F564" s="304"/>
      <c r="G564" s="304"/>
      <c r="H564" s="304"/>
      <c r="I564" s="305" t="s">
        <v>2063</v>
      </c>
    </row>
    <row r="565" spans="1:9" ht="15" customHeight="1" x14ac:dyDescent="0.3">
      <c r="A565" s="249">
        <v>523149</v>
      </c>
      <c r="B565" s="249" t="s">
        <v>1580</v>
      </c>
      <c r="C565" s="249" t="s">
        <v>1581</v>
      </c>
      <c r="D565" s="249" t="s">
        <v>538</v>
      </c>
      <c r="F565" s="306"/>
      <c r="G565" s="306"/>
      <c r="H565" s="306"/>
      <c r="I565" s="305" t="s">
        <v>2063</v>
      </c>
    </row>
    <row r="566" spans="1:9" ht="15" customHeight="1" x14ac:dyDescent="0.3">
      <c r="A566" s="249">
        <v>523160</v>
      </c>
      <c r="B566" s="249" t="s">
        <v>1520</v>
      </c>
      <c r="C566" s="249" t="s">
        <v>71</v>
      </c>
      <c r="D566" s="249" t="s">
        <v>1850</v>
      </c>
      <c r="F566" s="304"/>
      <c r="G566" s="304"/>
      <c r="H566" s="304"/>
      <c r="I566" s="305" t="s">
        <v>2063</v>
      </c>
    </row>
    <row r="567" spans="1:9" ht="15" customHeight="1" x14ac:dyDescent="0.3">
      <c r="A567" s="249">
        <v>523190</v>
      </c>
      <c r="B567" s="249" t="s">
        <v>1528</v>
      </c>
      <c r="C567" s="249" t="s">
        <v>70</v>
      </c>
      <c r="D567" s="249" t="s">
        <v>1796</v>
      </c>
      <c r="F567" s="304"/>
      <c r="G567" s="304"/>
      <c r="H567" s="304"/>
      <c r="I567" s="305" t="s">
        <v>2063</v>
      </c>
    </row>
    <row r="568" spans="1:9" ht="15" customHeight="1" x14ac:dyDescent="0.3">
      <c r="A568" s="249">
        <v>523192</v>
      </c>
      <c r="B568" s="249" t="s">
        <v>1529</v>
      </c>
      <c r="C568" s="249" t="s">
        <v>94</v>
      </c>
      <c r="D568" s="249" t="s">
        <v>555</v>
      </c>
      <c r="E568" s="304"/>
      <c r="F568" s="304"/>
      <c r="G568" s="304"/>
      <c r="H568" s="304"/>
      <c r="I568" s="305" t="s">
        <v>2063</v>
      </c>
    </row>
    <row r="569" spans="1:9" ht="15" customHeight="1" x14ac:dyDescent="0.3">
      <c r="A569" s="249">
        <v>523234</v>
      </c>
      <c r="B569" s="249" t="s">
        <v>1538</v>
      </c>
      <c r="C569" s="249" t="s">
        <v>86</v>
      </c>
      <c r="D569" s="249" t="s">
        <v>1724</v>
      </c>
      <c r="F569" s="304"/>
      <c r="G569" s="304"/>
      <c r="H569" s="304"/>
      <c r="I569" s="305" t="s">
        <v>2063</v>
      </c>
    </row>
    <row r="570" spans="1:9" ht="15" customHeight="1" x14ac:dyDescent="0.3">
      <c r="A570" s="249">
        <v>523235</v>
      </c>
      <c r="B570" s="249" t="s">
        <v>1539</v>
      </c>
      <c r="C570" s="249" t="s">
        <v>105</v>
      </c>
      <c r="D570" s="249" t="s">
        <v>1851</v>
      </c>
      <c r="I570" s="305" t="s">
        <v>2063</v>
      </c>
    </row>
    <row r="571" spans="1:9" ht="15" customHeight="1" x14ac:dyDescent="0.3">
      <c r="A571" s="249">
        <v>523250</v>
      </c>
      <c r="B571" s="249" t="s">
        <v>1586</v>
      </c>
      <c r="C571" s="249" t="s">
        <v>1329</v>
      </c>
      <c r="D571" s="249" t="s">
        <v>1686</v>
      </c>
      <c r="F571" s="307"/>
      <c r="G571" s="307"/>
      <c r="H571" s="307"/>
      <c r="I571" s="305" t="s">
        <v>2063</v>
      </c>
    </row>
    <row r="572" spans="1:9" ht="15" customHeight="1" x14ac:dyDescent="0.3">
      <c r="A572" s="249">
        <v>523263</v>
      </c>
      <c r="B572" s="249" t="s">
        <v>1548</v>
      </c>
      <c r="C572" s="249" t="s">
        <v>83</v>
      </c>
      <c r="D572" s="249" t="s">
        <v>1864</v>
      </c>
      <c r="F572" s="307"/>
      <c r="G572" s="307"/>
      <c r="H572" s="307"/>
      <c r="I572" s="305" t="s">
        <v>2063</v>
      </c>
    </row>
    <row r="573" spans="1:9" ht="15" customHeight="1" x14ac:dyDescent="0.3">
      <c r="A573" s="249">
        <v>523284</v>
      </c>
      <c r="B573" s="249" t="s">
        <v>1552</v>
      </c>
      <c r="C573" s="249" t="s">
        <v>407</v>
      </c>
      <c r="D573" s="249" t="s">
        <v>1693</v>
      </c>
      <c r="F573" s="306"/>
      <c r="G573" s="306"/>
      <c r="H573" s="306"/>
      <c r="I573" s="305" t="s">
        <v>2063</v>
      </c>
    </row>
    <row r="574" spans="1:9" ht="15" customHeight="1" x14ac:dyDescent="0.3">
      <c r="A574" s="249">
        <v>523292</v>
      </c>
      <c r="B574" s="249" t="s">
        <v>1587</v>
      </c>
      <c r="C574" s="249" t="s">
        <v>94</v>
      </c>
      <c r="D574" s="249" t="s">
        <v>1769</v>
      </c>
      <c r="F574" s="307"/>
      <c r="G574" s="307"/>
      <c r="H574" s="307"/>
      <c r="I574" s="305" t="s">
        <v>2063</v>
      </c>
    </row>
    <row r="575" spans="1:9" ht="15" customHeight="1" x14ac:dyDescent="0.3">
      <c r="A575" s="249">
        <v>523298</v>
      </c>
      <c r="B575" s="249" t="s">
        <v>1556</v>
      </c>
      <c r="C575" s="249" t="s">
        <v>117</v>
      </c>
      <c r="D575" s="249" t="s">
        <v>1656</v>
      </c>
      <c r="I575" s="305" t="s">
        <v>2063</v>
      </c>
    </row>
    <row r="576" spans="1:9" ht="15" customHeight="1" x14ac:dyDescent="0.3">
      <c r="A576" s="249">
        <v>523322</v>
      </c>
      <c r="B576" s="249" t="s">
        <v>1566</v>
      </c>
      <c r="C576" s="249" t="s">
        <v>80</v>
      </c>
      <c r="D576" s="249" t="s">
        <v>1725</v>
      </c>
      <c r="F576" s="304"/>
      <c r="G576" s="304"/>
      <c r="H576" s="304"/>
      <c r="I576" s="305" t="s">
        <v>2063</v>
      </c>
    </row>
    <row r="577" spans="1:9" ht="15" customHeight="1" x14ac:dyDescent="0.3">
      <c r="A577" s="249">
        <v>523329</v>
      </c>
      <c r="B577" s="249" t="s">
        <v>1874</v>
      </c>
      <c r="C577" s="249" t="s">
        <v>398</v>
      </c>
      <c r="D577" s="249" t="s">
        <v>1758</v>
      </c>
      <c r="F577" s="306"/>
      <c r="G577" s="306"/>
      <c r="H577" s="306"/>
      <c r="I577" s="305" t="s">
        <v>2063</v>
      </c>
    </row>
    <row r="578" spans="1:9" ht="15" customHeight="1" x14ac:dyDescent="0.3">
      <c r="A578" s="249">
        <v>523362</v>
      </c>
      <c r="B578" s="249" t="s">
        <v>1882</v>
      </c>
      <c r="C578" s="249" t="s">
        <v>253</v>
      </c>
      <c r="D578" s="249" t="s">
        <v>579</v>
      </c>
      <c r="F578" s="306"/>
      <c r="G578" s="306"/>
      <c r="H578" s="306"/>
      <c r="I578" s="305" t="s">
        <v>2063</v>
      </c>
    </row>
    <row r="579" spans="1:9" ht="15" customHeight="1" x14ac:dyDescent="0.3">
      <c r="A579" s="249">
        <v>523372</v>
      </c>
      <c r="B579" s="249" t="s">
        <v>1883</v>
      </c>
      <c r="C579" s="249" t="s">
        <v>71</v>
      </c>
      <c r="D579" s="249" t="s">
        <v>1884</v>
      </c>
      <c r="F579" s="304"/>
      <c r="G579" s="304"/>
      <c r="H579" s="304"/>
      <c r="I579" s="305" t="s">
        <v>2063</v>
      </c>
    </row>
    <row r="580" spans="1:9" ht="15" customHeight="1" x14ac:dyDescent="0.3">
      <c r="A580" s="249">
        <v>523420</v>
      </c>
      <c r="B580" s="249" t="s">
        <v>1589</v>
      </c>
      <c r="C580" s="249" t="s">
        <v>326</v>
      </c>
      <c r="D580" s="249" t="s">
        <v>1725</v>
      </c>
      <c r="I580" s="305" t="s">
        <v>2063</v>
      </c>
    </row>
    <row r="581" spans="1:9" ht="15" customHeight="1" x14ac:dyDescent="0.3">
      <c r="A581" s="249">
        <v>523438</v>
      </c>
      <c r="B581" s="249" t="s">
        <v>1910</v>
      </c>
      <c r="C581" s="249" t="s">
        <v>289</v>
      </c>
      <c r="D581" s="249" t="s">
        <v>1804</v>
      </c>
      <c r="F581" s="306"/>
      <c r="G581" s="306"/>
      <c r="H581" s="306"/>
      <c r="I581" s="305" t="s">
        <v>2063</v>
      </c>
    </row>
    <row r="582" spans="1:9" ht="15" customHeight="1" x14ac:dyDescent="0.3">
      <c r="A582" s="249">
        <v>523444</v>
      </c>
      <c r="B582" s="249" t="s">
        <v>1912</v>
      </c>
      <c r="C582" s="249" t="s">
        <v>71</v>
      </c>
      <c r="D582" s="249" t="s">
        <v>546</v>
      </c>
      <c r="I582" s="305" t="s">
        <v>2063</v>
      </c>
    </row>
    <row r="583" spans="1:9" ht="15" customHeight="1" x14ac:dyDescent="0.3">
      <c r="A583" s="249">
        <v>523450</v>
      </c>
      <c r="B583" s="249" t="s">
        <v>1915</v>
      </c>
      <c r="C583" s="249" t="s">
        <v>74</v>
      </c>
      <c r="D583" s="249" t="s">
        <v>555</v>
      </c>
      <c r="F583" s="304"/>
      <c r="G583" s="304"/>
      <c r="H583" s="304"/>
      <c r="I583" s="305" t="s">
        <v>2063</v>
      </c>
    </row>
    <row r="584" spans="1:9" ht="15" customHeight="1" x14ac:dyDescent="0.3">
      <c r="A584" s="249">
        <v>523507</v>
      </c>
      <c r="B584" s="249" t="s">
        <v>1732</v>
      </c>
      <c r="C584" s="249" t="s">
        <v>90</v>
      </c>
      <c r="D584" s="249" t="s">
        <v>1656</v>
      </c>
      <c r="E584" s="304"/>
      <c r="F584" s="304"/>
      <c r="G584" s="304"/>
      <c r="H584" s="304"/>
      <c r="I584" s="305" t="s">
        <v>2063</v>
      </c>
    </row>
    <row r="585" spans="1:9" ht="15" customHeight="1" x14ac:dyDescent="0.3">
      <c r="A585" s="249">
        <v>523508</v>
      </c>
      <c r="B585" s="249" t="s">
        <v>1928</v>
      </c>
      <c r="C585" s="249" t="s">
        <v>1416</v>
      </c>
      <c r="D585" s="249" t="s">
        <v>1684</v>
      </c>
      <c r="F585" s="304"/>
      <c r="G585" s="304"/>
      <c r="H585" s="304"/>
      <c r="I585" s="305" t="s">
        <v>2063</v>
      </c>
    </row>
    <row r="586" spans="1:9" ht="15" customHeight="1" x14ac:dyDescent="0.3">
      <c r="A586" s="249">
        <v>523509</v>
      </c>
      <c r="B586" s="249" t="s">
        <v>1590</v>
      </c>
      <c r="C586" s="249" t="s">
        <v>106</v>
      </c>
      <c r="D586" s="249" t="s">
        <v>1686</v>
      </c>
      <c r="F586" s="306"/>
      <c r="G586" s="306"/>
      <c r="H586" s="306"/>
      <c r="I586" s="305" t="s">
        <v>2063</v>
      </c>
    </row>
    <row r="587" spans="1:9" ht="15" customHeight="1" x14ac:dyDescent="0.3">
      <c r="A587" s="249">
        <v>523550</v>
      </c>
      <c r="B587" s="249" t="s">
        <v>1594</v>
      </c>
      <c r="C587" s="249" t="s">
        <v>84</v>
      </c>
      <c r="D587" s="249" t="s">
        <v>2860</v>
      </c>
      <c r="F587" s="306"/>
      <c r="G587" s="306"/>
      <c r="H587" s="306"/>
      <c r="I587" s="305" t="s">
        <v>2063</v>
      </c>
    </row>
    <row r="588" spans="1:9" ht="15" customHeight="1" x14ac:dyDescent="0.3">
      <c r="A588" s="249">
        <v>523578</v>
      </c>
      <c r="B588" s="249" t="s">
        <v>1944</v>
      </c>
      <c r="C588" s="249" t="s">
        <v>86</v>
      </c>
      <c r="D588" s="249" t="s">
        <v>1698</v>
      </c>
      <c r="F588" s="306"/>
      <c r="G588" s="306"/>
      <c r="H588" s="306"/>
      <c r="I588" s="305" t="s">
        <v>2063</v>
      </c>
    </row>
    <row r="589" spans="1:9" ht="15" customHeight="1" x14ac:dyDescent="0.3">
      <c r="A589" s="249">
        <v>523587</v>
      </c>
      <c r="B589" s="249" t="s">
        <v>1595</v>
      </c>
      <c r="C589" s="249" t="s">
        <v>471</v>
      </c>
      <c r="D589" s="249" t="s">
        <v>1866</v>
      </c>
      <c r="F589" s="304"/>
      <c r="G589" s="304"/>
      <c r="H589" s="304"/>
      <c r="I589" s="305" t="s">
        <v>2063</v>
      </c>
    </row>
    <row r="590" spans="1:9" ht="15" customHeight="1" x14ac:dyDescent="0.3">
      <c r="A590" s="249">
        <v>523593</v>
      </c>
      <c r="B590" s="249" t="s">
        <v>1946</v>
      </c>
      <c r="C590" s="249" t="s">
        <v>104</v>
      </c>
      <c r="D590" s="249" t="s">
        <v>1707</v>
      </c>
      <c r="F590" s="306"/>
      <c r="G590" s="306"/>
      <c r="H590" s="306"/>
      <c r="I590" s="305" t="s">
        <v>2063</v>
      </c>
    </row>
    <row r="591" spans="1:9" ht="15" customHeight="1" x14ac:dyDescent="0.3">
      <c r="A591" s="249">
        <v>523599</v>
      </c>
      <c r="B591" s="249" t="s">
        <v>1742</v>
      </c>
      <c r="C591" s="249" t="s">
        <v>391</v>
      </c>
      <c r="D591" s="249" t="s">
        <v>1668</v>
      </c>
      <c r="F591" s="304"/>
      <c r="G591" s="304"/>
      <c r="H591" s="304"/>
      <c r="I591" s="305" t="s">
        <v>2063</v>
      </c>
    </row>
    <row r="592" spans="1:9" ht="15" customHeight="1" x14ac:dyDescent="0.3">
      <c r="A592" s="249">
        <v>523610</v>
      </c>
      <c r="B592" s="249" t="s">
        <v>1949</v>
      </c>
      <c r="C592" s="249" t="s">
        <v>76</v>
      </c>
      <c r="D592" s="249" t="s">
        <v>1950</v>
      </c>
      <c r="I592" s="305" t="s">
        <v>2063</v>
      </c>
    </row>
    <row r="593" spans="1:9" ht="15" customHeight="1" x14ac:dyDescent="0.3">
      <c r="A593" s="249">
        <v>523631</v>
      </c>
      <c r="B593" s="249" t="s">
        <v>1953</v>
      </c>
      <c r="C593" s="249" t="s">
        <v>1954</v>
      </c>
      <c r="D593" s="249" t="s">
        <v>118</v>
      </c>
      <c r="F593" s="307"/>
      <c r="G593" s="307"/>
      <c r="H593" s="307"/>
      <c r="I593" s="305" t="s">
        <v>2063</v>
      </c>
    </row>
    <row r="594" spans="1:9" ht="15" customHeight="1" x14ac:dyDescent="0.3">
      <c r="A594" s="249">
        <v>523688</v>
      </c>
      <c r="B594" s="249" t="s">
        <v>1963</v>
      </c>
      <c r="C594" s="249" t="s">
        <v>341</v>
      </c>
      <c r="D594" s="249" t="s">
        <v>1943</v>
      </c>
      <c r="F594" s="306"/>
      <c r="G594" s="306"/>
      <c r="H594" s="306"/>
      <c r="I594" s="305" t="s">
        <v>2063</v>
      </c>
    </row>
    <row r="595" spans="1:9" ht="15" customHeight="1" x14ac:dyDescent="0.3">
      <c r="A595" s="249">
        <v>523690</v>
      </c>
      <c r="B595" s="249" t="s">
        <v>1964</v>
      </c>
      <c r="C595" s="249" t="s">
        <v>2809</v>
      </c>
      <c r="D595" s="249" t="s">
        <v>551</v>
      </c>
      <c r="F595" s="306"/>
      <c r="G595" s="306"/>
      <c r="H595" s="306"/>
      <c r="I595" s="305" t="s">
        <v>2063</v>
      </c>
    </row>
    <row r="596" spans="1:9" ht="15" customHeight="1" x14ac:dyDescent="0.3">
      <c r="A596" s="249">
        <v>523697</v>
      </c>
      <c r="B596" s="249" t="s">
        <v>1966</v>
      </c>
      <c r="C596" s="249" t="s">
        <v>102</v>
      </c>
      <c r="D596" s="249" t="s">
        <v>1761</v>
      </c>
      <c r="F596" s="304"/>
      <c r="G596" s="304"/>
      <c r="H596" s="304"/>
      <c r="I596" s="305" t="s">
        <v>2063</v>
      </c>
    </row>
    <row r="597" spans="1:9" ht="15" customHeight="1" x14ac:dyDescent="0.3">
      <c r="A597" s="249">
        <v>523703</v>
      </c>
      <c r="B597" s="249" t="s">
        <v>1598</v>
      </c>
      <c r="C597" s="249" t="s">
        <v>812</v>
      </c>
      <c r="D597" s="249" t="s">
        <v>1845</v>
      </c>
      <c r="F597" s="304"/>
      <c r="G597" s="304"/>
      <c r="H597" s="304"/>
      <c r="I597" s="305" t="s">
        <v>2063</v>
      </c>
    </row>
    <row r="598" spans="1:9" ht="15" customHeight="1" x14ac:dyDescent="0.3">
      <c r="A598" s="249">
        <v>523719</v>
      </c>
      <c r="B598" s="249" t="s">
        <v>1969</v>
      </c>
      <c r="C598" s="249" t="s">
        <v>74</v>
      </c>
      <c r="D598" s="249" t="s">
        <v>556</v>
      </c>
      <c r="I598" s="305" t="s">
        <v>2063</v>
      </c>
    </row>
    <row r="599" spans="1:9" ht="15" customHeight="1" x14ac:dyDescent="0.3">
      <c r="A599" s="249">
        <v>523720</v>
      </c>
      <c r="B599" s="249" t="s">
        <v>1970</v>
      </c>
      <c r="C599" s="249" t="s">
        <v>1971</v>
      </c>
      <c r="D599" s="249" t="s">
        <v>1648</v>
      </c>
      <c r="F599" s="306"/>
      <c r="G599" s="306"/>
      <c r="H599" s="306"/>
      <c r="I599" s="305" t="s">
        <v>2063</v>
      </c>
    </row>
    <row r="600" spans="1:9" ht="15" customHeight="1" x14ac:dyDescent="0.3">
      <c r="A600" s="249">
        <v>523731</v>
      </c>
      <c r="B600" s="249" t="s">
        <v>1599</v>
      </c>
      <c r="C600" s="249" t="s">
        <v>251</v>
      </c>
      <c r="D600" s="249" t="s">
        <v>544</v>
      </c>
      <c r="F600" s="307"/>
      <c r="G600" s="307"/>
      <c r="H600" s="307"/>
      <c r="I600" s="305" t="s">
        <v>2063</v>
      </c>
    </row>
    <row r="601" spans="1:9" ht="15" customHeight="1" x14ac:dyDescent="0.3">
      <c r="A601" s="249">
        <v>523738</v>
      </c>
      <c r="B601" s="249" t="s">
        <v>1974</v>
      </c>
      <c r="C601" s="249" t="s">
        <v>100</v>
      </c>
      <c r="D601" s="249" t="s">
        <v>1784</v>
      </c>
      <c r="F601" s="306"/>
      <c r="G601" s="306"/>
      <c r="H601" s="306"/>
      <c r="I601" s="305" t="s">
        <v>2063</v>
      </c>
    </row>
    <row r="602" spans="1:9" ht="15" customHeight="1" x14ac:dyDescent="0.3">
      <c r="A602" s="249">
        <v>523747</v>
      </c>
      <c r="B602" s="249" t="s">
        <v>1976</v>
      </c>
      <c r="C602" s="249" t="s">
        <v>1977</v>
      </c>
      <c r="D602" s="249" t="s">
        <v>547</v>
      </c>
      <c r="F602" s="304"/>
      <c r="G602" s="304"/>
      <c r="H602" s="304"/>
      <c r="I602" s="305" t="s">
        <v>2063</v>
      </c>
    </row>
    <row r="603" spans="1:9" ht="15" customHeight="1" x14ac:dyDescent="0.3">
      <c r="A603" s="249">
        <v>523768</v>
      </c>
      <c r="B603" s="249" t="s">
        <v>1980</v>
      </c>
      <c r="C603" s="249" t="s">
        <v>378</v>
      </c>
      <c r="D603" s="249" t="s">
        <v>1684</v>
      </c>
      <c r="F603" s="304"/>
      <c r="G603" s="304"/>
      <c r="H603" s="304"/>
      <c r="I603" s="305" t="s">
        <v>2063</v>
      </c>
    </row>
    <row r="604" spans="1:9" ht="15" customHeight="1" x14ac:dyDescent="0.3">
      <c r="A604" s="249">
        <v>523787</v>
      </c>
      <c r="B604" s="249" t="s">
        <v>1600</v>
      </c>
      <c r="C604" s="249" t="s">
        <v>1601</v>
      </c>
      <c r="D604" s="249" t="s">
        <v>2854</v>
      </c>
      <c r="F604" s="304"/>
      <c r="G604" s="304"/>
      <c r="H604" s="304"/>
      <c r="I604" s="305" t="s">
        <v>2063</v>
      </c>
    </row>
    <row r="605" spans="1:9" ht="15" customHeight="1" x14ac:dyDescent="0.3">
      <c r="A605" s="249">
        <v>523797</v>
      </c>
      <c r="B605" s="249" t="s">
        <v>1986</v>
      </c>
      <c r="C605" s="249" t="s">
        <v>353</v>
      </c>
      <c r="D605" s="249" t="s">
        <v>1955</v>
      </c>
      <c r="F605" s="304"/>
      <c r="G605" s="304"/>
      <c r="H605" s="304"/>
      <c r="I605" s="305" t="s">
        <v>2063</v>
      </c>
    </row>
    <row r="606" spans="1:9" ht="15" customHeight="1" x14ac:dyDescent="0.3">
      <c r="A606" s="249">
        <v>523812</v>
      </c>
      <c r="B606" s="249" t="s">
        <v>1987</v>
      </c>
      <c r="C606" s="249" t="s">
        <v>1988</v>
      </c>
      <c r="D606" s="249" t="s">
        <v>1679</v>
      </c>
      <c r="F606" s="304"/>
      <c r="G606" s="304"/>
      <c r="H606" s="304"/>
      <c r="I606" s="305" t="s">
        <v>2063</v>
      </c>
    </row>
    <row r="607" spans="1:9" ht="15" customHeight="1" x14ac:dyDescent="0.3">
      <c r="A607" s="249">
        <v>523818</v>
      </c>
      <c r="B607" s="249" t="s">
        <v>1992</v>
      </c>
      <c r="C607" s="249" t="s">
        <v>67</v>
      </c>
      <c r="D607" s="249" t="s">
        <v>1753</v>
      </c>
      <c r="F607" s="304"/>
      <c r="G607" s="304"/>
      <c r="H607" s="304"/>
      <c r="I607" s="305" t="s">
        <v>2063</v>
      </c>
    </row>
    <row r="608" spans="1:9" ht="15" customHeight="1" x14ac:dyDescent="0.3">
      <c r="A608" s="249">
        <v>523827</v>
      </c>
      <c r="B608" s="249" t="s">
        <v>1993</v>
      </c>
      <c r="C608" s="249" t="s">
        <v>1416</v>
      </c>
      <c r="D608" s="249" t="s">
        <v>1697</v>
      </c>
      <c r="F608" s="306"/>
      <c r="G608" s="306"/>
      <c r="H608" s="306"/>
      <c r="I608" s="305" t="s">
        <v>2063</v>
      </c>
    </row>
    <row r="609" spans="1:9" ht="15" customHeight="1" x14ac:dyDescent="0.3">
      <c r="A609" s="249">
        <v>523848</v>
      </c>
      <c r="B609" s="249" t="s">
        <v>1999</v>
      </c>
      <c r="C609" s="249" t="s">
        <v>2000</v>
      </c>
      <c r="D609" s="249" t="s">
        <v>1851</v>
      </c>
      <c r="F609" s="306"/>
      <c r="G609" s="306"/>
      <c r="H609" s="306"/>
      <c r="I609" s="305" t="s">
        <v>2063</v>
      </c>
    </row>
    <row r="610" spans="1:9" ht="15" customHeight="1" x14ac:dyDescent="0.3">
      <c r="A610" s="249">
        <v>523849</v>
      </c>
      <c r="B610" s="249" t="s">
        <v>1603</v>
      </c>
      <c r="C610" s="249" t="s">
        <v>873</v>
      </c>
      <c r="D610" s="249" t="s">
        <v>1759</v>
      </c>
      <c r="F610" s="304"/>
      <c r="G610" s="304"/>
      <c r="H610" s="304"/>
      <c r="I610" s="305" t="s">
        <v>2063</v>
      </c>
    </row>
    <row r="611" spans="1:9" ht="15" customHeight="1" x14ac:dyDescent="0.3">
      <c r="A611" s="249">
        <v>523868</v>
      </c>
      <c r="B611" s="249" t="s">
        <v>2003</v>
      </c>
      <c r="C611" s="249" t="s">
        <v>436</v>
      </c>
      <c r="D611" s="249" t="s">
        <v>1707</v>
      </c>
      <c r="F611" s="304"/>
      <c r="G611" s="304"/>
      <c r="H611" s="304"/>
      <c r="I611" s="305" t="s">
        <v>2063</v>
      </c>
    </row>
    <row r="612" spans="1:9" ht="15" customHeight="1" x14ac:dyDescent="0.3">
      <c r="A612" s="249">
        <v>523882</v>
      </c>
      <c r="B612" s="249" t="s">
        <v>2006</v>
      </c>
      <c r="C612" s="249" t="s">
        <v>772</v>
      </c>
      <c r="D612" s="249" t="s">
        <v>1683</v>
      </c>
      <c r="F612" s="311"/>
      <c r="G612" s="311"/>
      <c r="H612" s="307"/>
      <c r="I612" s="305" t="s">
        <v>2063</v>
      </c>
    </row>
    <row r="613" spans="1:9" ht="15" customHeight="1" x14ac:dyDescent="0.3">
      <c r="A613" s="249">
        <v>523918</v>
      </c>
      <c r="B613" s="249" t="s">
        <v>2013</v>
      </c>
      <c r="C613" s="249" t="s">
        <v>100</v>
      </c>
      <c r="D613" s="249" t="s">
        <v>555</v>
      </c>
      <c r="F613" s="306"/>
      <c r="G613" s="306"/>
      <c r="H613" s="306"/>
      <c r="I613" s="305" t="s">
        <v>2063</v>
      </c>
    </row>
    <row r="614" spans="1:9" ht="15" customHeight="1" x14ac:dyDescent="0.3">
      <c r="A614" s="249">
        <v>523925</v>
      </c>
      <c r="B614" s="249" t="s">
        <v>2016</v>
      </c>
      <c r="C614" s="249" t="s">
        <v>2017</v>
      </c>
      <c r="D614" s="249" t="s">
        <v>1649</v>
      </c>
      <c r="F614" s="304"/>
      <c r="G614" s="304"/>
      <c r="H614" s="304"/>
      <c r="I614" s="305" t="s">
        <v>2063</v>
      </c>
    </row>
    <row r="615" spans="1:9" ht="15" customHeight="1" x14ac:dyDescent="0.3">
      <c r="A615" s="249">
        <v>523951</v>
      </c>
      <c r="B615" s="249" t="s">
        <v>652</v>
      </c>
      <c r="C615" s="249" t="s">
        <v>111</v>
      </c>
      <c r="D615" s="249" t="s">
        <v>1782</v>
      </c>
      <c r="F615" s="304"/>
      <c r="G615" s="304"/>
      <c r="H615" s="304"/>
      <c r="I615" s="305" t="s">
        <v>2063</v>
      </c>
    </row>
    <row r="616" spans="1:9" ht="15" customHeight="1" x14ac:dyDescent="0.3">
      <c r="A616" s="249">
        <v>523994</v>
      </c>
      <c r="B616" s="249" t="s">
        <v>2026</v>
      </c>
      <c r="C616" s="249" t="s">
        <v>68</v>
      </c>
      <c r="D616" s="249" t="s">
        <v>1701</v>
      </c>
      <c r="F616" s="304"/>
      <c r="G616" s="304"/>
      <c r="H616" s="304"/>
      <c r="I616" s="305" t="s">
        <v>2063</v>
      </c>
    </row>
    <row r="617" spans="1:9" ht="15" customHeight="1" x14ac:dyDescent="0.3">
      <c r="A617" s="249">
        <v>524002</v>
      </c>
      <c r="B617" s="249" t="s">
        <v>655</v>
      </c>
      <c r="C617" s="249" t="s">
        <v>73</v>
      </c>
      <c r="D617" s="249" t="s">
        <v>1680</v>
      </c>
      <c r="F617" s="304"/>
      <c r="G617" s="304"/>
      <c r="H617" s="304"/>
      <c r="I617" s="305" t="s">
        <v>2063</v>
      </c>
    </row>
    <row r="618" spans="1:9" ht="15" customHeight="1" x14ac:dyDescent="0.3">
      <c r="A618" s="249">
        <v>524011</v>
      </c>
      <c r="B618" s="249" t="s">
        <v>1786</v>
      </c>
      <c r="C618" s="249" t="s">
        <v>70</v>
      </c>
      <c r="D618" s="249" t="s">
        <v>2029</v>
      </c>
      <c r="F618" s="304"/>
      <c r="G618" s="304"/>
      <c r="H618" s="304"/>
      <c r="I618" s="305" t="s">
        <v>2063</v>
      </c>
    </row>
    <row r="619" spans="1:9" ht="15" customHeight="1" x14ac:dyDescent="0.3">
      <c r="A619" s="249">
        <v>524012</v>
      </c>
      <c r="B619" s="249" t="s">
        <v>2030</v>
      </c>
      <c r="C619" s="249" t="s">
        <v>83</v>
      </c>
      <c r="D619" s="249" t="s">
        <v>549</v>
      </c>
      <c r="I619" s="305" t="s">
        <v>2063</v>
      </c>
    </row>
    <row r="620" spans="1:9" ht="15" customHeight="1" x14ac:dyDescent="0.3">
      <c r="A620" s="249">
        <v>524017</v>
      </c>
      <c r="B620" s="249" t="s">
        <v>2032</v>
      </c>
      <c r="C620" s="249" t="s">
        <v>353</v>
      </c>
      <c r="D620" s="249" t="s">
        <v>1654</v>
      </c>
      <c r="F620" s="306"/>
      <c r="G620" s="306"/>
      <c r="H620" s="306"/>
      <c r="I620" s="305" t="s">
        <v>2063</v>
      </c>
    </row>
    <row r="621" spans="1:9" ht="15" customHeight="1" x14ac:dyDescent="0.3">
      <c r="A621" s="249">
        <v>524052</v>
      </c>
      <c r="B621" s="249" t="s">
        <v>2039</v>
      </c>
      <c r="C621" s="249" t="s">
        <v>285</v>
      </c>
      <c r="D621" s="249" t="s">
        <v>2875</v>
      </c>
      <c r="F621" s="304"/>
      <c r="G621" s="304"/>
      <c r="H621" s="304"/>
      <c r="I621" s="305" t="s">
        <v>2063</v>
      </c>
    </row>
    <row r="622" spans="1:9" ht="15" customHeight="1" x14ac:dyDescent="0.3">
      <c r="A622" s="249">
        <v>524073</v>
      </c>
      <c r="B622" s="249" t="s">
        <v>3177</v>
      </c>
      <c r="C622" s="249" t="s">
        <v>382</v>
      </c>
      <c r="D622" s="249" t="s">
        <v>547</v>
      </c>
      <c r="I622" s="305" t="s">
        <v>2063</v>
      </c>
    </row>
    <row r="623" spans="1:9" ht="15" customHeight="1" x14ac:dyDescent="0.3">
      <c r="A623" s="249">
        <v>524083</v>
      </c>
      <c r="B623" s="249" t="s">
        <v>2078</v>
      </c>
      <c r="C623" s="249" t="s">
        <v>67</v>
      </c>
      <c r="D623" s="249" t="s">
        <v>1670</v>
      </c>
      <c r="F623" s="306"/>
      <c r="G623" s="306"/>
      <c r="H623" s="306"/>
      <c r="I623" s="305" t="s">
        <v>2063</v>
      </c>
    </row>
    <row r="624" spans="1:9" ht="15" customHeight="1" x14ac:dyDescent="0.3">
      <c r="A624" s="249">
        <v>524086</v>
      </c>
      <c r="B624" s="249" t="s">
        <v>657</v>
      </c>
      <c r="C624" s="249" t="s">
        <v>578</v>
      </c>
      <c r="D624" s="249" t="s">
        <v>1752</v>
      </c>
      <c r="F624" s="304"/>
      <c r="G624" s="304"/>
      <c r="H624" s="304"/>
      <c r="I624" s="305" t="s">
        <v>2063</v>
      </c>
    </row>
    <row r="625" spans="1:9" ht="15" customHeight="1" x14ac:dyDescent="0.3">
      <c r="A625" s="249">
        <v>524090</v>
      </c>
      <c r="B625" s="249" t="s">
        <v>2082</v>
      </c>
      <c r="C625" s="249" t="s">
        <v>96</v>
      </c>
      <c r="D625" s="249" t="s">
        <v>1753</v>
      </c>
      <c r="F625" s="304"/>
      <c r="G625" s="304"/>
      <c r="H625" s="304"/>
      <c r="I625" s="305" t="s">
        <v>2063</v>
      </c>
    </row>
    <row r="626" spans="1:9" ht="15" customHeight="1" x14ac:dyDescent="0.3">
      <c r="A626" s="249">
        <v>524094</v>
      </c>
      <c r="B626" s="249" t="s">
        <v>658</v>
      </c>
      <c r="C626" s="249" t="s">
        <v>382</v>
      </c>
      <c r="D626" s="249" t="s">
        <v>1792</v>
      </c>
      <c r="F626" s="304"/>
      <c r="G626" s="304"/>
      <c r="H626" s="304"/>
      <c r="I626" s="305" t="s">
        <v>2063</v>
      </c>
    </row>
    <row r="627" spans="1:9" ht="15" customHeight="1" x14ac:dyDescent="0.3">
      <c r="A627" s="249">
        <v>524104</v>
      </c>
      <c r="B627" s="249" t="s">
        <v>2084</v>
      </c>
      <c r="C627" s="249" t="s">
        <v>2085</v>
      </c>
      <c r="D627" s="249" t="s">
        <v>1838</v>
      </c>
      <c r="F627" s="306"/>
      <c r="G627" s="306"/>
      <c r="H627" s="306"/>
      <c r="I627" s="305" t="s">
        <v>2063</v>
      </c>
    </row>
    <row r="628" spans="1:9" ht="15" customHeight="1" x14ac:dyDescent="0.3">
      <c r="A628" s="249">
        <v>524120</v>
      </c>
      <c r="B628" s="249" t="s">
        <v>659</v>
      </c>
      <c r="C628" s="249" t="s">
        <v>90</v>
      </c>
      <c r="D628" s="249" t="s">
        <v>1858</v>
      </c>
      <c r="F628" s="304"/>
      <c r="G628" s="304"/>
      <c r="H628" s="304"/>
      <c r="I628" s="305" t="s">
        <v>2063</v>
      </c>
    </row>
    <row r="629" spans="1:9" ht="15" customHeight="1" x14ac:dyDescent="0.3">
      <c r="A629" s="249">
        <v>524121</v>
      </c>
      <c r="B629" s="249" t="s">
        <v>3179</v>
      </c>
      <c r="C629" s="249" t="s">
        <v>832</v>
      </c>
      <c r="D629" s="249" t="s">
        <v>1748</v>
      </c>
      <c r="F629" s="306"/>
      <c r="G629" s="306"/>
      <c r="H629" s="306"/>
      <c r="I629" s="305" t="s">
        <v>2063</v>
      </c>
    </row>
    <row r="630" spans="1:9" ht="15" customHeight="1" x14ac:dyDescent="0.3">
      <c r="A630" s="249">
        <v>524126</v>
      </c>
      <c r="B630" s="249" t="s">
        <v>661</v>
      </c>
      <c r="C630" s="249" t="s">
        <v>342</v>
      </c>
      <c r="D630" s="249" t="s">
        <v>1796</v>
      </c>
      <c r="F630" s="304"/>
      <c r="G630" s="304"/>
      <c r="H630" s="304"/>
      <c r="I630" s="305" t="s">
        <v>2063</v>
      </c>
    </row>
    <row r="631" spans="1:9" ht="15" customHeight="1" x14ac:dyDescent="0.3">
      <c r="A631" s="249">
        <v>524129</v>
      </c>
      <c r="B631" s="249" t="s">
        <v>1610</v>
      </c>
      <c r="C631" s="249" t="s">
        <v>90</v>
      </c>
      <c r="D631" s="249" t="s">
        <v>555</v>
      </c>
      <c r="F631" s="304"/>
      <c r="G631" s="304"/>
      <c r="H631" s="304"/>
      <c r="I631" s="305" t="s">
        <v>2063</v>
      </c>
    </row>
    <row r="632" spans="1:9" ht="15" customHeight="1" x14ac:dyDescent="0.3">
      <c r="A632" s="249">
        <v>524138</v>
      </c>
      <c r="B632" s="249" t="s">
        <v>662</v>
      </c>
      <c r="C632" s="249" t="s">
        <v>253</v>
      </c>
      <c r="D632" s="249" t="s">
        <v>1739</v>
      </c>
      <c r="F632" s="304"/>
      <c r="G632" s="304"/>
      <c r="H632" s="304"/>
      <c r="I632" s="305" t="s">
        <v>2063</v>
      </c>
    </row>
    <row r="633" spans="1:9" ht="15" customHeight="1" x14ac:dyDescent="0.3">
      <c r="A633" s="249">
        <v>524142</v>
      </c>
      <c r="B633" s="249" t="s">
        <v>663</v>
      </c>
      <c r="C633" s="249" t="s">
        <v>73</v>
      </c>
      <c r="D633" s="249" t="s">
        <v>579</v>
      </c>
      <c r="F633" s="306"/>
      <c r="G633" s="306"/>
      <c r="H633" s="306"/>
      <c r="I633" s="305" t="s">
        <v>2063</v>
      </c>
    </row>
    <row r="634" spans="1:9" ht="15" customHeight="1" x14ac:dyDescent="0.3">
      <c r="A634" s="249">
        <v>524144</v>
      </c>
      <c r="B634" s="249" t="s">
        <v>664</v>
      </c>
      <c r="C634" s="249" t="s">
        <v>293</v>
      </c>
      <c r="D634" s="249" t="s">
        <v>1800</v>
      </c>
      <c r="I634" s="305" t="s">
        <v>2063</v>
      </c>
    </row>
    <row r="635" spans="1:9" ht="15" customHeight="1" x14ac:dyDescent="0.3">
      <c r="A635" s="249">
        <v>524155</v>
      </c>
      <c r="B635" s="249" t="s">
        <v>1613</v>
      </c>
      <c r="C635" s="249" t="s">
        <v>71</v>
      </c>
      <c r="D635" s="249" t="s">
        <v>1851</v>
      </c>
      <c r="F635" s="304"/>
      <c r="G635" s="304"/>
      <c r="H635" s="304"/>
      <c r="I635" s="305" t="s">
        <v>2063</v>
      </c>
    </row>
    <row r="636" spans="1:9" ht="15" customHeight="1" x14ac:dyDescent="0.3">
      <c r="A636" s="249">
        <v>524160</v>
      </c>
      <c r="B636" s="249" t="s">
        <v>2094</v>
      </c>
      <c r="C636" s="249" t="s">
        <v>382</v>
      </c>
      <c r="D636" s="249" t="s">
        <v>1681</v>
      </c>
      <c r="F636" s="306"/>
      <c r="G636" s="306"/>
      <c r="H636" s="306"/>
      <c r="I636" s="305" t="s">
        <v>2063</v>
      </c>
    </row>
    <row r="637" spans="1:9" ht="15" customHeight="1" x14ac:dyDescent="0.3">
      <c r="A637" s="249">
        <v>524161</v>
      </c>
      <c r="B637" s="249" t="s">
        <v>666</v>
      </c>
      <c r="C637" s="249" t="s">
        <v>342</v>
      </c>
      <c r="D637" s="249" t="s">
        <v>1802</v>
      </c>
      <c r="I637" s="305" t="s">
        <v>2063</v>
      </c>
    </row>
    <row r="638" spans="1:9" ht="15" customHeight="1" x14ac:dyDescent="0.3">
      <c r="A638" s="249">
        <v>524182</v>
      </c>
      <c r="B638" s="249" t="s">
        <v>669</v>
      </c>
      <c r="C638" s="249" t="s">
        <v>402</v>
      </c>
      <c r="D638" s="249" t="s">
        <v>1762</v>
      </c>
      <c r="F638" s="306"/>
      <c r="G638" s="306"/>
      <c r="H638" s="306"/>
      <c r="I638" s="305" t="s">
        <v>2063</v>
      </c>
    </row>
    <row r="639" spans="1:9" ht="15" customHeight="1" x14ac:dyDescent="0.3">
      <c r="A639" s="249">
        <v>524186</v>
      </c>
      <c r="B639" s="249" t="s">
        <v>670</v>
      </c>
      <c r="C639" s="249" t="s">
        <v>391</v>
      </c>
      <c r="D639" s="249" t="s">
        <v>1620</v>
      </c>
      <c r="F639" s="304"/>
      <c r="G639" s="304"/>
      <c r="H639" s="304"/>
      <c r="I639" s="305" t="s">
        <v>2063</v>
      </c>
    </row>
    <row r="640" spans="1:9" ht="15" customHeight="1" x14ac:dyDescent="0.3">
      <c r="A640" s="249">
        <v>524190</v>
      </c>
      <c r="B640" s="249" t="s">
        <v>671</v>
      </c>
      <c r="C640" s="249" t="s">
        <v>73</v>
      </c>
      <c r="D640" s="249" t="s">
        <v>555</v>
      </c>
      <c r="F640" s="306"/>
      <c r="G640" s="306"/>
      <c r="H640" s="306"/>
      <c r="I640" s="305" t="s">
        <v>2063</v>
      </c>
    </row>
    <row r="641" spans="1:9" ht="15" customHeight="1" x14ac:dyDescent="0.3">
      <c r="A641" s="249">
        <v>524191</v>
      </c>
      <c r="B641" s="249" t="s">
        <v>672</v>
      </c>
      <c r="C641" s="249" t="s">
        <v>83</v>
      </c>
      <c r="D641" s="249" t="s">
        <v>560</v>
      </c>
      <c r="F641" s="306"/>
      <c r="G641" s="306"/>
      <c r="H641" s="306"/>
      <c r="I641" s="305" t="s">
        <v>2063</v>
      </c>
    </row>
    <row r="642" spans="1:9" ht="15" customHeight="1" x14ac:dyDescent="0.3">
      <c r="A642" s="249">
        <v>524192</v>
      </c>
      <c r="B642" s="249" t="s">
        <v>673</v>
      </c>
      <c r="C642" s="249" t="s">
        <v>258</v>
      </c>
      <c r="D642" s="249" t="s">
        <v>1665</v>
      </c>
      <c r="F642" s="310"/>
      <c r="G642" s="310"/>
      <c r="H642" s="307"/>
      <c r="I642" s="305" t="s">
        <v>2063</v>
      </c>
    </row>
    <row r="643" spans="1:9" ht="15" customHeight="1" x14ac:dyDescent="0.3">
      <c r="A643" s="249">
        <v>524201</v>
      </c>
      <c r="B643" s="249" t="s">
        <v>675</v>
      </c>
      <c r="C643" s="249" t="s">
        <v>676</v>
      </c>
      <c r="D643" s="249" t="s">
        <v>1764</v>
      </c>
      <c r="F643" s="306"/>
      <c r="G643" s="306"/>
      <c r="H643" s="306"/>
      <c r="I643" s="305" t="s">
        <v>2063</v>
      </c>
    </row>
    <row r="644" spans="1:9" ht="15" customHeight="1" x14ac:dyDescent="0.3">
      <c r="A644" s="249">
        <v>524208</v>
      </c>
      <c r="B644" s="249" t="s">
        <v>677</v>
      </c>
      <c r="C644" s="249" t="s">
        <v>70</v>
      </c>
      <c r="D644" s="249" t="s">
        <v>1713</v>
      </c>
      <c r="F644" s="306"/>
      <c r="G644" s="306"/>
      <c r="H644" s="306"/>
      <c r="I644" s="305" t="s">
        <v>2063</v>
      </c>
    </row>
    <row r="645" spans="1:9" ht="15" customHeight="1" x14ac:dyDescent="0.3">
      <c r="A645" s="249">
        <v>524216</v>
      </c>
      <c r="B645" s="249" t="s">
        <v>678</v>
      </c>
      <c r="C645" s="249" t="s">
        <v>336</v>
      </c>
      <c r="D645" s="249" t="s">
        <v>3180</v>
      </c>
      <c r="F645" s="304"/>
      <c r="G645" s="304"/>
      <c r="H645" s="304"/>
      <c r="I645" s="305" t="s">
        <v>2063</v>
      </c>
    </row>
    <row r="646" spans="1:9" ht="15" customHeight="1" x14ac:dyDescent="0.3">
      <c r="A646" s="249">
        <v>524218</v>
      </c>
      <c r="B646" s="249" t="s">
        <v>679</v>
      </c>
      <c r="C646" s="249" t="s">
        <v>71</v>
      </c>
      <c r="D646" s="249" t="s">
        <v>1648</v>
      </c>
      <c r="F646" s="304"/>
      <c r="G646" s="304"/>
      <c r="H646" s="304"/>
      <c r="I646" s="305" t="s">
        <v>2063</v>
      </c>
    </row>
    <row r="647" spans="1:9" ht="15" customHeight="1" x14ac:dyDescent="0.3">
      <c r="A647" s="249">
        <v>524220</v>
      </c>
      <c r="B647" s="249" t="s">
        <v>680</v>
      </c>
      <c r="C647" s="249" t="s">
        <v>330</v>
      </c>
      <c r="D647" s="249" t="s">
        <v>3181</v>
      </c>
      <c r="I647" s="305" t="s">
        <v>2063</v>
      </c>
    </row>
    <row r="648" spans="1:9" ht="15" customHeight="1" x14ac:dyDescent="0.3">
      <c r="A648" s="249">
        <v>524236</v>
      </c>
      <c r="B648" s="249" t="s">
        <v>682</v>
      </c>
      <c r="C648" s="249" t="s">
        <v>70</v>
      </c>
      <c r="D648" s="249" t="s">
        <v>1926</v>
      </c>
      <c r="F648" s="306"/>
      <c r="G648" s="306"/>
      <c r="H648" s="306"/>
      <c r="I648" s="305" t="s">
        <v>2063</v>
      </c>
    </row>
    <row r="649" spans="1:9" ht="15" customHeight="1" x14ac:dyDescent="0.3">
      <c r="A649" s="249">
        <v>524239</v>
      </c>
      <c r="B649" s="249" t="s">
        <v>683</v>
      </c>
      <c r="C649" s="249" t="s">
        <v>252</v>
      </c>
      <c r="D649" s="249" t="s">
        <v>1691</v>
      </c>
      <c r="F649" s="306"/>
      <c r="G649" s="306"/>
      <c r="H649" s="306"/>
      <c r="I649" s="305" t="s">
        <v>2063</v>
      </c>
    </row>
    <row r="650" spans="1:9" ht="15" customHeight="1" x14ac:dyDescent="0.3">
      <c r="A650" s="249">
        <v>524242</v>
      </c>
      <c r="B650" s="249" t="s">
        <v>684</v>
      </c>
      <c r="C650" s="249" t="s">
        <v>276</v>
      </c>
      <c r="D650" s="249" t="s">
        <v>1955</v>
      </c>
      <c r="F650" s="306"/>
      <c r="G650" s="306"/>
      <c r="H650" s="306"/>
      <c r="I650" s="305" t="s">
        <v>2063</v>
      </c>
    </row>
    <row r="651" spans="1:9" ht="15" customHeight="1" x14ac:dyDescent="0.3">
      <c r="A651" s="249">
        <v>524243</v>
      </c>
      <c r="B651" s="249" t="s">
        <v>685</v>
      </c>
      <c r="C651" s="249" t="s">
        <v>84</v>
      </c>
      <c r="D651" s="249" t="s">
        <v>1706</v>
      </c>
      <c r="F651" s="304"/>
      <c r="G651" s="304"/>
      <c r="H651" s="304"/>
      <c r="I651" s="305" t="s">
        <v>2063</v>
      </c>
    </row>
    <row r="652" spans="1:9" ht="15" customHeight="1" x14ac:dyDescent="0.3">
      <c r="A652" s="249">
        <v>524267</v>
      </c>
      <c r="B652" s="249" t="s">
        <v>687</v>
      </c>
      <c r="C652" s="249" t="s">
        <v>688</v>
      </c>
      <c r="D652" s="249" t="s">
        <v>1774</v>
      </c>
      <c r="F652" s="306"/>
      <c r="G652" s="306"/>
      <c r="H652" s="306"/>
      <c r="I652" s="305" t="s">
        <v>2063</v>
      </c>
    </row>
    <row r="653" spans="1:9" ht="15" customHeight="1" x14ac:dyDescent="0.3">
      <c r="A653" s="249">
        <v>524268</v>
      </c>
      <c r="B653" s="249" t="s">
        <v>689</v>
      </c>
      <c r="C653" s="249" t="s">
        <v>82</v>
      </c>
      <c r="D653" s="249" t="s">
        <v>1678</v>
      </c>
      <c r="F653" s="304"/>
      <c r="G653" s="304"/>
      <c r="H653" s="304"/>
      <c r="I653" s="305" t="s">
        <v>2063</v>
      </c>
    </row>
    <row r="654" spans="1:9" ht="15" customHeight="1" x14ac:dyDescent="0.3">
      <c r="A654" s="249">
        <v>524270</v>
      </c>
      <c r="B654" s="249" t="s">
        <v>690</v>
      </c>
      <c r="C654" s="249" t="s">
        <v>691</v>
      </c>
      <c r="D654" s="249" t="s">
        <v>1696</v>
      </c>
      <c r="F654" s="306"/>
      <c r="G654" s="306"/>
      <c r="H654" s="306"/>
      <c r="I654" s="305" t="s">
        <v>2063</v>
      </c>
    </row>
    <row r="655" spans="1:9" ht="15" customHeight="1" x14ac:dyDescent="0.3">
      <c r="A655" s="249">
        <v>524271</v>
      </c>
      <c r="B655" s="249" t="s">
        <v>692</v>
      </c>
      <c r="C655" s="249" t="s">
        <v>693</v>
      </c>
      <c r="D655" s="249" t="s">
        <v>555</v>
      </c>
      <c r="F655" s="304"/>
      <c r="G655" s="304"/>
      <c r="H655" s="304"/>
      <c r="I655" s="305" t="s">
        <v>2063</v>
      </c>
    </row>
    <row r="656" spans="1:9" ht="15" customHeight="1" x14ac:dyDescent="0.3">
      <c r="A656" s="249">
        <v>524272</v>
      </c>
      <c r="B656" s="249" t="s">
        <v>694</v>
      </c>
      <c r="C656" s="249" t="s">
        <v>695</v>
      </c>
      <c r="D656" s="249" t="s">
        <v>1718</v>
      </c>
      <c r="F656" s="304"/>
      <c r="G656" s="304"/>
      <c r="H656" s="304"/>
      <c r="I656" s="305" t="s">
        <v>2063</v>
      </c>
    </row>
    <row r="657" spans="1:9" ht="15" customHeight="1" x14ac:dyDescent="0.3">
      <c r="A657" s="249">
        <v>524276</v>
      </c>
      <c r="B657" s="249" t="s">
        <v>696</v>
      </c>
      <c r="C657" s="249" t="s">
        <v>697</v>
      </c>
      <c r="D657" s="249" t="s">
        <v>1895</v>
      </c>
      <c r="F657" s="304"/>
      <c r="G657" s="304"/>
      <c r="H657" s="304"/>
      <c r="I657" s="305" t="s">
        <v>2063</v>
      </c>
    </row>
    <row r="658" spans="1:9" ht="15" customHeight="1" x14ac:dyDescent="0.3">
      <c r="A658" s="249">
        <v>524277</v>
      </c>
      <c r="B658" s="249" t="s">
        <v>698</v>
      </c>
      <c r="C658" s="249" t="s">
        <v>584</v>
      </c>
      <c r="D658" s="249" t="s">
        <v>3182</v>
      </c>
      <c r="F658" s="304"/>
      <c r="G658" s="304"/>
      <c r="H658" s="304"/>
      <c r="I658" s="305" t="s">
        <v>2063</v>
      </c>
    </row>
    <row r="659" spans="1:9" ht="15" customHeight="1" x14ac:dyDescent="0.3">
      <c r="A659" s="249">
        <v>524285</v>
      </c>
      <c r="B659" s="249" t="s">
        <v>699</v>
      </c>
      <c r="C659" s="249" t="s">
        <v>297</v>
      </c>
      <c r="D659" s="249" t="s">
        <v>538</v>
      </c>
      <c r="F659" s="306"/>
      <c r="G659" s="306"/>
      <c r="H659" s="306"/>
      <c r="I659" s="305" t="s">
        <v>2063</v>
      </c>
    </row>
    <row r="660" spans="1:9" ht="15" customHeight="1" x14ac:dyDescent="0.3">
      <c r="A660" s="249">
        <v>524286</v>
      </c>
      <c r="B660" s="249" t="s">
        <v>700</v>
      </c>
      <c r="C660" s="249" t="s">
        <v>71</v>
      </c>
      <c r="D660" s="249" t="s">
        <v>2980</v>
      </c>
      <c r="I660" s="305" t="s">
        <v>2063</v>
      </c>
    </row>
    <row r="661" spans="1:9" ht="15" customHeight="1" x14ac:dyDescent="0.3">
      <c r="A661" s="249">
        <v>524292</v>
      </c>
      <c r="B661" s="249" t="s">
        <v>701</v>
      </c>
      <c r="C661" s="249" t="s">
        <v>86</v>
      </c>
      <c r="D661" s="249" t="s">
        <v>2851</v>
      </c>
      <c r="F661" s="304"/>
      <c r="G661" s="304"/>
      <c r="H661" s="304"/>
      <c r="I661" s="305" t="s">
        <v>2063</v>
      </c>
    </row>
    <row r="662" spans="1:9" ht="15" customHeight="1" x14ac:dyDescent="0.3">
      <c r="A662" s="249">
        <v>524299</v>
      </c>
      <c r="B662" s="249" t="s">
        <v>702</v>
      </c>
      <c r="C662" s="249" t="s">
        <v>491</v>
      </c>
      <c r="D662" s="249" t="s">
        <v>1680</v>
      </c>
      <c r="F662" s="310"/>
      <c r="G662" s="310"/>
      <c r="H662" s="307"/>
      <c r="I662" s="305" t="s">
        <v>2063</v>
      </c>
    </row>
    <row r="663" spans="1:9" ht="15" customHeight="1" x14ac:dyDescent="0.3">
      <c r="A663" s="249">
        <v>524308</v>
      </c>
      <c r="B663" s="249" t="s">
        <v>703</v>
      </c>
      <c r="C663" s="249" t="s">
        <v>398</v>
      </c>
      <c r="D663" s="249" t="s">
        <v>1783</v>
      </c>
      <c r="I663" s="305" t="s">
        <v>2063</v>
      </c>
    </row>
    <row r="664" spans="1:9" ht="15" customHeight="1" x14ac:dyDescent="0.3">
      <c r="A664" s="249">
        <v>524313</v>
      </c>
      <c r="B664" s="249" t="s">
        <v>705</v>
      </c>
      <c r="C664" s="249" t="s">
        <v>706</v>
      </c>
      <c r="D664" s="249" t="s">
        <v>1715</v>
      </c>
      <c r="F664" s="304"/>
      <c r="G664" s="304"/>
      <c r="H664" s="304"/>
      <c r="I664" s="305" t="s">
        <v>2063</v>
      </c>
    </row>
    <row r="665" spans="1:9" ht="15" customHeight="1" x14ac:dyDescent="0.3">
      <c r="A665" s="249">
        <v>524315</v>
      </c>
      <c r="B665" s="249" t="s">
        <v>708</v>
      </c>
      <c r="C665" s="249" t="s">
        <v>86</v>
      </c>
      <c r="D665" s="249" t="s">
        <v>1684</v>
      </c>
      <c r="F665" s="304"/>
      <c r="G665" s="304"/>
      <c r="H665" s="304"/>
      <c r="I665" s="305" t="s">
        <v>2063</v>
      </c>
    </row>
    <row r="666" spans="1:9" ht="15" customHeight="1" x14ac:dyDescent="0.3">
      <c r="A666" s="249">
        <v>524319</v>
      </c>
      <c r="B666" s="249" t="s">
        <v>709</v>
      </c>
      <c r="C666" s="249" t="s">
        <v>67</v>
      </c>
      <c r="D666" s="249" t="s">
        <v>1680</v>
      </c>
      <c r="F666" s="306"/>
      <c r="G666" s="306"/>
      <c r="H666" s="306"/>
      <c r="I666" s="305" t="s">
        <v>2063</v>
      </c>
    </row>
    <row r="667" spans="1:9" ht="15" customHeight="1" x14ac:dyDescent="0.3">
      <c r="A667" s="249">
        <v>524321</v>
      </c>
      <c r="B667" s="249" t="s">
        <v>710</v>
      </c>
      <c r="C667" s="249" t="s">
        <v>686</v>
      </c>
      <c r="D667" s="249" t="s">
        <v>1696</v>
      </c>
      <c r="F667" s="304"/>
      <c r="G667" s="304"/>
      <c r="H667" s="304"/>
      <c r="I667" s="305" t="s">
        <v>2063</v>
      </c>
    </row>
    <row r="668" spans="1:9" ht="15" customHeight="1" x14ac:dyDescent="0.3">
      <c r="A668" s="249">
        <v>524322</v>
      </c>
      <c r="B668" s="249" t="s">
        <v>711</v>
      </c>
      <c r="C668" s="249" t="s">
        <v>712</v>
      </c>
      <c r="D668" s="249" t="s">
        <v>3183</v>
      </c>
      <c r="F668" s="306"/>
      <c r="G668" s="306"/>
      <c r="H668" s="306"/>
      <c r="I668" s="305" t="s">
        <v>2063</v>
      </c>
    </row>
    <row r="669" spans="1:9" ht="15" customHeight="1" x14ac:dyDescent="0.3">
      <c r="A669" s="249">
        <v>524323</v>
      </c>
      <c r="B669" s="249" t="s">
        <v>713</v>
      </c>
      <c r="C669" s="249" t="s">
        <v>100</v>
      </c>
      <c r="D669" s="249" t="s">
        <v>1686</v>
      </c>
      <c r="F669" s="304"/>
      <c r="G669" s="304"/>
      <c r="H669" s="304"/>
      <c r="I669" s="305" t="s">
        <v>2063</v>
      </c>
    </row>
    <row r="670" spans="1:9" ht="15" customHeight="1" x14ac:dyDescent="0.3">
      <c r="A670" s="249">
        <v>524329</v>
      </c>
      <c r="B670" s="249" t="s">
        <v>714</v>
      </c>
      <c r="C670" s="249" t="s">
        <v>74</v>
      </c>
      <c r="D670" s="249" t="s">
        <v>1683</v>
      </c>
      <c r="F670" s="304"/>
      <c r="G670" s="304"/>
      <c r="H670" s="304"/>
      <c r="I670" s="305" t="s">
        <v>2063</v>
      </c>
    </row>
    <row r="671" spans="1:9" ht="15" customHeight="1" x14ac:dyDescent="0.3">
      <c r="A671" s="249">
        <v>524330</v>
      </c>
      <c r="B671" s="249" t="s">
        <v>715</v>
      </c>
      <c r="C671" s="249" t="s">
        <v>70</v>
      </c>
      <c r="D671" s="249" t="s">
        <v>1665</v>
      </c>
      <c r="F671" s="304"/>
      <c r="G671" s="304"/>
      <c r="H671" s="304"/>
      <c r="I671" s="305" t="s">
        <v>2063</v>
      </c>
    </row>
    <row r="672" spans="1:9" ht="15" customHeight="1" x14ac:dyDescent="0.3">
      <c r="A672" s="249">
        <v>524339</v>
      </c>
      <c r="B672" s="249" t="s">
        <v>717</v>
      </c>
      <c r="C672" s="249" t="s">
        <v>580</v>
      </c>
      <c r="D672" s="249" t="s">
        <v>544</v>
      </c>
      <c r="F672" s="306"/>
      <c r="G672" s="306"/>
      <c r="H672" s="306"/>
      <c r="I672" s="305" t="s">
        <v>2063</v>
      </c>
    </row>
    <row r="673" spans="1:9" ht="15" customHeight="1" x14ac:dyDescent="0.3">
      <c r="A673" s="249">
        <v>524341</v>
      </c>
      <c r="B673" s="249" t="s">
        <v>719</v>
      </c>
      <c r="C673" s="249" t="s">
        <v>71</v>
      </c>
      <c r="D673" s="249" t="s">
        <v>1702</v>
      </c>
      <c r="F673" s="304"/>
      <c r="G673" s="304"/>
      <c r="H673" s="304"/>
      <c r="I673" s="305" t="s">
        <v>2063</v>
      </c>
    </row>
    <row r="674" spans="1:9" ht="15" customHeight="1" x14ac:dyDescent="0.3">
      <c r="A674" s="249">
        <v>524345</v>
      </c>
      <c r="B674" s="249" t="s">
        <v>720</v>
      </c>
      <c r="C674" s="249" t="s">
        <v>117</v>
      </c>
      <c r="D674" s="249" t="s">
        <v>1704</v>
      </c>
      <c r="I674" s="305" t="s">
        <v>2063</v>
      </c>
    </row>
    <row r="675" spans="1:9" ht="15" customHeight="1" x14ac:dyDescent="0.3">
      <c r="A675" s="249">
        <v>524354</v>
      </c>
      <c r="B675" s="249" t="s">
        <v>721</v>
      </c>
      <c r="C675" s="249" t="s">
        <v>86</v>
      </c>
      <c r="D675" s="249" t="s">
        <v>555</v>
      </c>
      <c r="F675" s="304"/>
      <c r="G675" s="304"/>
      <c r="H675" s="304"/>
      <c r="I675" s="305" t="s">
        <v>2063</v>
      </c>
    </row>
    <row r="676" spans="1:9" ht="15" customHeight="1" x14ac:dyDescent="0.3">
      <c r="A676" s="249">
        <v>524358</v>
      </c>
      <c r="B676" s="249" t="s">
        <v>722</v>
      </c>
      <c r="C676" s="249" t="s">
        <v>90</v>
      </c>
      <c r="D676" s="249" t="s">
        <v>1943</v>
      </c>
      <c r="F676" s="306"/>
      <c r="G676" s="306"/>
      <c r="H676" s="306"/>
      <c r="I676" s="305" t="s">
        <v>2063</v>
      </c>
    </row>
    <row r="677" spans="1:9" ht="15" customHeight="1" x14ac:dyDescent="0.3">
      <c r="A677" s="249">
        <v>524362</v>
      </c>
      <c r="B677" s="249" t="s">
        <v>723</v>
      </c>
      <c r="C677" s="249" t="s">
        <v>724</v>
      </c>
      <c r="D677" s="249" t="s">
        <v>2877</v>
      </c>
      <c r="F677" s="304"/>
      <c r="G677" s="304"/>
      <c r="H677" s="304"/>
      <c r="I677" s="305" t="s">
        <v>2063</v>
      </c>
    </row>
    <row r="678" spans="1:9" ht="15" customHeight="1" x14ac:dyDescent="0.3">
      <c r="A678" s="249">
        <v>524366</v>
      </c>
      <c r="B678" s="249" t="s">
        <v>725</v>
      </c>
      <c r="C678" s="249" t="s">
        <v>73</v>
      </c>
      <c r="D678" s="249" t="s">
        <v>1733</v>
      </c>
      <c r="I678" s="305" t="s">
        <v>2063</v>
      </c>
    </row>
    <row r="679" spans="1:9" ht="15" customHeight="1" x14ac:dyDescent="0.3">
      <c r="A679" s="249">
        <v>524373</v>
      </c>
      <c r="B679" s="249" t="s">
        <v>726</v>
      </c>
      <c r="C679" s="249" t="s">
        <v>727</v>
      </c>
      <c r="D679" s="249" t="s">
        <v>1657</v>
      </c>
      <c r="I679" s="305" t="s">
        <v>2063</v>
      </c>
    </row>
    <row r="680" spans="1:9" ht="15" customHeight="1" x14ac:dyDescent="0.3">
      <c r="A680" s="249">
        <v>524374</v>
      </c>
      <c r="B680" s="249" t="s">
        <v>728</v>
      </c>
      <c r="C680" s="249" t="s">
        <v>729</v>
      </c>
      <c r="D680" s="249" t="s">
        <v>1703</v>
      </c>
      <c r="F680" s="304"/>
      <c r="G680" s="304"/>
      <c r="H680" s="304"/>
      <c r="I680" s="305" t="s">
        <v>2063</v>
      </c>
    </row>
    <row r="681" spans="1:9" ht="15" customHeight="1" x14ac:dyDescent="0.3">
      <c r="A681" s="249">
        <v>524375</v>
      </c>
      <c r="B681" s="249" t="s">
        <v>730</v>
      </c>
      <c r="C681" s="249" t="s">
        <v>70</v>
      </c>
      <c r="D681" s="249" t="s">
        <v>1684</v>
      </c>
      <c r="F681" s="306"/>
      <c r="G681" s="306"/>
      <c r="H681" s="306"/>
      <c r="I681" s="305" t="s">
        <v>2063</v>
      </c>
    </row>
    <row r="682" spans="1:9" ht="15" customHeight="1" x14ac:dyDescent="0.3">
      <c r="A682" s="249">
        <v>524378</v>
      </c>
      <c r="B682" s="249" t="s">
        <v>731</v>
      </c>
      <c r="C682" s="249" t="s">
        <v>501</v>
      </c>
      <c r="D682" s="249" t="s">
        <v>1704</v>
      </c>
      <c r="F682" s="304"/>
      <c r="G682" s="304"/>
      <c r="H682" s="304"/>
      <c r="I682" s="305" t="s">
        <v>2063</v>
      </c>
    </row>
    <row r="683" spans="1:9" ht="15" customHeight="1" x14ac:dyDescent="0.3">
      <c r="A683" s="249">
        <v>524381</v>
      </c>
      <c r="B683" s="249" t="s">
        <v>732</v>
      </c>
      <c r="C683" s="249" t="s">
        <v>83</v>
      </c>
      <c r="D683" s="249" t="s">
        <v>1715</v>
      </c>
      <c r="F683" s="306"/>
      <c r="G683" s="306"/>
      <c r="H683" s="306"/>
      <c r="I683" s="305" t="s">
        <v>2063</v>
      </c>
    </row>
    <row r="684" spans="1:9" ht="15" customHeight="1" x14ac:dyDescent="0.3">
      <c r="A684" s="249">
        <v>524383</v>
      </c>
      <c r="B684" s="249" t="s">
        <v>733</v>
      </c>
      <c r="C684" s="249" t="s">
        <v>90</v>
      </c>
      <c r="D684" s="249" t="s">
        <v>556</v>
      </c>
      <c r="F684" s="304"/>
      <c r="G684" s="304"/>
      <c r="H684" s="304"/>
      <c r="I684" s="305" t="s">
        <v>2063</v>
      </c>
    </row>
    <row r="685" spans="1:9" ht="15" customHeight="1" x14ac:dyDescent="0.3">
      <c r="A685" s="249">
        <v>524385</v>
      </c>
      <c r="B685" s="249" t="s">
        <v>734</v>
      </c>
      <c r="C685" s="249" t="s">
        <v>90</v>
      </c>
      <c r="D685" s="249" t="s">
        <v>1754</v>
      </c>
      <c r="F685" s="304"/>
      <c r="G685" s="304"/>
      <c r="H685" s="304"/>
      <c r="I685" s="305" t="s">
        <v>2063</v>
      </c>
    </row>
    <row r="686" spans="1:9" ht="15" customHeight="1" x14ac:dyDescent="0.3">
      <c r="A686" s="249">
        <v>524393</v>
      </c>
      <c r="B686" s="249" t="s">
        <v>735</v>
      </c>
      <c r="C686" s="249" t="s">
        <v>76</v>
      </c>
      <c r="D686" s="249" t="s">
        <v>555</v>
      </c>
      <c r="F686" s="306"/>
      <c r="G686" s="306"/>
      <c r="H686" s="306"/>
      <c r="I686" s="305" t="s">
        <v>2063</v>
      </c>
    </row>
    <row r="687" spans="1:9" ht="15" customHeight="1" x14ac:dyDescent="0.3">
      <c r="A687" s="249">
        <v>524394</v>
      </c>
      <c r="B687" s="249" t="s">
        <v>736</v>
      </c>
      <c r="C687" s="249" t="s">
        <v>716</v>
      </c>
      <c r="D687" s="249" t="s">
        <v>3072</v>
      </c>
      <c r="F687" s="304"/>
      <c r="G687" s="304"/>
      <c r="H687" s="304"/>
      <c r="I687" s="305" t="s">
        <v>2063</v>
      </c>
    </row>
    <row r="688" spans="1:9" ht="15" customHeight="1" x14ac:dyDescent="0.3">
      <c r="A688" s="249">
        <v>524398</v>
      </c>
      <c r="B688" s="249" t="s">
        <v>737</v>
      </c>
      <c r="C688" s="249" t="s">
        <v>251</v>
      </c>
      <c r="D688" s="249" t="s">
        <v>1679</v>
      </c>
      <c r="F688" s="310"/>
      <c r="G688" s="310"/>
      <c r="H688" s="307"/>
      <c r="I688" s="305" t="s">
        <v>2063</v>
      </c>
    </row>
    <row r="689" spans="1:9" ht="15" customHeight="1" x14ac:dyDescent="0.3">
      <c r="A689" s="249">
        <v>524399</v>
      </c>
      <c r="B689" s="249" t="s">
        <v>738</v>
      </c>
      <c r="C689" s="249" t="s">
        <v>71</v>
      </c>
      <c r="D689" s="249" t="s">
        <v>1759</v>
      </c>
      <c r="I689" s="305" t="s">
        <v>2063</v>
      </c>
    </row>
    <row r="690" spans="1:9" ht="15" customHeight="1" x14ac:dyDescent="0.3">
      <c r="A690" s="249">
        <v>524405</v>
      </c>
      <c r="B690" s="249" t="s">
        <v>739</v>
      </c>
      <c r="C690" s="249" t="s">
        <v>68</v>
      </c>
      <c r="D690" s="249" t="s">
        <v>1711</v>
      </c>
      <c r="F690" s="304"/>
      <c r="G690" s="304"/>
      <c r="H690" s="304"/>
      <c r="I690" s="305" t="s">
        <v>2063</v>
      </c>
    </row>
    <row r="691" spans="1:9" ht="15" customHeight="1" x14ac:dyDescent="0.3">
      <c r="A691" s="249">
        <v>524408</v>
      </c>
      <c r="B691" s="249" t="s">
        <v>740</v>
      </c>
      <c r="C691" s="249" t="s">
        <v>71</v>
      </c>
      <c r="D691" s="249" t="s">
        <v>3184</v>
      </c>
      <c r="F691" s="306"/>
      <c r="G691" s="306"/>
      <c r="H691" s="306"/>
      <c r="I691" s="305" t="s">
        <v>2063</v>
      </c>
    </row>
    <row r="692" spans="1:9" ht="15" customHeight="1" x14ac:dyDescent="0.3">
      <c r="A692" s="249">
        <v>524413</v>
      </c>
      <c r="B692" s="249" t="s">
        <v>741</v>
      </c>
      <c r="C692" s="249" t="s">
        <v>742</v>
      </c>
      <c r="D692" s="249" t="s">
        <v>3185</v>
      </c>
      <c r="F692" s="310"/>
      <c r="G692" s="310"/>
      <c r="H692" s="307"/>
      <c r="I692" s="305" t="s">
        <v>2063</v>
      </c>
    </row>
    <row r="693" spans="1:9" ht="15" customHeight="1" x14ac:dyDescent="0.3">
      <c r="A693" s="249">
        <v>524414</v>
      </c>
      <c r="B693" s="249" t="s">
        <v>743</v>
      </c>
      <c r="C693" s="249" t="s">
        <v>71</v>
      </c>
      <c r="D693" s="249" t="s">
        <v>3186</v>
      </c>
      <c r="F693" s="306"/>
      <c r="G693" s="306"/>
      <c r="H693" s="306"/>
      <c r="I693" s="305" t="s">
        <v>2063</v>
      </c>
    </row>
    <row r="694" spans="1:9" ht="15" customHeight="1" x14ac:dyDescent="0.3">
      <c r="A694" s="249">
        <v>524415</v>
      </c>
      <c r="B694" s="249" t="s">
        <v>744</v>
      </c>
      <c r="C694" s="249" t="s">
        <v>94</v>
      </c>
      <c r="D694" s="249" t="s">
        <v>1701</v>
      </c>
      <c r="F694" s="304"/>
      <c r="G694" s="304"/>
      <c r="H694" s="304"/>
      <c r="I694" s="305" t="s">
        <v>2063</v>
      </c>
    </row>
    <row r="695" spans="1:9" ht="15" customHeight="1" x14ac:dyDescent="0.3">
      <c r="A695" s="249">
        <v>524424</v>
      </c>
      <c r="B695" s="249" t="s">
        <v>745</v>
      </c>
      <c r="C695" s="249" t="s">
        <v>746</v>
      </c>
      <c r="D695" s="249" t="s">
        <v>543</v>
      </c>
      <c r="F695" s="306"/>
      <c r="G695" s="306"/>
      <c r="H695" s="306"/>
      <c r="I695" s="305" t="s">
        <v>2063</v>
      </c>
    </row>
    <row r="696" spans="1:9" ht="15" customHeight="1" x14ac:dyDescent="0.3">
      <c r="A696" s="249">
        <v>524425</v>
      </c>
      <c r="B696" s="249" t="s">
        <v>745</v>
      </c>
      <c r="C696" s="249" t="s">
        <v>70</v>
      </c>
      <c r="D696" s="249" t="s">
        <v>3187</v>
      </c>
      <c r="F696" s="304"/>
      <c r="G696" s="304"/>
      <c r="H696" s="304"/>
      <c r="I696" s="305" t="s">
        <v>2063</v>
      </c>
    </row>
    <row r="697" spans="1:9" ht="15" customHeight="1" x14ac:dyDescent="0.3">
      <c r="A697" s="249">
        <v>524428</v>
      </c>
      <c r="B697" s="249" t="s">
        <v>747</v>
      </c>
      <c r="C697" s="249" t="s">
        <v>459</v>
      </c>
      <c r="D697" s="249" t="s">
        <v>1719</v>
      </c>
      <c r="F697" s="304"/>
      <c r="G697" s="304"/>
      <c r="H697" s="304"/>
      <c r="I697" s="305" t="s">
        <v>2063</v>
      </c>
    </row>
    <row r="698" spans="1:9" ht="15" customHeight="1" x14ac:dyDescent="0.3">
      <c r="A698" s="249">
        <v>524436</v>
      </c>
      <c r="B698" s="249" t="s">
        <v>749</v>
      </c>
      <c r="C698" s="249" t="s">
        <v>587</v>
      </c>
      <c r="D698" s="249" t="s">
        <v>3188</v>
      </c>
      <c r="F698" s="306"/>
      <c r="G698" s="306"/>
      <c r="H698" s="306"/>
      <c r="I698" s="305" t="s">
        <v>2063</v>
      </c>
    </row>
    <row r="699" spans="1:9" ht="15" customHeight="1" x14ac:dyDescent="0.3">
      <c r="A699" s="249">
        <v>524438</v>
      </c>
      <c r="B699" s="249" t="s">
        <v>750</v>
      </c>
      <c r="C699" s="249" t="s">
        <v>751</v>
      </c>
      <c r="D699" s="249" t="s">
        <v>1865</v>
      </c>
      <c r="F699" s="304"/>
      <c r="G699" s="304"/>
      <c r="H699" s="304"/>
      <c r="I699" s="305" t="s">
        <v>2063</v>
      </c>
    </row>
    <row r="700" spans="1:9" ht="15" customHeight="1" x14ac:dyDescent="0.3">
      <c r="A700" s="249">
        <v>524444</v>
      </c>
      <c r="B700" s="249" t="s">
        <v>752</v>
      </c>
      <c r="C700" s="249" t="s">
        <v>753</v>
      </c>
      <c r="D700" s="249" t="s">
        <v>1759</v>
      </c>
      <c r="F700" s="304"/>
      <c r="G700" s="304"/>
      <c r="H700" s="304"/>
      <c r="I700" s="305" t="s">
        <v>2063</v>
      </c>
    </row>
    <row r="701" spans="1:9" ht="15" customHeight="1" x14ac:dyDescent="0.3">
      <c r="A701" s="249">
        <v>524454</v>
      </c>
      <c r="B701" s="249" t="s">
        <v>755</v>
      </c>
      <c r="C701" s="249" t="s">
        <v>282</v>
      </c>
      <c r="D701" s="249" t="s">
        <v>1792</v>
      </c>
      <c r="F701" s="304"/>
      <c r="G701" s="304"/>
      <c r="H701" s="304"/>
      <c r="I701" s="305" t="s">
        <v>2063</v>
      </c>
    </row>
    <row r="702" spans="1:9" ht="15" customHeight="1" x14ac:dyDescent="0.3">
      <c r="A702" s="249">
        <v>524458</v>
      </c>
      <c r="B702" s="249" t="s">
        <v>757</v>
      </c>
      <c r="C702" s="249" t="s">
        <v>758</v>
      </c>
      <c r="D702" s="249" t="s">
        <v>3190</v>
      </c>
      <c r="F702" s="304"/>
      <c r="G702" s="304"/>
      <c r="H702" s="304"/>
      <c r="I702" s="305" t="s">
        <v>2063</v>
      </c>
    </row>
    <row r="703" spans="1:9" ht="15" customHeight="1" x14ac:dyDescent="0.3">
      <c r="A703" s="249">
        <v>524464</v>
      </c>
      <c r="B703" s="249" t="s">
        <v>760</v>
      </c>
      <c r="C703" s="249" t="s">
        <v>579</v>
      </c>
      <c r="D703" s="249" t="s">
        <v>1679</v>
      </c>
      <c r="I703" s="305" t="s">
        <v>2063</v>
      </c>
    </row>
    <row r="704" spans="1:9" ht="15" customHeight="1" x14ac:dyDescent="0.3">
      <c r="A704" s="249">
        <v>524468</v>
      </c>
      <c r="B704" s="249" t="s">
        <v>761</v>
      </c>
      <c r="C704" s="249" t="s">
        <v>113</v>
      </c>
      <c r="D704" s="249" t="s">
        <v>2566</v>
      </c>
      <c r="F704" s="306"/>
      <c r="G704" s="306"/>
      <c r="H704" s="306"/>
      <c r="I704" s="305" t="s">
        <v>2063</v>
      </c>
    </row>
    <row r="705" spans="1:9" ht="15" customHeight="1" x14ac:dyDescent="0.3">
      <c r="A705" s="249">
        <v>524469</v>
      </c>
      <c r="B705" s="249" t="s">
        <v>762</v>
      </c>
      <c r="C705" s="249" t="s">
        <v>290</v>
      </c>
      <c r="D705" s="249" t="s">
        <v>1704</v>
      </c>
      <c r="F705" s="304"/>
      <c r="G705" s="304"/>
      <c r="H705" s="304"/>
      <c r="I705" s="305" t="s">
        <v>2063</v>
      </c>
    </row>
    <row r="706" spans="1:9" ht="15" customHeight="1" x14ac:dyDescent="0.3">
      <c r="A706" s="249">
        <v>524471</v>
      </c>
      <c r="B706" s="249" t="s">
        <v>763</v>
      </c>
      <c r="C706" s="249" t="s">
        <v>67</v>
      </c>
      <c r="D706" s="249" t="s">
        <v>3191</v>
      </c>
      <c r="F706" s="306"/>
      <c r="G706" s="306"/>
      <c r="H706" s="306"/>
      <c r="I706" s="305" t="s">
        <v>2063</v>
      </c>
    </row>
    <row r="707" spans="1:9" ht="15" customHeight="1" x14ac:dyDescent="0.3">
      <c r="A707" s="249">
        <v>524483</v>
      </c>
      <c r="B707" s="249" t="s">
        <v>764</v>
      </c>
      <c r="C707" s="249" t="s">
        <v>373</v>
      </c>
      <c r="D707" s="249" t="s">
        <v>1693</v>
      </c>
      <c r="F707" s="304"/>
      <c r="G707" s="304"/>
      <c r="H707" s="304"/>
      <c r="I707" s="305" t="s">
        <v>2063</v>
      </c>
    </row>
    <row r="708" spans="1:9" ht="15" customHeight="1" x14ac:dyDescent="0.3">
      <c r="A708" s="249">
        <v>524493</v>
      </c>
      <c r="B708" s="249" t="s">
        <v>765</v>
      </c>
      <c r="C708" s="249" t="s">
        <v>766</v>
      </c>
      <c r="D708" s="249" t="s">
        <v>1996</v>
      </c>
      <c r="F708" s="306"/>
      <c r="G708" s="306"/>
      <c r="H708" s="306"/>
      <c r="I708" s="305" t="s">
        <v>2063</v>
      </c>
    </row>
    <row r="709" spans="1:9" ht="15" customHeight="1" x14ac:dyDescent="0.3">
      <c r="A709" s="249">
        <v>524496</v>
      </c>
      <c r="B709" s="249" t="s">
        <v>767</v>
      </c>
      <c r="C709" s="249" t="s">
        <v>768</v>
      </c>
      <c r="D709" s="249" t="s">
        <v>1646</v>
      </c>
      <c r="I709" s="305" t="s">
        <v>2063</v>
      </c>
    </row>
    <row r="710" spans="1:9" ht="15" customHeight="1" x14ac:dyDescent="0.3">
      <c r="A710" s="249">
        <v>524501</v>
      </c>
      <c r="B710" s="249" t="s">
        <v>769</v>
      </c>
      <c r="C710" s="249" t="s">
        <v>91</v>
      </c>
      <c r="D710" s="249" t="s">
        <v>1649</v>
      </c>
      <c r="F710" s="304"/>
      <c r="G710" s="304"/>
      <c r="H710" s="304"/>
      <c r="I710" s="305" t="s">
        <v>2063</v>
      </c>
    </row>
    <row r="711" spans="1:9" ht="15" customHeight="1" x14ac:dyDescent="0.3">
      <c r="A711" s="249">
        <v>524504</v>
      </c>
      <c r="B711" s="249" t="s">
        <v>770</v>
      </c>
      <c r="C711" s="249" t="s">
        <v>113</v>
      </c>
      <c r="D711" s="249" t="s">
        <v>1926</v>
      </c>
      <c r="F711" s="306"/>
      <c r="G711" s="306"/>
      <c r="H711" s="306"/>
      <c r="I711" s="305" t="s">
        <v>2063</v>
      </c>
    </row>
    <row r="712" spans="1:9" ht="15" customHeight="1" x14ac:dyDescent="0.3">
      <c r="A712" s="249">
        <v>524509</v>
      </c>
      <c r="B712" s="249" t="s">
        <v>771</v>
      </c>
      <c r="C712" s="249" t="s">
        <v>583</v>
      </c>
      <c r="D712" s="249" t="s">
        <v>3192</v>
      </c>
      <c r="F712" s="306"/>
      <c r="G712" s="306"/>
      <c r="H712" s="306"/>
      <c r="I712" s="305" t="s">
        <v>2063</v>
      </c>
    </row>
    <row r="713" spans="1:9" ht="15" customHeight="1" x14ac:dyDescent="0.3">
      <c r="A713" s="249">
        <v>524511</v>
      </c>
      <c r="B713" s="249" t="s">
        <v>773</v>
      </c>
      <c r="C713" s="249" t="s">
        <v>71</v>
      </c>
      <c r="D713" s="249" t="s">
        <v>1858</v>
      </c>
      <c r="F713" s="306"/>
      <c r="G713" s="306"/>
      <c r="H713" s="306"/>
      <c r="I713" s="305" t="s">
        <v>2063</v>
      </c>
    </row>
    <row r="714" spans="1:9" ht="15" customHeight="1" x14ac:dyDescent="0.3">
      <c r="A714" s="249">
        <v>524514</v>
      </c>
      <c r="B714" s="249" t="s">
        <v>774</v>
      </c>
      <c r="C714" s="249" t="s">
        <v>408</v>
      </c>
      <c r="D714" s="249" t="s">
        <v>1679</v>
      </c>
      <c r="I714" s="305" t="s">
        <v>2063</v>
      </c>
    </row>
    <row r="715" spans="1:9" ht="15" customHeight="1" x14ac:dyDescent="0.3">
      <c r="A715" s="249">
        <v>524516</v>
      </c>
      <c r="B715" s="249" t="s">
        <v>775</v>
      </c>
      <c r="C715" s="249" t="s">
        <v>310</v>
      </c>
      <c r="D715" s="249" t="s">
        <v>2874</v>
      </c>
      <c r="F715" s="304"/>
      <c r="G715" s="304"/>
      <c r="H715" s="304"/>
      <c r="I715" s="305" t="s">
        <v>2063</v>
      </c>
    </row>
    <row r="716" spans="1:9" ht="15" customHeight="1" x14ac:dyDescent="0.3">
      <c r="A716" s="249">
        <v>524517</v>
      </c>
      <c r="B716" s="249" t="s">
        <v>776</v>
      </c>
      <c r="C716" s="249" t="s">
        <v>253</v>
      </c>
      <c r="D716" s="249" t="s">
        <v>3193</v>
      </c>
      <c r="F716" s="310"/>
      <c r="G716" s="310"/>
      <c r="H716" s="307"/>
      <c r="I716" s="305" t="s">
        <v>2063</v>
      </c>
    </row>
    <row r="717" spans="1:9" ht="15" customHeight="1" x14ac:dyDescent="0.3">
      <c r="A717" s="249">
        <v>524519</v>
      </c>
      <c r="B717" s="249" t="s">
        <v>777</v>
      </c>
      <c r="C717" s="249" t="s">
        <v>82</v>
      </c>
      <c r="D717" s="249" t="s">
        <v>1654</v>
      </c>
      <c r="F717" s="306"/>
      <c r="G717" s="306"/>
      <c r="H717" s="306"/>
      <c r="I717" s="305" t="s">
        <v>2063</v>
      </c>
    </row>
    <row r="718" spans="1:9" ht="15" customHeight="1" x14ac:dyDescent="0.3">
      <c r="A718" s="249">
        <v>524524</v>
      </c>
      <c r="B718" s="249" t="s">
        <v>778</v>
      </c>
      <c r="C718" s="249" t="s">
        <v>501</v>
      </c>
      <c r="D718" s="249" t="s">
        <v>2859</v>
      </c>
      <c r="I718" s="305" t="s">
        <v>2063</v>
      </c>
    </row>
    <row r="719" spans="1:9" ht="15" customHeight="1" x14ac:dyDescent="0.3">
      <c r="A719" s="249">
        <v>524526</v>
      </c>
      <c r="B719" s="249" t="s">
        <v>779</v>
      </c>
      <c r="C719" s="249" t="s">
        <v>70</v>
      </c>
      <c r="D719" s="249" t="s">
        <v>2724</v>
      </c>
      <c r="F719" s="306"/>
      <c r="G719" s="306"/>
      <c r="H719" s="306"/>
      <c r="I719" s="305" t="s">
        <v>2063</v>
      </c>
    </row>
    <row r="720" spans="1:9" ht="15" customHeight="1" x14ac:dyDescent="0.3">
      <c r="A720" s="249">
        <v>524529</v>
      </c>
      <c r="B720" s="249" t="s">
        <v>780</v>
      </c>
      <c r="C720" s="249" t="s">
        <v>252</v>
      </c>
      <c r="D720" s="249" t="s">
        <v>2636</v>
      </c>
      <c r="F720" s="304"/>
      <c r="G720" s="304"/>
      <c r="H720" s="304"/>
      <c r="I720" s="305" t="s">
        <v>2063</v>
      </c>
    </row>
    <row r="721" spans="1:9" ht="15" customHeight="1" x14ac:dyDescent="0.3">
      <c r="A721" s="249">
        <v>524531</v>
      </c>
      <c r="B721" s="249" t="s">
        <v>781</v>
      </c>
      <c r="C721" s="249" t="s">
        <v>252</v>
      </c>
      <c r="D721" s="249" t="s">
        <v>1698</v>
      </c>
      <c r="F721" s="304"/>
      <c r="G721" s="304"/>
      <c r="H721" s="304"/>
      <c r="I721" s="305" t="s">
        <v>2063</v>
      </c>
    </row>
    <row r="722" spans="1:9" ht="15" customHeight="1" x14ac:dyDescent="0.3">
      <c r="A722" s="249">
        <v>524536</v>
      </c>
      <c r="B722" s="249" t="s">
        <v>782</v>
      </c>
      <c r="C722" s="249" t="s">
        <v>114</v>
      </c>
      <c r="D722" s="249" t="s">
        <v>2850</v>
      </c>
      <c r="F722" s="306"/>
      <c r="G722" s="306"/>
      <c r="H722" s="306"/>
      <c r="I722" s="305" t="s">
        <v>2063</v>
      </c>
    </row>
    <row r="723" spans="1:9" ht="15" customHeight="1" x14ac:dyDescent="0.3">
      <c r="A723" s="249">
        <v>524537</v>
      </c>
      <c r="B723" s="249" t="s">
        <v>783</v>
      </c>
      <c r="C723" s="249" t="s">
        <v>74</v>
      </c>
      <c r="D723" s="249" t="s">
        <v>1711</v>
      </c>
      <c r="F723" s="304"/>
      <c r="G723" s="304"/>
      <c r="H723" s="304"/>
      <c r="I723" s="305" t="s">
        <v>2063</v>
      </c>
    </row>
    <row r="724" spans="1:9" ht="15" customHeight="1" x14ac:dyDescent="0.3">
      <c r="A724" s="249">
        <v>524542</v>
      </c>
      <c r="B724" s="249" t="s">
        <v>784</v>
      </c>
      <c r="C724" s="249" t="s">
        <v>70</v>
      </c>
      <c r="D724" s="249" t="s">
        <v>3194</v>
      </c>
      <c r="I724" s="305" t="s">
        <v>2063</v>
      </c>
    </row>
    <row r="725" spans="1:9" ht="15" customHeight="1" x14ac:dyDescent="0.3">
      <c r="A725" s="249">
        <v>524543</v>
      </c>
      <c r="B725" s="249" t="s">
        <v>785</v>
      </c>
      <c r="C725" s="249" t="s">
        <v>90</v>
      </c>
      <c r="D725" s="249" t="s">
        <v>1753</v>
      </c>
      <c r="F725" s="306"/>
      <c r="G725" s="306"/>
      <c r="H725" s="306"/>
      <c r="I725" s="305" t="s">
        <v>2063</v>
      </c>
    </row>
    <row r="726" spans="1:9" ht="15" customHeight="1" x14ac:dyDescent="0.3">
      <c r="A726" s="249">
        <v>524544</v>
      </c>
      <c r="B726" s="249" t="s">
        <v>786</v>
      </c>
      <c r="C726" s="249" t="s">
        <v>100</v>
      </c>
      <c r="D726" s="249" t="s">
        <v>555</v>
      </c>
      <c r="F726" s="304"/>
      <c r="G726" s="304"/>
      <c r="H726" s="304"/>
      <c r="I726" s="305" t="s">
        <v>2063</v>
      </c>
    </row>
    <row r="727" spans="1:9" ht="15" customHeight="1" x14ac:dyDescent="0.3">
      <c r="A727" s="249">
        <v>524547</v>
      </c>
      <c r="B727" s="249" t="s">
        <v>787</v>
      </c>
      <c r="C727" s="249" t="s">
        <v>67</v>
      </c>
      <c r="D727" s="249" t="s">
        <v>544</v>
      </c>
      <c r="I727" s="305" t="s">
        <v>2063</v>
      </c>
    </row>
    <row r="728" spans="1:9" ht="15" customHeight="1" x14ac:dyDescent="0.3">
      <c r="A728" s="249">
        <v>524555</v>
      </c>
      <c r="B728" s="249" t="s">
        <v>788</v>
      </c>
      <c r="C728" s="249" t="s">
        <v>299</v>
      </c>
      <c r="D728" s="249" t="s">
        <v>3195</v>
      </c>
      <c r="F728" s="304"/>
      <c r="G728" s="304"/>
      <c r="H728" s="304"/>
      <c r="I728" s="305" t="s">
        <v>2063</v>
      </c>
    </row>
    <row r="729" spans="1:9" ht="15" customHeight="1" x14ac:dyDescent="0.3">
      <c r="A729" s="249">
        <v>524560</v>
      </c>
      <c r="B729" s="249" t="s">
        <v>789</v>
      </c>
      <c r="C729" s="249" t="s">
        <v>74</v>
      </c>
      <c r="D729" s="249" t="s">
        <v>3197</v>
      </c>
      <c r="F729" s="304"/>
      <c r="G729" s="304"/>
      <c r="H729" s="304"/>
      <c r="I729" s="305" t="s">
        <v>2063</v>
      </c>
    </row>
    <row r="730" spans="1:9" ht="15" customHeight="1" x14ac:dyDescent="0.3">
      <c r="A730" s="249">
        <v>524566</v>
      </c>
      <c r="B730" s="249" t="s">
        <v>790</v>
      </c>
      <c r="C730" s="249" t="s">
        <v>86</v>
      </c>
      <c r="D730" s="249" t="s">
        <v>1658</v>
      </c>
      <c r="F730" s="304"/>
      <c r="G730" s="304"/>
      <c r="H730" s="304"/>
      <c r="I730" s="305" t="s">
        <v>2063</v>
      </c>
    </row>
    <row r="731" spans="1:9" ht="15" customHeight="1" x14ac:dyDescent="0.3">
      <c r="A731" s="249">
        <v>524571</v>
      </c>
      <c r="B731" s="249" t="s">
        <v>791</v>
      </c>
      <c r="C731" s="249" t="s">
        <v>100</v>
      </c>
      <c r="D731" s="249" t="s">
        <v>1711</v>
      </c>
      <c r="F731" s="304"/>
      <c r="G731" s="304"/>
      <c r="H731" s="304"/>
      <c r="I731" s="305" t="s">
        <v>2063</v>
      </c>
    </row>
    <row r="732" spans="1:9" ht="15" customHeight="1" x14ac:dyDescent="0.3">
      <c r="A732" s="249">
        <v>524572</v>
      </c>
      <c r="B732" s="249" t="s">
        <v>792</v>
      </c>
      <c r="C732" s="249" t="s">
        <v>86</v>
      </c>
      <c r="D732" s="249" t="s">
        <v>1733</v>
      </c>
      <c r="F732" s="310"/>
      <c r="G732" s="310"/>
      <c r="H732" s="307"/>
      <c r="I732" s="305" t="s">
        <v>2063</v>
      </c>
    </row>
    <row r="733" spans="1:9" ht="15" customHeight="1" x14ac:dyDescent="0.3">
      <c r="A733" s="249">
        <v>524575</v>
      </c>
      <c r="B733" s="249" t="s">
        <v>793</v>
      </c>
      <c r="C733" s="249" t="s">
        <v>706</v>
      </c>
      <c r="D733" s="249" t="s">
        <v>1955</v>
      </c>
      <c r="F733" s="306"/>
      <c r="G733" s="306"/>
      <c r="H733" s="306"/>
      <c r="I733" s="305" t="s">
        <v>2063</v>
      </c>
    </row>
    <row r="734" spans="1:9" ht="15" customHeight="1" x14ac:dyDescent="0.3">
      <c r="A734" s="249">
        <v>524578</v>
      </c>
      <c r="B734" s="249" t="s">
        <v>794</v>
      </c>
      <c r="C734" s="249" t="s">
        <v>67</v>
      </c>
      <c r="D734" s="249" t="s">
        <v>1895</v>
      </c>
      <c r="I734" s="305" t="s">
        <v>2063</v>
      </c>
    </row>
    <row r="735" spans="1:9" ht="15" customHeight="1" x14ac:dyDescent="0.3">
      <c r="A735" s="249">
        <v>524579</v>
      </c>
      <c r="B735" s="249" t="s">
        <v>795</v>
      </c>
      <c r="C735" s="249" t="s">
        <v>796</v>
      </c>
      <c r="D735" s="249" t="s">
        <v>1858</v>
      </c>
      <c r="F735" s="306"/>
      <c r="G735" s="306"/>
      <c r="H735" s="306"/>
      <c r="I735" s="305" t="s">
        <v>2063</v>
      </c>
    </row>
    <row r="736" spans="1:9" ht="15" customHeight="1" x14ac:dyDescent="0.3">
      <c r="A736" s="249">
        <v>524582</v>
      </c>
      <c r="B736" s="249" t="s">
        <v>797</v>
      </c>
      <c r="C736" s="249" t="s">
        <v>90</v>
      </c>
      <c r="D736" s="249" t="s">
        <v>556</v>
      </c>
      <c r="F736" s="304"/>
      <c r="G736" s="304"/>
      <c r="H736" s="304"/>
      <c r="I736" s="305" t="s">
        <v>2063</v>
      </c>
    </row>
    <row r="737" spans="1:9" ht="15" customHeight="1" x14ac:dyDescent="0.3">
      <c r="A737" s="249">
        <v>524586</v>
      </c>
      <c r="B737" s="249" t="s">
        <v>798</v>
      </c>
      <c r="C737" s="249" t="s">
        <v>799</v>
      </c>
      <c r="D737" s="249" t="s">
        <v>1759</v>
      </c>
      <c r="F737" s="304"/>
      <c r="G737" s="304"/>
      <c r="H737" s="304"/>
      <c r="I737" s="305" t="s">
        <v>2063</v>
      </c>
    </row>
    <row r="738" spans="1:9" ht="15" customHeight="1" x14ac:dyDescent="0.3">
      <c r="A738" s="249">
        <v>524587</v>
      </c>
      <c r="B738" s="249" t="s">
        <v>800</v>
      </c>
      <c r="C738" s="249" t="s">
        <v>90</v>
      </c>
      <c r="D738" s="249" t="s">
        <v>538</v>
      </c>
      <c r="F738" s="306"/>
      <c r="G738" s="306"/>
      <c r="H738" s="306"/>
      <c r="I738" s="305" t="s">
        <v>2063</v>
      </c>
    </row>
    <row r="739" spans="1:9" ht="15" customHeight="1" x14ac:dyDescent="0.3">
      <c r="A739" s="249">
        <v>524588</v>
      </c>
      <c r="B739" s="249" t="s">
        <v>801</v>
      </c>
      <c r="C739" s="249" t="s">
        <v>67</v>
      </c>
      <c r="D739" s="249" t="s">
        <v>1895</v>
      </c>
      <c r="F739" s="310"/>
      <c r="G739" s="310"/>
      <c r="H739" s="307"/>
      <c r="I739" s="305" t="s">
        <v>2063</v>
      </c>
    </row>
    <row r="740" spans="1:9" ht="15" customHeight="1" x14ac:dyDescent="0.3">
      <c r="A740" s="249">
        <v>524591</v>
      </c>
      <c r="B740" s="249" t="s">
        <v>802</v>
      </c>
      <c r="C740" s="249" t="s">
        <v>71</v>
      </c>
      <c r="D740" s="249" t="s">
        <v>1868</v>
      </c>
      <c r="F740" s="304"/>
      <c r="G740" s="304"/>
      <c r="H740" s="304"/>
      <c r="I740" s="305" t="s">
        <v>2063</v>
      </c>
    </row>
    <row r="741" spans="1:9" ht="15" customHeight="1" x14ac:dyDescent="0.3">
      <c r="A741" s="249">
        <v>524593</v>
      </c>
      <c r="B741" s="249" t="s">
        <v>803</v>
      </c>
      <c r="C741" s="249" t="s">
        <v>396</v>
      </c>
      <c r="D741" s="249" t="s">
        <v>1777</v>
      </c>
      <c r="F741" s="304"/>
      <c r="G741" s="304"/>
      <c r="H741" s="304"/>
      <c r="I741" s="305" t="s">
        <v>2063</v>
      </c>
    </row>
    <row r="742" spans="1:9" ht="15" customHeight="1" x14ac:dyDescent="0.3">
      <c r="A742" s="249">
        <v>524600</v>
      </c>
      <c r="B742" s="249" t="s">
        <v>804</v>
      </c>
      <c r="C742" s="249" t="s">
        <v>71</v>
      </c>
      <c r="D742" s="249" t="s">
        <v>2889</v>
      </c>
      <c r="I742" s="305" t="s">
        <v>2063</v>
      </c>
    </row>
    <row r="743" spans="1:9" ht="15" customHeight="1" x14ac:dyDescent="0.3">
      <c r="A743" s="249">
        <v>524604</v>
      </c>
      <c r="B743" s="249" t="s">
        <v>806</v>
      </c>
      <c r="C743" s="249" t="s">
        <v>71</v>
      </c>
      <c r="D743" s="249" t="s">
        <v>1913</v>
      </c>
      <c r="F743" s="304"/>
      <c r="G743" s="304"/>
      <c r="H743" s="304"/>
      <c r="I743" s="305" t="s">
        <v>2063</v>
      </c>
    </row>
    <row r="744" spans="1:9" ht="15" customHeight="1" x14ac:dyDescent="0.3">
      <c r="A744" s="249">
        <v>524606</v>
      </c>
      <c r="B744" s="249" t="s">
        <v>808</v>
      </c>
      <c r="C744" s="249" t="s">
        <v>809</v>
      </c>
      <c r="D744" s="249" t="s">
        <v>3060</v>
      </c>
      <c r="F744" s="304"/>
      <c r="G744" s="304"/>
      <c r="H744" s="304"/>
      <c r="I744" s="305" t="s">
        <v>2063</v>
      </c>
    </row>
    <row r="745" spans="1:9" ht="15" customHeight="1" x14ac:dyDescent="0.3">
      <c r="A745" s="249">
        <v>524607</v>
      </c>
      <c r="B745" s="249" t="s">
        <v>810</v>
      </c>
      <c r="C745" s="249" t="s">
        <v>249</v>
      </c>
      <c r="D745" s="249" t="s">
        <v>1895</v>
      </c>
      <c r="F745" s="304"/>
      <c r="G745" s="304"/>
      <c r="H745" s="304"/>
      <c r="I745" s="305" t="s">
        <v>2063</v>
      </c>
    </row>
    <row r="746" spans="1:9" ht="15" customHeight="1" x14ac:dyDescent="0.3">
      <c r="A746" s="249">
        <v>524611</v>
      </c>
      <c r="B746" s="249" t="s">
        <v>811</v>
      </c>
      <c r="C746" s="249" t="s">
        <v>107</v>
      </c>
      <c r="D746" s="249" t="s">
        <v>1748</v>
      </c>
      <c r="F746" s="304"/>
      <c r="G746" s="304"/>
      <c r="H746" s="304"/>
      <c r="I746" s="305" t="s">
        <v>2063</v>
      </c>
    </row>
    <row r="747" spans="1:9" ht="15" customHeight="1" x14ac:dyDescent="0.3">
      <c r="A747" s="249">
        <v>524612</v>
      </c>
      <c r="B747" s="249" t="s">
        <v>590</v>
      </c>
      <c r="C747" s="249" t="s">
        <v>812</v>
      </c>
      <c r="D747" s="249" t="s">
        <v>1684</v>
      </c>
      <c r="F747" s="304"/>
      <c r="G747" s="304"/>
      <c r="H747" s="304"/>
      <c r="I747" s="305" t="s">
        <v>2063</v>
      </c>
    </row>
    <row r="748" spans="1:9" ht="15" customHeight="1" x14ac:dyDescent="0.3">
      <c r="A748" s="249">
        <v>524613</v>
      </c>
      <c r="B748" s="249" t="s">
        <v>813</v>
      </c>
      <c r="C748" s="249" t="s">
        <v>357</v>
      </c>
      <c r="D748" s="249" t="s">
        <v>3198</v>
      </c>
      <c r="F748" s="304"/>
      <c r="G748" s="304"/>
      <c r="H748" s="304"/>
      <c r="I748" s="305" t="s">
        <v>2063</v>
      </c>
    </row>
    <row r="749" spans="1:9" ht="15" customHeight="1" x14ac:dyDescent="0.3">
      <c r="A749" s="249">
        <v>524616</v>
      </c>
      <c r="B749" s="249" t="s">
        <v>814</v>
      </c>
      <c r="C749" s="249" t="s">
        <v>94</v>
      </c>
      <c r="D749" s="249" t="s">
        <v>1772</v>
      </c>
      <c r="F749" s="304"/>
      <c r="G749" s="304"/>
      <c r="H749" s="304"/>
      <c r="I749" s="305" t="s">
        <v>2063</v>
      </c>
    </row>
    <row r="750" spans="1:9" ht="15" customHeight="1" x14ac:dyDescent="0.3">
      <c r="A750" s="249">
        <v>524622</v>
      </c>
      <c r="B750" s="249" t="s">
        <v>815</v>
      </c>
      <c r="C750" s="249" t="s">
        <v>809</v>
      </c>
      <c r="D750" s="249" t="s">
        <v>538</v>
      </c>
      <c r="F750" s="304"/>
      <c r="G750" s="304"/>
      <c r="H750" s="304"/>
      <c r="I750" s="305" t="s">
        <v>2063</v>
      </c>
    </row>
    <row r="751" spans="1:9" ht="15" customHeight="1" x14ac:dyDescent="0.3">
      <c r="A751" s="249">
        <v>524624</v>
      </c>
      <c r="B751" s="249" t="s">
        <v>816</v>
      </c>
      <c r="C751" s="249" t="s">
        <v>90</v>
      </c>
      <c r="D751" s="249" t="s">
        <v>555</v>
      </c>
      <c r="I751" s="305" t="s">
        <v>2063</v>
      </c>
    </row>
    <row r="752" spans="1:9" ht="15" customHeight="1" x14ac:dyDescent="0.3">
      <c r="A752" s="249">
        <v>524647</v>
      </c>
      <c r="B752" s="249" t="s">
        <v>820</v>
      </c>
      <c r="C752" s="249" t="s">
        <v>261</v>
      </c>
      <c r="D752" s="249" t="s">
        <v>1680</v>
      </c>
      <c r="F752" s="306"/>
      <c r="G752" s="306"/>
      <c r="H752" s="306"/>
      <c r="I752" s="305" t="s">
        <v>2063</v>
      </c>
    </row>
    <row r="753" spans="1:9" ht="15" customHeight="1" x14ac:dyDescent="0.3">
      <c r="A753" s="249">
        <v>524651</v>
      </c>
      <c r="B753" s="249" t="s">
        <v>822</v>
      </c>
      <c r="C753" s="249" t="s">
        <v>67</v>
      </c>
      <c r="D753" s="249" t="s">
        <v>1702</v>
      </c>
      <c r="F753" s="304"/>
      <c r="G753" s="304"/>
      <c r="H753" s="304"/>
      <c r="I753" s="305" t="s">
        <v>2063</v>
      </c>
    </row>
    <row r="754" spans="1:9" ht="15" customHeight="1" x14ac:dyDescent="0.3">
      <c r="A754" s="249">
        <v>524655</v>
      </c>
      <c r="B754" s="249" t="s">
        <v>823</v>
      </c>
      <c r="C754" s="249" t="s">
        <v>326</v>
      </c>
      <c r="D754" s="249" t="s">
        <v>1721</v>
      </c>
      <c r="F754" s="304"/>
      <c r="G754" s="304"/>
      <c r="H754" s="304"/>
      <c r="I754" s="305" t="s">
        <v>2063</v>
      </c>
    </row>
    <row r="755" spans="1:9" ht="15" customHeight="1" x14ac:dyDescent="0.3">
      <c r="A755" s="249">
        <v>524659</v>
      </c>
      <c r="B755" s="249" t="s">
        <v>824</v>
      </c>
      <c r="C755" s="249" t="s">
        <v>83</v>
      </c>
      <c r="D755" s="249" t="s">
        <v>3199</v>
      </c>
      <c r="F755" s="306"/>
      <c r="G755" s="306"/>
      <c r="H755" s="306"/>
      <c r="I755" s="305" t="s">
        <v>2063</v>
      </c>
    </row>
    <row r="756" spans="1:9" ht="15" customHeight="1" x14ac:dyDescent="0.3">
      <c r="A756" s="249">
        <v>524661</v>
      </c>
      <c r="B756" s="249" t="s">
        <v>825</v>
      </c>
      <c r="C756" s="249" t="s">
        <v>826</v>
      </c>
      <c r="D756" s="249" t="s">
        <v>3200</v>
      </c>
      <c r="F756" s="304"/>
      <c r="G756" s="304"/>
      <c r="H756" s="304"/>
      <c r="I756" s="305" t="s">
        <v>2063</v>
      </c>
    </row>
    <row r="757" spans="1:9" ht="15" customHeight="1" x14ac:dyDescent="0.3">
      <c r="A757" s="249">
        <v>524667</v>
      </c>
      <c r="B757" s="249" t="s">
        <v>827</v>
      </c>
      <c r="C757" s="249" t="s">
        <v>283</v>
      </c>
      <c r="D757" s="249" t="s">
        <v>1885</v>
      </c>
      <c r="F757" s="304"/>
      <c r="G757" s="304"/>
      <c r="H757" s="304"/>
      <c r="I757" s="305" t="s">
        <v>2063</v>
      </c>
    </row>
    <row r="758" spans="1:9" ht="15" customHeight="1" x14ac:dyDescent="0.3">
      <c r="A758" s="249">
        <v>524671</v>
      </c>
      <c r="B758" s="249" t="s">
        <v>828</v>
      </c>
      <c r="C758" s="249" t="s">
        <v>74</v>
      </c>
      <c r="D758" s="249" t="s">
        <v>1711</v>
      </c>
      <c r="F758" s="306"/>
      <c r="G758" s="306"/>
      <c r="H758" s="306"/>
      <c r="I758" s="305" t="s">
        <v>2063</v>
      </c>
    </row>
    <row r="759" spans="1:9" ht="15" customHeight="1" x14ac:dyDescent="0.3">
      <c r="A759" s="249">
        <v>524680</v>
      </c>
      <c r="B759" s="249" t="s">
        <v>829</v>
      </c>
      <c r="C759" s="249" t="s">
        <v>409</v>
      </c>
      <c r="D759" s="249" t="s">
        <v>1856</v>
      </c>
      <c r="F759" s="304"/>
      <c r="G759" s="304"/>
      <c r="H759" s="304"/>
      <c r="I759" s="305" t="s">
        <v>2063</v>
      </c>
    </row>
    <row r="760" spans="1:9" ht="15" customHeight="1" x14ac:dyDescent="0.3">
      <c r="A760" s="249">
        <v>524683</v>
      </c>
      <c r="B760" s="249" t="s">
        <v>830</v>
      </c>
      <c r="C760" s="249" t="s">
        <v>374</v>
      </c>
      <c r="D760" s="249" t="s">
        <v>1753</v>
      </c>
      <c r="F760" s="304"/>
      <c r="G760" s="304"/>
      <c r="H760" s="304"/>
      <c r="I760" s="305" t="s">
        <v>2063</v>
      </c>
    </row>
    <row r="761" spans="1:9" ht="15" customHeight="1" x14ac:dyDescent="0.3">
      <c r="A761" s="249">
        <v>524686</v>
      </c>
      <c r="B761" s="249" t="s">
        <v>831</v>
      </c>
      <c r="C761" s="249" t="s">
        <v>259</v>
      </c>
      <c r="D761" s="249" t="s">
        <v>1758</v>
      </c>
      <c r="F761" s="306"/>
      <c r="G761" s="306"/>
      <c r="H761" s="306"/>
      <c r="I761" s="305" t="s">
        <v>2063</v>
      </c>
    </row>
    <row r="762" spans="1:9" ht="15" customHeight="1" x14ac:dyDescent="0.3">
      <c r="A762" s="249">
        <v>524693</v>
      </c>
      <c r="B762" s="249" t="s">
        <v>833</v>
      </c>
      <c r="C762" s="249" t="s">
        <v>347</v>
      </c>
      <c r="D762" s="249" t="s">
        <v>1754</v>
      </c>
      <c r="F762" s="304"/>
      <c r="G762" s="304"/>
      <c r="H762" s="304"/>
      <c r="I762" s="305" t="s">
        <v>2063</v>
      </c>
    </row>
    <row r="763" spans="1:9" ht="15" customHeight="1" x14ac:dyDescent="0.3">
      <c r="A763" s="249">
        <v>524695</v>
      </c>
      <c r="B763" s="249" t="s">
        <v>834</v>
      </c>
      <c r="C763" s="249" t="s">
        <v>835</v>
      </c>
      <c r="D763" s="249" t="s">
        <v>621</v>
      </c>
      <c r="F763" s="304"/>
      <c r="G763" s="304"/>
      <c r="H763" s="304"/>
      <c r="I763" s="305" t="s">
        <v>2063</v>
      </c>
    </row>
    <row r="764" spans="1:9" ht="15" customHeight="1" x14ac:dyDescent="0.3">
      <c r="A764" s="249">
        <v>524698</v>
      </c>
      <c r="B764" s="249" t="s">
        <v>836</v>
      </c>
      <c r="C764" s="249" t="s">
        <v>356</v>
      </c>
      <c r="D764" s="249" t="s">
        <v>2920</v>
      </c>
      <c r="F764" s="306"/>
      <c r="G764" s="306"/>
      <c r="H764" s="306"/>
      <c r="I764" s="305" t="s">
        <v>2063</v>
      </c>
    </row>
    <row r="765" spans="1:9" ht="15" customHeight="1" x14ac:dyDescent="0.3">
      <c r="A765" s="249">
        <v>524699</v>
      </c>
      <c r="B765" s="249" t="s">
        <v>836</v>
      </c>
      <c r="C765" s="249" t="s">
        <v>347</v>
      </c>
      <c r="D765" s="249" t="s">
        <v>3159</v>
      </c>
      <c r="F765" s="304"/>
      <c r="G765" s="304"/>
      <c r="H765" s="304"/>
      <c r="I765" s="305" t="s">
        <v>2063</v>
      </c>
    </row>
    <row r="766" spans="1:9" ht="15" customHeight="1" x14ac:dyDescent="0.3">
      <c r="A766" s="249">
        <v>524701</v>
      </c>
      <c r="B766" s="249" t="s">
        <v>837</v>
      </c>
      <c r="C766" s="249" t="s">
        <v>90</v>
      </c>
      <c r="D766" s="249" t="s">
        <v>1686</v>
      </c>
      <c r="F766" s="306"/>
      <c r="G766" s="306"/>
      <c r="H766" s="306"/>
      <c r="I766" s="305" t="s">
        <v>2063</v>
      </c>
    </row>
    <row r="767" spans="1:9" ht="15" customHeight="1" x14ac:dyDescent="0.3">
      <c r="A767" s="249">
        <v>524704</v>
      </c>
      <c r="B767" s="249" t="s">
        <v>839</v>
      </c>
      <c r="C767" s="249" t="s">
        <v>603</v>
      </c>
      <c r="D767" s="249" t="s">
        <v>1691</v>
      </c>
      <c r="F767" s="304"/>
      <c r="G767" s="304"/>
      <c r="H767" s="304"/>
      <c r="I767" s="305" t="s">
        <v>2063</v>
      </c>
    </row>
    <row r="768" spans="1:9" ht="15" customHeight="1" x14ac:dyDescent="0.3">
      <c r="A768" s="249">
        <v>524710</v>
      </c>
      <c r="B768" s="249" t="s">
        <v>841</v>
      </c>
      <c r="C768" s="249" t="s">
        <v>78</v>
      </c>
      <c r="D768" s="249" t="s">
        <v>1729</v>
      </c>
      <c r="F768" s="304"/>
      <c r="G768" s="304"/>
      <c r="H768" s="304"/>
      <c r="I768" s="305" t="s">
        <v>2063</v>
      </c>
    </row>
    <row r="769" spans="1:9" ht="15" customHeight="1" x14ac:dyDescent="0.3">
      <c r="A769" s="249">
        <v>524713</v>
      </c>
      <c r="B769" s="249" t="s">
        <v>842</v>
      </c>
      <c r="C769" s="249" t="s">
        <v>519</v>
      </c>
      <c r="D769" s="249" t="s">
        <v>3201</v>
      </c>
      <c r="F769" s="306"/>
      <c r="G769" s="306"/>
      <c r="H769" s="306"/>
      <c r="I769" s="305" t="s">
        <v>2063</v>
      </c>
    </row>
    <row r="770" spans="1:9" ht="15" customHeight="1" x14ac:dyDescent="0.3">
      <c r="A770" s="249">
        <v>524715</v>
      </c>
      <c r="B770" s="249" t="s">
        <v>843</v>
      </c>
      <c r="C770" s="249" t="s">
        <v>104</v>
      </c>
      <c r="D770" s="249" t="s">
        <v>1683</v>
      </c>
      <c r="F770" s="304"/>
      <c r="G770" s="304"/>
      <c r="H770" s="304"/>
      <c r="I770" s="305" t="s">
        <v>2063</v>
      </c>
    </row>
    <row r="771" spans="1:9" ht="15" customHeight="1" x14ac:dyDescent="0.3">
      <c r="A771" s="249">
        <v>524719</v>
      </c>
      <c r="B771" s="249" t="s">
        <v>845</v>
      </c>
      <c r="C771" s="249" t="s">
        <v>90</v>
      </c>
      <c r="D771" s="249" t="s">
        <v>558</v>
      </c>
      <c r="F771" s="304"/>
      <c r="G771" s="304"/>
      <c r="H771" s="304"/>
      <c r="I771" s="305" t="s">
        <v>2063</v>
      </c>
    </row>
    <row r="772" spans="1:9" ht="15" customHeight="1" x14ac:dyDescent="0.3">
      <c r="A772" s="249">
        <v>524721</v>
      </c>
      <c r="B772" s="249" t="s">
        <v>846</v>
      </c>
      <c r="C772" s="249" t="s">
        <v>256</v>
      </c>
      <c r="D772" s="249" t="s">
        <v>1759</v>
      </c>
      <c r="F772" s="304"/>
      <c r="G772" s="304"/>
      <c r="H772" s="304"/>
      <c r="I772" s="305" t="s">
        <v>2063</v>
      </c>
    </row>
    <row r="773" spans="1:9" ht="15" customHeight="1" x14ac:dyDescent="0.3">
      <c r="A773" s="249">
        <v>524735</v>
      </c>
      <c r="B773" s="249" t="s">
        <v>847</v>
      </c>
      <c r="C773" s="249" t="s">
        <v>106</v>
      </c>
      <c r="D773" s="249" t="s">
        <v>541</v>
      </c>
      <c r="F773" s="306"/>
      <c r="G773" s="306"/>
      <c r="H773" s="306"/>
      <c r="I773" s="305" t="s">
        <v>2063</v>
      </c>
    </row>
    <row r="774" spans="1:9" ht="15" customHeight="1" x14ac:dyDescent="0.3">
      <c r="A774" s="249">
        <v>524736</v>
      </c>
      <c r="B774" s="249" t="s">
        <v>848</v>
      </c>
      <c r="C774" s="249" t="s">
        <v>70</v>
      </c>
      <c r="D774" s="249" t="s">
        <v>3203</v>
      </c>
      <c r="F774" s="304"/>
      <c r="G774" s="304"/>
      <c r="H774" s="304"/>
      <c r="I774" s="305" t="s">
        <v>2063</v>
      </c>
    </row>
    <row r="775" spans="1:9" ht="15" customHeight="1" x14ac:dyDescent="0.3">
      <c r="A775" s="249">
        <v>524743</v>
      </c>
      <c r="B775" s="249" t="s">
        <v>849</v>
      </c>
      <c r="C775" s="249" t="s">
        <v>74</v>
      </c>
      <c r="D775" s="249" t="s">
        <v>2920</v>
      </c>
      <c r="F775" s="304"/>
      <c r="G775" s="304"/>
      <c r="H775" s="304"/>
      <c r="I775" s="305" t="s">
        <v>2063</v>
      </c>
    </row>
    <row r="776" spans="1:9" ht="15" customHeight="1" x14ac:dyDescent="0.3">
      <c r="A776" s="249">
        <v>524749</v>
      </c>
      <c r="B776" s="249" t="s">
        <v>851</v>
      </c>
      <c r="C776" s="249" t="s">
        <v>335</v>
      </c>
      <c r="D776" s="249" t="s">
        <v>1796</v>
      </c>
      <c r="F776" s="306"/>
      <c r="G776" s="306"/>
      <c r="H776" s="306"/>
      <c r="I776" s="305" t="s">
        <v>2063</v>
      </c>
    </row>
    <row r="777" spans="1:9" ht="15" customHeight="1" x14ac:dyDescent="0.3">
      <c r="A777" s="249">
        <v>524753</v>
      </c>
      <c r="B777" s="249" t="s">
        <v>852</v>
      </c>
      <c r="C777" s="249" t="s">
        <v>71</v>
      </c>
      <c r="D777" s="249" t="s">
        <v>1668</v>
      </c>
      <c r="F777" s="304"/>
      <c r="G777" s="304"/>
      <c r="H777" s="304"/>
      <c r="I777" s="305" t="s">
        <v>2063</v>
      </c>
    </row>
    <row r="778" spans="1:9" ht="15" customHeight="1" x14ac:dyDescent="0.3">
      <c r="A778" s="249">
        <v>524754</v>
      </c>
      <c r="B778" s="249" t="s">
        <v>853</v>
      </c>
      <c r="C778" s="249" t="s">
        <v>600</v>
      </c>
      <c r="D778" s="249" t="s">
        <v>1723</v>
      </c>
      <c r="F778" s="304"/>
      <c r="G778" s="304"/>
      <c r="H778" s="304"/>
      <c r="I778" s="305" t="s">
        <v>2063</v>
      </c>
    </row>
    <row r="779" spans="1:9" ht="15" customHeight="1" x14ac:dyDescent="0.3">
      <c r="A779" s="249">
        <v>524763</v>
      </c>
      <c r="B779" s="249" t="s">
        <v>855</v>
      </c>
      <c r="C779" s="249" t="s">
        <v>382</v>
      </c>
      <c r="D779" s="249" t="s">
        <v>1681</v>
      </c>
      <c r="F779" s="304"/>
      <c r="G779" s="304"/>
      <c r="H779" s="304"/>
      <c r="I779" s="305" t="s">
        <v>2063</v>
      </c>
    </row>
    <row r="780" spans="1:9" ht="15" customHeight="1" x14ac:dyDescent="0.3">
      <c r="A780" s="249">
        <v>524765</v>
      </c>
      <c r="B780" s="249" t="s">
        <v>856</v>
      </c>
      <c r="C780" s="249" t="s">
        <v>402</v>
      </c>
      <c r="D780" s="249" t="s">
        <v>1996</v>
      </c>
      <c r="F780" s="304"/>
      <c r="G780" s="304"/>
      <c r="H780" s="304"/>
      <c r="I780" s="305" t="s">
        <v>2063</v>
      </c>
    </row>
    <row r="781" spans="1:9" ht="15" customHeight="1" x14ac:dyDescent="0.3">
      <c r="A781" s="249">
        <v>524766</v>
      </c>
      <c r="B781" s="249" t="s">
        <v>857</v>
      </c>
      <c r="C781" s="249" t="s">
        <v>74</v>
      </c>
      <c r="D781" s="249" t="s">
        <v>1665</v>
      </c>
      <c r="F781" s="304"/>
      <c r="G781" s="304"/>
      <c r="H781" s="304"/>
      <c r="I781" s="305" t="s">
        <v>2063</v>
      </c>
    </row>
    <row r="782" spans="1:9" ht="15" customHeight="1" x14ac:dyDescent="0.3">
      <c r="A782" s="249">
        <v>524768</v>
      </c>
      <c r="B782" s="249" t="s">
        <v>858</v>
      </c>
      <c r="C782" s="249" t="s">
        <v>100</v>
      </c>
      <c r="D782" s="249" t="s">
        <v>2794</v>
      </c>
      <c r="F782" s="304"/>
      <c r="G782" s="304"/>
      <c r="H782" s="304"/>
      <c r="I782" s="305" t="s">
        <v>2063</v>
      </c>
    </row>
    <row r="783" spans="1:9" ht="15" customHeight="1" x14ac:dyDescent="0.3">
      <c r="A783" s="249">
        <v>524769</v>
      </c>
      <c r="B783" s="249" t="s">
        <v>859</v>
      </c>
      <c r="C783" s="249" t="s">
        <v>408</v>
      </c>
      <c r="D783" s="249" t="s">
        <v>3204</v>
      </c>
      <c r="I783" s="305" t="s">
        <v>2063</v>
      </c>
    </row>
    <row r="784" spans="1:9" ht="15" customHeight="1" x14ac:dyDescent="0.3">
      <c r="A784" s="249">
        <v>524772</v>
      </c>
      <c r="B784" s="249" t="s">
        <v>860</v>
      </c>
      <c r="C784" s="249" t="s">
        <v>90</v>
      </c>
      <c r="D784" s="249" t="s">
        <v>1727</v>
      </c>
      <c r="F784" s="306"/>
      <c r="G784" s="306"/>
      <c r="H784" s="306"/>
      <c r="I784" s="305" t="s">
        <v>2063</v>
      </c>
    </row>
    <row r="785" spans="1:9" ht="15" customHeight="1" x14ac:dyDescent="0.3">
      <c r="A785" s="249">
        <v>524773</v>
      </c>
      <c r="B785" s="249" t="s">
        <v>861</v>
      </c>
      <c r="C785" s="249" t="s">
        <v>104</v>
      </c>
      <c r="D785" s="249" t="s">
        <v>1797</v>
      </c>
      <c r="F785" s="304"/>
      <c r="G785" s="304"/>
      <c r="H785" s="304"/>
      <c r="I785" s="305" t="s">
        <v>2063</v>
      </c>
    </row>
    <row r="786" spans="1:9" ht="15" customHeight="1" x14ac:dyDescent="0.3">
      <c r="A786" s="249">
        <v>524780</v>
      </c>
      <c r="B786" s="249" t="s">
        <v>862</v>
      </c>
      <c r="C786" s="249" t="s">
        <v>110</v>
      </c>
      <c r="D786" s="249" t="s">
        <v>1724</v>
      </c>
      <c r="F786" s="304"/>
      <c r="G786" s="304"/>
      <c r="H786" s="304"/>
      <c r="I786" s="305" t="s">
        <v>2063</v>
      </c>
    </row>
    <row r="787" spans="1:9" ht="15" customHeight="1" x14ac:dyDescent="0.3">
      <c r="A787" s="249">
        <v>524781</v>
      </c>
      <c r="B787" s="249" t="s">
        <v>863</v>
      </c>
      <c r="C787" s="249" t="s">
        <v>271</v>
      </c>
      <c r="D787" s="249" t="s">
        <v>1702</v>
      </c>
      <c r="F787" s="306"/>
      <c r="G787" s="306"/>
      <c r="H787" s="306"/>
      <c r="I787" s="305" t="s">
        <v>2063</v>
      </c>
    </row>
    <row r="788" spans="1:9" ht="15" customHeight="1" x14ac:dyDescent="0.3">
      <c r="A788" s="249">
        <v>524787</v>
      </c>
      <c r="B788" s="249" t="s">
        <v>864</v>
      </c>
      <c r="C788" s="249" t="s">
        <v>90</v>
      </c>
      <c r="D788" s="249" t="s">
        <v>1824</v>
      </c>
      <c r="I788" s="305" t="s">
        <v>2063</v>
      </c>
    </row>
    <row r="789" spans="1:9" ht="15" customHeight="1" x14ac:dyDescent="0.3">
      <c r="A789" s="249">
        <v>524802</v>
      </c>
      <c r="B789" s="249" t="s">
        <v>865</v>
      </c>
      <c r="C789" s="249" t="s">
        <v>287</v>
      </c>
      <c r="D789" s="249" t="s">
        <v>1693</v>
      </c>
      <c r="F789" s="304"/>
      <c r="G789" s="304"/>
      <c r="H789" s="304"/>
      <c r="I789" s="305" t="s">
        <v>2063</v>
      </c>
    </row>
    <row r="790" spans="1:9" ht="15" customHeight="1" x14ac:dyDescent="0.3">
      <c r="A790" s="249">
        <v>524806</v>
      </c>
      <c r="B790" s="249" t="s">
        <v>867</v>
      </c>
      <c r="C790" s="249" t="s">
        <v>251</v>
      </c>
      <c r="D790" s="249" t="s">
        <v>1784</v>
      </c>
      <c r="F790" s="304"/>
      <c r="G790" s="304"/>
      <c r="H790" s="304"/>
      <c r="I790" s="305" t="s">
        <v>2063</v>
      </c>
    </row>
    <row r="791" spans="1:9" ht="15" customHeight="1" x14ac:dyDescent="0.3">
      <c r="A791" s="249">
        <v>524807</v>
      </c>
      <c r="B791" s="249" t="s">
        <v>868</v>
      </c>
      <c r="C791" s="249" t="s">
        <v>71</v>
      </c>
      <c r="D791" s="249" t="s">
        <v>1671</v>
      </c>
      <c r="F791" s="304"/>
      <c r="G791" s="304"/>
      <c r="H791" s="304"/>
      <c r="I791" s="305" t="s">
        <v>2063</v>
      </c>
    </row>
    <row r="792" spans="1:9" ht="15" customHeight="1" x14ac:dyDescent="0.3">
      <c r="A792" s="249">
        <v>524808</v>
      </c>
      <c r="B792" s="249" t="s">
        <v>869</v>
      </c>
      <c r="C792" s="249" t="s">
        <v>86</v>
      </c>
      <c r="D792" s="249" t="s">
        <v>1679</v>
      </c>
      <c r="F792" s="306"/>
      <c r="G792" s="306"/>
      <c r="H792" s="306"/>
      <c r="I792" s="305" t="s">
        <v>2063</v>
      </c>
    </row>
    <row r="793" spans="1:9" ht="15" customHeight="1" x14ac:dyDescent="0.3">
      <c r="A793" s="249">
        <v>524811</v>
      </c>
      <c r="B793" s="249" t="s">
        <v>870</v>
      </c>
      <c r="C793" s="249" t="s">
        <v>871</v>
      </c>
      <c r="D793" s="249" t="s">
        <v>1729</v>
      </c>
      <c r="F793" s="310"/>
      <c r="G793" s="310"/>
      <c r="H793" s="307"/>
      <c r="I793" s="305" t="s">
        <v>2063</v>
      </c>
    </row>
    <row r="794" spans="1:9" ht="15" customHeight="1" x14ac:dyDescent="0.3">
      <c r="A794" s="249">
        <v>524813</v>
      </c>
      <c r="B794" s="249" t="s">
        <v>872</v>
      </c>
      <c r="C794" s="249" t="s">
        <v>90</v>
      </c>
      <c r="D794" s="249" t="s">
        <v>2047</v>
      </c>
      <c r="F794" s="304"/>
      <c r="G794" s="304"/>
      <c r="H794" s="304"/>
      <c r="I794" s="305" t="s">
        <v>2063</v>
      </c>
    </row>
    <row r="795" spans="1:9" ht="15" customHeight="1" x14ac:dyDescent="0.3">
      <c r="A795" s="249">
        <v>524816</v>
      </c>
      <c r="B795" s="249" t="s">
        <v>874</v>
      </c>
      <c r="C795" s="249" t="s">
        <v>71</v>
      </c>
      <c r="D795" s="249" t="s">
        <v>2882</v>
      </c>
      <c r="F795" s="306"/>
      <c r="G795" s="306"/>
      <c r="H795" s="306"/>
      <c r="I795" s="305" t="s">
        <v>2063</v>
      </c>
    </row>
    <row r="796" spans="1:9" ht="15" customHeight="1" x14ac:dyDescent="0.3">
      <c r="A796" s="249">
        <v>524819</v>
      </c>
      <c r="B796" s="249" t="s">
        <v>458</v>
      </c>
      <c r="C796" s="249" t="s">
        <v>90</v>
      </c>
      <c r="D796" s="249" t="s">
        <v>556</v>
      </c>
      <c r="F796" s="306"/>
      <c r="G796" s="306"/>
      <c r="H796" s="306"/>
      <c r="I796" s="305" t="s">
        <v>2063</v>
      </c>
    </row>
    <row r="797" spans="1:9" ht="15" customHeight="1" x14ac:dyDescent="0.3">
      <c r="A797" s="249">
        <v>524827</v>
      </c>
      <c r="B797" s="249" t="s">
        <v>875</v>
      </c>
      <c r="C797" s="249" t="s">
        <v>73</v>
      </c>
      <c r="D797" s="249" t="s">
        <v>3205</v>
      </c>
      <c r="F797" s="304"/>
      <c r="G797" s="304"/>
      <c r="H797" s="304"/>
      <c r="I797" s="305" t="s">
        <v>2063</v>
      </c>
    </row>
    <row r="798" spans="1:9" ht="15" customHeight="1" x14ac:dyDescent="0.3">
      <c r="A798" s="249">
        <v>524828</v>
      </c>
      <c r="B798" s="249" t="s">
        <v>876</v>
      </c>
      <c r="C798" s="249" t="s">
        <v>423</v>
      </c>
      <c r="D798" s="249" t="s">
        <v>1656</v>
      </c>
      <c r="F798" s="306"/>
      <c r="G798" s="306"/>
      <c r="H798" s="306"/>
      <c r="I798" s="305" t="s">
        <v>2063</v>
      </c>
    </row>
    <row r="799" spans="1:9" ht="15" customHeight="1" x14ac:dyDescent="0.3">
      <c r="A799" s="249">
        <v>524830</v>
      </c>
      <c r="B799" s="249" t="s">
        <v>877</v>
      </c>
      <c r="C799" s="249" t="s">
        <v>109</v>
      </c>
      <c r="D799" s="249" t="s">
        <v>1769</v>
      </c>
      <c r="F799" s="304"/>
      <c r="G799" s="304"/>
      <c r="H799" s="304"/>
      <c r="I799" s="305" t="s">
        <v>2063</v>
      </c>
    </row>
    <row r="800" spans="1:9" ht="15" customHeight="1" x14ac:dyDescent="0.3">
      <c r="A800" s="249">
        <v>524831</v>
      </c>
      <c r="B800" s="249" t="s">
        <v>878</v>
      </c>
      <c r="C800" s="249" t="s">
        <v>74</v>
      </c>
      <c r="D800" s="249" t="s">
        <v>3206</v>
      </c>
      <c r="F800" s="310"/>
      <c r="G800" s="310"/>
      <c r="H800" s="307"/>
      <c r="I800" s="305" t="s">
        <v>2063</v>
      </c>
    </row>
    <row r="801" spans="1:9" ht="15" customHeight="1" x14ac:dyDescent="0.3">
      <c r="A801" s="249">
        <v>524838</v>
      </c>
      <c r="B801" s="249" t="s">
        <v>879</v>
      </c>
      <c r="C801" s="249" t="s">
        <v>318</v>
      </c>
      <c r="D801" s="249" t="s">
        <v>1680</v>
      </c>
      <c r="F801" s="304"/>
      <c r="G801" s="304"/>
      <c r="H801" s="304"/>
      <c r="I801" s="305" t="s">
        <v>2063</v>
      </c>
    </row>
    <row r="802" spans="1:9" ht="15" customHeight="1" x14ac:dyDescent="0.3">
      <c r="A802" s="249">
        <v>524840</v>
      </c>
      <c r="B802" s="249" t="s">
        <v>880</v>
      </c>
      <c r="C802" s="249" t="s">
        <v>67</v>
      </c>
      <c r="D802" s="249" t="s">
        <v>2889</v>
      </c>
      <c r="F802" s="310"/>
      <c r="G802" s="310"/>
      <c r="H802" s="307"/>
      <c r="I802" s="305" t="s">
        <v>2063</v>
      </c>
    </row>
    <row r="803" spans="1:9" ht="15" customHeight="1" x14ac:dyDescent="0.3">
      <c r="A803" s="249">
        <v>524842</v>
      </c>
      <c r="B803" s="249" t="s">
        <v>881</v>
      </c>
      <c r="C803" s="249" t="s">
        <v>367</v>
      </c>
      <c r="D803" s="249" t="s">
        <v>1767</v>
      </c>
      <c r="I803" s="305" t="s">
        <v>2063</v>
      </c>
    </row>
    <row r="804" spans="1:9" ht="15" customHeight="1" x14ac:dyDescent="0.3">
      <c r="A804" s="249">
        <v>524847</v>
      </c>
      <c r="B804" s="249" t="s">
        <v>883</v>
      </c>
      <c r="C804" s="249" t="s">
        <v>456</v>
      </c>
      <c r="D804" s="249" t="s">
        <v>1745</v>
      </c>
      <c r="I804" s="305" t="s">
        <v>2063</v>
      </c>
    </row>
    <row r="805" spans="1:9" ht="15" customHeight="1" x14ac:dyDescent="0.3">
      <c r="A805" s="249">
        <v>524852</v>
      </c>
      <c r="B805" s="249" t="s">
        <v>884</v>
      </c>
      <c r="C805" s="249" t="s">
        <v>885</v>
      </c>
      <c r="F805" s="304"/>
      <c r="G805" s="304"/>
      <c r="H805" s="304"/>
      <c r="I805" s="305" t="s">
        <v>2063</v>
      </c>
    </row>
    <row r="806" spans="1:9" ht="15" customHeight="1" x14ac:dyDescent="0.3">
      <c r="A806" s="249">
        <v>524853</v>
      </c>
      <c r="B806" s="249" t="s">
        <v>886</v>
      </c>
      <c r="C806" s="249" t="s">
        <v>101</v>
      </c>
      <c r="D806" s="249" t="s">
        <v>549</v>
      </c>
      <c r="F806" s="310"/>
      <c r="G806" s="310"/>
      <c r="H806" s="307"/>
      <c r="I806" s="305" t="s">
        <v>2063</v>
      </c>
    </row>
    <row r="807" spans="1:9" ht="15" customHeight="1" x14ac:dyDescent="0.3">
      <c r="A807" s="249">
        <v>524855</v>
      </c>
      <c r="B807" s="249" t="s">
        <v>887</v>
      </c>
      <c r="C807" s="249" t="s">
        <v>67</v>
      </c>
      <c r="D807" s="249" t="s">
        <v>1677</v>
      </c>
      <c r="F807" s="304"/>
      <c r="G807" s="304"/>
      <c r="H807" s="304"/>
      <c r="I807" s="305" t="s">
        <v>2063</v>
      </c>
    </row>
    <row r="808" spans="1:9" ht="15" customHeight="1" x14ac:dyDescent="0.3">
      <c r="A808" s="249">
        <v>524860</v>
      </c>
      <c r="B808" s="249" t="s">
        <v>888</v>
      </c>
      <c r="C808" s="249" t="s">
        <v>70</v>
      </c>
      <c r="D808" s="249" t="s">
        <v>1705</v>
      </c>
      <c r="I808" s="305" t="s">
        <v>2063</v>
      </c>
    </row>
    <row r="809" spans="1:9" ht="15" customHeight="1" x14ac:dyDescent="0.3">
      <c r="A809" s="249">
        <v>524861</v>
      </c>
      <c r="B809" s="249" t="s">
        <v>889</v>
      </c>
      <c r="C809" s="249" t="s">
        <v>242</v>
      </c>
      <c r="D809" s="249" t="s">
        <v>538</v>
      </c>
      <c r="I809" s="305" t="s">
        <v>2063</v>
      </c>
    </row>
    <row r="810" spans="1:9" ht="15" customHeight="1" x14ac:dyDescent="0.3">
      <c r="A810" s="249">
        <v>524862</v>
      </c>
      <c r="B810" s="249" t="s">
        <v>890</v>
      </c>
      <c r="C810" s="249" t="s">
        <v>891</v>
      </c>
      <c r="D810" s="249" t="s">
        <v>1693</v>
      </c>
      <c r="F810" s="306"/>
      <c r="G810" s="306"/>
      <c r="H810" s="306"/>
      <c r="I810" s="305" t="s">
        <v>2063</v>
      </c>
    </row>
    <row r="811" spans="1:9" ht="15" customHeight="1" x14ac:dyDescent="0.3">
      <c r="A811" s="249">
        <v>524863</v>
      </c>
      <c r="B811" s="249" t="s">
        <v>892</v>
      </c>
      <c r="C811" s="249" t="s">
        <v>71</v>
      </c>
      <c r="D811" s="249" t="s">
        <v>1702</v>
      </c>
      <c r="F811" s="306"/>
      <c r="G811" s="306"/>
      <c r="H811" s="306"/>
      <c r="I811" s="305" t="s">
        <v>2063</v>
      </c>
    </row>
    <row r="812" spans="1:9" ht="15" customHeight="1" x14ac:dyDescent="0.3">
      <c r="A812" s="249">
        <v>524868</v>
      </c>
      <c r="B812" s="249" t="s">
        <v>893</v>
      </c>
      <c r="C812" s="249" t="s">
        <v>317</v>
      </c>
      <c r="D812" s="249" t="s">
        <v>1675</v>
      </c>
      <c r="I812" s="305" t="s">
        <v>2063</v>
      </c>
    </row>
    <row r="813" spans="1:9" ht="15" customHeight="1" x14ac:dyDescent="0.3">
      <c r="A813" s="249">
        <v>524876</v>
      </c>
      <c r="B813" s="249" t="s">
        <v>894</v>
      </c>
      <c r="C813" s="249" t="s">
        <v>805</v>
      </c>
      <c r="D813" s="249" t="s">
        <v>1753</v>
      </c>
      <c r="F813" s="304"/>
      <c r="G813" s="304"/>
      <c r="H813" s="304"/>
      <c r="I813" s="305" t="s">
        <v>2063</v>
      </c>
    </row>
    <row r="814" spans="1:9" ht="15" customHeight="1" x14ac:dyDescent="0.3">
      <c r="A814" s="249">
        <v>524877</v>
      </c>
      <c r="B814" s="249" t="s">
        <v>895</v>
      </c>
      <c r="C814" s="249" t="s">
        <v>73</v>
      </c>
      <c r="D814" s="249" t="s">
        <v>1718</v>
      </c>
      <c r="F814" s="306"/>
      <c r="G814" s="306"/>
      <c r="H814" s="306"/>
      <c r="I814" s="305" t="s">
        <v>2063</v>
      </c>
    </row>
    <row r="815" spans="1:9" ht="15" customHeight="1" x14ac:dyDescent="0.3">
      <c r="A815" s="249">
        <v>524904</v>
      </c>
      <c r="B815" s="249" t="s">
        <v>897</v>
      </c>
      <c r="C815" s="249" t="s">
        <v>107</v>
      </c>
      <c r="D815" s="249" t="s">
        <v>1686</v>
      </c>
      <c r="F815" s="304"/>
      <c r="G815" s="304"/>
      <c r="H815" s="304"/>
      <c r="I815" s="305" t="s">
        <v>2063</v>
      </c>
    </row>
    <row r="816" spans="1:9" ht="15" customHeight="1" x14ac:dyDescent="0.3">
      <c r="A816" s="249">
        <v>524905</v>
      </c>
      <c r="B816" s="249" t="s">
        <v>898</v>
      </c>
      <c r="C816" s="249" t="s">
        <v>94</v>
      </c>
      <c r="D816" s="249" t="s">
        <v>1740</v>
      </c>
      <c r="F816" s="304"/>
      <c r="G816" s="304"/>
      <c r="H816" s="304"/>
      <c r="I816" s="305" t="s">
        <v>2063</v>
      </c>
    </row>
    <row r="817" spans="1:9" ht="15" customHeight="1" x14ac:dyDescent="0.3">
      <c r="A817" s="249">
        <v>524906</v>
      </c>
      <c r="B817" s="249" t="s">
        <v>899</v>
      </c>
      <c r="C817" s="249" t="s">
        <v>297</v>
      </c>
      <c r="D817" s="249" t="s">
        <v>1743</v>
      </c>
      <c r="F817" s="304"/>
      <c r="G817" s="304"/>
      <c r="H817" s="304"/>
      <c r="I817" s="305" t="s">
        <v>2063</v>
      </c>
    </row>
    <row r="818" spans="1:9" ht="15" customHeight="1" x14ac:dyDescent="0.3">
      <c r="A818" s="249">
        <v>524907</v>
      </c>
      <c r="B818" s="249" t="s">
        <v>900</v>
      </c>
      <c r="C818" s="249" t="s">
        <v>347</v>
      </c>
      <c r="D818" s="249" t="s">
        <v>1720</v>
      </c>
      <c r="F818" s="304"/>
      <c r="G818" s="304"/>
      <c r="H818" s="304"/>
      <c r="I818" s="305" t="s">
        <v>2063</v>
      </c>
    </row>
    <row r="819" spans="1:9" ht="15" customHeight="1" x14ac:dyDescent="0.3">
      <c r="A819" s="249">
        <v>524914</v>
      </c>
      <c r="B819" s="249" t="s">
        <v>901</v>
      </c>
      <c r="C819" s="249" t="s">
        <v>67</v>
      </c>
      <c r="D819" s="249" t="s">
        <v>1955</v>
      </c>
      <c r="F819" s="306"/>
      <c r="G819" s="306"/>
      <c r="H819" s="306"/>
      <c r="I819" s="305" t="s">
        <v>2063</v>
      </c>
    </row>
    <row r="820" spans="1:9" ht="15" customHeight="1" x14ac:dyDescent="0.3">
      <c r="A820" s="249">
        <v>524916</v>
      </c>
      <c r="B820" s="249" t="s">
        <v>902</v>
      </c>
      <c r="C820" s="249" t="s">
        <v>903</v>
      </c>
      <c r="D820" s="249" t="s">
        <v>2640</v>
      </c>
      <c r="F820" s="304"/>
      <c r="G820" s="304"/>
      <c r="H820" s="304"/>
      <c r="I820" s="305" t="s">
        <v>2063</v>
      </c>
    </row>
    <row r="821" spans="1:9" ht="15" customHeight="1" x14ac:dyDescent="0.3">
      <c r="A821" s="249">
        <v>524919</v>
      </c>
      <c r="B821" s="249" t="s">
        <v>904</v>
      </c>
      <c r="C821" s="249" t="s">
        <v>78</v>
      </c>
      <c r="D821" s="249" t="s">
        <v>1734</v>
      </c>
      <c r="F821" s="306"/>
      <c r="G821" s="306"/>
      <c r="H821" s="306"/>
      <c r="I821" s="305" t="s">
        <v>2063</v>
      </c>
    </row>
    <row r="822" spans="1:9" ht="15" customHeight="1" x14ac:dyDescent="0.3">
      <c r="A822" s="249">
        <v>524920</v>
      </c>
      <c r="B822" s="249" t="s">
        <v>905</v>
      </c>
      <c r="C822" s="249" t="s">
        <v>297</v>
      </c>
      <c r="D822" s="249" t="s">
        <v>2595</v>
      </c>
      <c r="F822" s="304"/>
      <c r="G822" s="304"/>
      <c r="H822" s="304"/>
      <c r="I822" s="305" t="s">
        <v>2063</v>
      </c>
    </row>
    <row r="823" spans="1:9" ht="15" customHeight="1" x14ac:dyDescent="0.3">
      <c r="A823" s="249">
        <v>524922</v>
      </c>
      <c r="B823" s="249" t="s">
        <v>906</v>
      </c>
      <c r="C823" s="249" t="s">
        <v>71</v>
      </c>
      <c r="D823" s="249" t="s">
        <v>1682</v>
      </c>
      <c r="F823" s="304"/>
      <c r="G823" s="304"/>
      <c r="H823" s="304"/>
      <c r="I823" s="305" t="s">
        <v>2063</v>
      </c>
    </row>
    <row r="824" spans="1:9" ht="15" customHeight="1" x14ac:dyDescent="0.3">
      <c r="A824" s="249">
        <v>524925</v>
      </c>
      <c r="B824" s="249" t="s">
        <v>907</v>
      </c>
      <c r="C824" s="249" t="s">
        <v>396</v>
      </c>
      <c r="D824" s="249" t="s">
        <v>1926</v>
      </c>
      <c r="F824" s="304"/>
      <c r="G824" s="304"/>
      <c r="H824" s="304"/>
      <c r="I824" s="305" t="s">
        <v>2063</v>
      </c>
    </row>
    <row r="825" spans="1:9" ht="15" customHeight="1" x14ac:dyDescent="0.3">
      <c r="A825" s="249">
        <v>524926</v>
      </c>
      <c r="B825" s="249" t="s">
        <v>908</v>
      </c>
      <c r="C825" s="249" t="s">
        <v>71</v>
      </c>
      <c r="D825" s="249" t="s">
        <v>1701</v>
      </c>
      <c r="I825" s="305" t="s">
        <v>2063</v>
      </c>
    </row>
    <row r="826" spans="1:9" ht="15" customHeight="1" x14ac:dyDescent="0.3">
      <c r="A826" s="249">
        <v>524931</v>
      </c>
      <c r="B826" s="249" t="s">
        <v>909</v>
      </c>
      <c r="C826" s="249" t="s">
        <v>256</v>
      </c>
      <c r="D826" s="249" t="s">
        <v>3132</v>
      </c>
      <c r="F826" s="304"/>
      <c r="G826" s="304"/>
      <c r="H826" s="304"/>
      <c r="I826" s="305" t="s">
        <v>2063</v>
      </c>
    </row>
    <row r="827" spans="1:9" ht="15" customHeight="1" x14ac:dyDescent="0.3">
      <c r="A827" s="249">
        <v>524935</v>
      </c>
      <c r="B827" s="249" t="s">
        <v>910</v>
      </c>
      <c r="C827" s="249" t="s">
        <v>270</v>
      </c>
      <c r="D827" s="249" t="s">
        <v>1729</v>
      </c>
      <c r="F827" s="306"/>
      <c r="G827" s="306"/>
      <c r="H827" s="306"/>
      <c r="I827" s="305" t="s">
        <v>2063</v>
      </c>
    </row>
    <row r="828" spans="1:9" ht="15" customHeight="1" x14ac:dyDescent="0.3">
      <c r="A828" s="249">
        <v>524937</v>
      </c>
      <c r="B828" s="249" t="s">
        <v>911</v>
      </c>
      <c r="C828" s="249" t="s">
        <v>591</v>
      </c>
      <c r="D828" s="249" t="s">
        <v>1654</v>
      </c>
      <c r="F828" s="304"/>
      <c r="G828" s="304"/>
      <c r="H828" s="304"/>
      <c r="I828" s="305" t="s">
        <v>2063</v>
      </c>
    </row>
    <row r="829" spans="1:9" ht="15" customHeight="1" x14ac:dyDescent="0.3">
      <c r="A829" s="249">
        <v>524938</v>
      </c>
      <c r="B829" s="249" t="s">
        <v>912</v>
      </c>
      <c r="C829" s="249" t="s">
        <v>341</v>
      </c>
      <c r="D829" s="249" t="s">
        <v>2897</v>
      </c>
      <c r="F829" s="306"/>
      <c r="G829" s="306"/>
      <c r="H829" s="306"/>
      <c r="I829" s="305" t="s">
        <v>2063</v>
      </c>
    </row>
    <row r="830" spans="1:9" ht="15" customHeight="1" x14ac:dyDescent="0.3">
      <c r="A830" s="249">
        <v>524939</v>
      </c>
      <c r="B830" s="249" t="s">
        <v>913</v>
      </c>
      <c r="C830" s="249" t="s">
        <v>914</v>
      </c>
      <c r="D830" s="249" t="s">
        <v>1758</v>
      </c>
      <c r="F830" s="310"/>
      <c r="G830" s="310"/>
      <c r="H830" s="307"/>
      <c r="I830" s="305" t="s">
        <v>2063</v>
      </c>
    </row>
    <row r="831" spans="1:9" ht="15" customHeight="1" x14ac:dyDescent="0.3">
      <c r="A831" s="249">
        <v>524944</v>
      </c>
      <c r="B831" s="249" t="s">
        <v>915</v>
      </c>
      <c r="C831" s="249" t="s">
        <v>377</v>
      </c>
      <c r="D831" s="249" t="s">
        <v>2724</v>
      </c>
      <c r="F831" s="304"/>
      <c r="G831" s="304"/>
      <c r="H831" s="304"/>
      <c r="I831" s="305" t="s">
        <v>2063</v>
      </c>
    </row>
    <row r="832" spans="1:9" ht="15" customHeight="1" x14ac:dyDescent="0.3">
      <c r="A832" s="249">
        <v>524946</v>
      </c>
      <c r="B832" s="249" t="s">
        <v>916</v>
      </c>
      <c r="C832" s="249" t="s">
        <v>262</v>
      </c>
      <c r="D832" s="249" t="s">
        <v>1884</v>
      </c>
      <c r="F832" s="304"/>
      <c r="G832" s="304"/>
      <c r="H832" s="304"/>
      <c r="I832" s="305" t="s">
        <v>2063</v>
      </c>
    </row>
    <row r="833" spans="1:9" ht="15" customHeight="1" x14ac:dyDescent="0.3">
      <c r="A833" s="249">
        <v>524948</v>
      </c>
      <c r="B833" s="249" t="s">
        <v>917</v>
      </c>
      <c r="C833" s="249" t="s">
        <v>331</v>
      </c>
      <c r="D833" s="249" t="s">
        <v>2682</v>
      </c>
      <c r="F833" s="304"/>
      <c r="G833" s="304"/>
      <c r="H833" s="304"/>
      <c r="I833" s="305" t="s">
        <v>2063</v>
      </c>
    </row>
    <row r="834" spans="1:9" ht="15" customHeight="1" x14ac:dyDescent="0.3">
      <c r="A834" s="249">
        <v>524949</v>
      </c>
      <c r="B834" s="249" t="s">
        <v>918</v>
      </c>
      <c r="C834" s="249" t="s">
        <v>74</v>
      </c>
      <c r="D834" s="249" t="s">
        <v>2012</v>
      </c>
      <c r="F834" s="306"/>
      <c r="G834" s="306"/>
      <c r="H834" s="306"/>
      <c r="I834" s="305" t="s">
        <v>2063</v>
      </c>
    </row>
    <row r="835" spans="1:9" ht="15" customHeight="1" x14ac:dyDescent="0.3">
      <c r="A835" s="249">
        <v>524958</v>
      </c>
      <c r="B835" s="249" t="s">
        <v>919</v>
      </c>
      <c r="C835" s="249" t="s">
        <v>101</v>
      </c>
      <c r="D835" s="249" t="s">
        <v>2551</v>
      </c>
      <c r="F835" s="304"/>
      <c r="G835" s="304"/>
      <c r="H835" s="304"/>
      <c r="I835" s="305" t="s">
        <v>2063</v>
      </c>
    </row>
    <row r="836" spans="1:9" ht="15" customHeight="1" x14ac:dyDescent="0.3">
      <c r="A836" s="249">
        <v>524960</v>
      </c>
      <c r="B836" s="249" t="s">
        <v>920</v>
      </c>
      <c r="C836" s="249" t="s">
        <v>921</v>
      </c>
      <c r="D836" s="249" t="s">
        <v>1745</v>
      </c>
      <c r="F836" s="306"/>
      <c r="G836" s="306"/>
      <c r="H836" s="306"/>
      <c r="I836" s="305" t="s">
        <v>2063</v>
      </c>
    </row>
    <row r="837" spans="1:9" ht="15" customHeight="1" x14ac:dyDescent="0.3">
      <c r="A837" s="249">
        <v>524962</v>
      </c>
      <c r="B837" s="249" t="s">
        <v>922</v>
      </c>
      <c r="C837" s="249" t="s">
        <v>76</v>
      </c>
      <c r="D837" s="249" t="s">
        <v>1662</v>
      </c>
      <c r="I837" s="305" t="s">
        <v>2063</v>
      </c>
    </row>
    <row r="838" spans="1:9" ht="15" customHeight="1" x14ac:dyDescent="0.3">
      <c r="A838" s="249">
        <v>524968</v>
      </c>
      <c r="B838" s="249" t="s">
        <v>923</v>
      </c>
      <c r="C838" s="249" t="s">
        <v>70</v>
      </c>
      <c r="D838" s="249" t="s">
        <v>1764</v>
      </c>
      <c r="F838" s="304"/>
      <c r="G838" s="304"/>
      <c r="H838" s="304"/>
      <c r="I838" s="305" t="s">
        <v>2063</v>
      </c>
    </row>
    <row r="839" spans="1:9" ht="15" customHeight="1" x14ac:dyDescent="0.3">
      <c r="A839" s="249">
        <v>524970</v>
      </c>
      <c r="B839" s="249" t="s">
        <v>924</v>
      </c>
      <c r="C839" s="249" t="s">
        <v>925</v>
      </c>
      <c r="D839" s="249" t="s">
        <v>2705</v>
      </c>
      <c r="F839" s="304"/>
      <c r="G839" s="304"/>
      <c r="H839" s="304"/>
      <c r="I839" s="305" t="s">
        <v>2063</v>
      </c>
    </row>
    <row r="840" spans="1:9" ht="15" customHeight="1" x14ac:dyDescent="0.3">
      <c r="A840" s="249">
        <v>524972</v>
      </c>
      <c r="B840" s="249" t="s">
        <v>926</v>
      </c>
      <c r="C840" s="249" t="s">
        <v>927</v>
      </c>
      <c r="D840" s="249" t="s">
        <v>1847</v>
      </c>
      <c r="F840" s="304"/>
      <c r="G840" s="304"/>
      <c r="H840" s="304"/>
      <c r="I840" s="305" t="s">
        <v>2063</v>
      </c>
    </row>
    <row r="841" spans="1:9" ht="15" customHeight="1" x14ac:dyDescent="0.3">
      <c r="A841" s="249">
        <v>524973</v>
      </c>
      <c r="B841" s="249" t="s">
        <v>928</v>
      </c>
      <c r="C841" s="249" t="s">
        <v>514</v>
      </c>
      <c r="D841" s="249" t="s">
        <v>2549</v>
      </c>
      <c r="F841" s="304"/>
      <c r="G841" s="304"/>
      <c r="H841" s="304"/>
      <c r="I841" s="305" t="s">
        <v>2063</v>
      </c>
    </row>
    <row r="842" spans="1:9" ht="15" customHeight="1" x14ac:dyDescent="0.3">
      <c r="A842" s="249">
        <v>524976</v>
      </c>
      <c r="B842" s="249" t="s">
        <v>930</v>
      </c>
      <c r="C842" s="249" t="s">
        <v>83</v>
      </c>
      <c r="D842" s="249" t="s">
        <v>1717</v>
      </c>
      <c r="F842" s="310"/>
      <c r="G842" s="310"/>
      <c r="H842" s="307"/>
      <c r="I842" s="305" t="s">
        <v>2063</v>
      </c>
    </row>
    <row r="843" spans="1:9" ht="15" customHeight="1" x14ac:dyDescent="0.3">
      <c r="A843" s="249">
        <v>524987</v>
      </c>
      <c r="B843" s="249" t="s">
        <v>931</v>
      </c>
      <c r="C843" s="249" t="s">
        <v>70</v>
      </c>
      <c r="D843" s="249" t="s">
        <v>1804</v>
      </c>
      <c r="F843" s="304"/>
      <c r="G843" s="304"/>
      <c r="H843" s="304"/>
      <c r="I843" s="305" t="s">
        <v>2063</v>
      </c>
    </row>
    <row r="844" spans="1:9" ht="15" customHeight="1" x14ac:dyDescent="0.3">
      <c r="A844" s="249">
        <v>524991</v>
      </c>
      <c r="B844" s="249" t="s">
        <v>932</v>
      </c>
      <c r="C844" s="249" t="s">
        <v>391</v>
      </c>
      <c r="D844" s="249" t="s">
        <v>1856</v>
      </c>
      <c r="I844" s="305" t="s">
        <v>2063</v>
      </c>
    </row>
    <row r="845" spans="1:9" ht="15" customHeight="1" x14ac:dyDescent="0.3">
      <c r="A845" s="249">
        <v>524994</v>
      </c>
      <c r="B845" s="249" t="s">
        <v>933</v>
      </c>
      <c r="C845" s="249" t="s">
        <v>258</v>
      </c>
      <c r="D845" s="249" t="s">
        <v>1761</v>
      </c>
      <c r="F845" s="304"/>
      <c r="G845" s="304"/>
      <c r="H845" s="304"/>
      <c r="I845" s="305" t="s">
        <v>2063</v>
      </c>
    </row>
    <row r="846" spans="1:9" ht="15" customHeight="1" x14ac:dyDescent="0.3">
      <c r="A846" s="249">
        <v>524996</v>
      </c>
      <c r="B846" s="249" t="s">
        <v>934</v>
      </c>
      <c r="C846" s="249" t="s">
        <v>451</v>
      </c>
      <c r="D846" s="249" t="s">
        <v>2732</v>
      </c>
      <c r="F846" s="304"/>
      <c r="G846" s="304"/>
      <c r="H846" s="304"/>
      <c r="I846" s="305" t="s">
        <v>2063</v>
      </c>
    </row>
    <row r="847" spans="1:9" ht="15" customHeight="1" x14ac:dyDescent="0.3">
      <c r="A847" s="249">
        <v>524999</v>
      </c>
      <c r="B847" s="249" t="s">
        <v>935</v>
      </c>
      <c r="C847" s="249" t="s">
        <v>83</v>
      </c>
      <c r="D847" s="249" t="s">
        <v>1760</v>
      </c>
      <c r="F847" s="304"/>
      <c r="G847" s="304"/>
      <c r="H847" s="304"/>
      <c r="I847" s="305" t="s">
        <v>2063</v>
      </c>
    </row>
    <row r="848" spans="1:9" ht="15" customHeight="1" x14ac:dyDescent="0.3">
      <c r="A848" s="249">
        <v>525002</v>
      </c>
      <c r="B848" s="249" t="s">
        <v>936</v>
      </c>
      <c r="C848" s="249" t="s">
        <v>94</v>
      </c>
      <c r="D848" s="249" t="s">
        <v>2049</v>
      </c>
      <c r="F848" s="304"/>
      <c r="G848" s="304"/>
      <c r="H848" s="304"/>
      <c r="I848" s="305" t="s">
        <v>2063</v>
      </c>
    </row>
    <row r="849" spans="1:9" ht="15" customHeight="1" x14ac:dyDescent="0.3">
      <c r="A849" s="249">
        <v>525004</v>
      </c>
      <c r="B849" s="249" t="s">
        <v>937</v>
      </c>
      <c r="C849" s="249" t="s">
        <v>103</v>
      </c>
      <c r="D849" s="249" t="s">
        <v>1666</v>
      </c>
      <c r="F849" s="304"/>
      <c r="G849" s="304"/>
      <c r="H849" s="304"/>
      <c r="I849" s="305" t="s">
        <v>2063</v>
      </c>
    </row>
    <row r="850" spans="1:9" ht="15" customHeight="1" x14ac:dyDescent="0.3">
      <c r="A850" s="249">
        <v>525005</v>
      </c>
      <c r="B850" s="249" t="s">
        <v>938</v>
      </c>
      <c r="C850" s="249" t="s">
        <v>301</v>
      </c>
      <c r="D850" s="249" t="s">
        <v>547</v>
      </c>
      <c r="F850" s="304"/>
      <c r="G850" s="304"/>
      <c r="H850" s="304"/>
      <c r="I850" s="305" t="s">
        <v>2063</v>
      </c>
    </row>
    <row r="851" spans="1:9" ht="15" customHeight="1" x14ac:dyDescent="0.3">
      <c r="A851" s="249">
        <v>525010</v>
      </c>
      <c r="B851" s="249" t="s">
        <v>940</v>
      </c>
      <c r="C851" s="249" t="s">
        <v>71</v>
      </c>
      <c r="D851" s="249" t="s">
        <v>555</v>
      </c>
      <c r="F851" s="304"/>
      <c r="G851" s="304"/>
      <c r="H851" s="304"/>
      <c r="I851" s="305" t="s">
        <v>2063</v>
      </c>
    </row>
    <row r="852" spans="1:9" ht="15" customHeight="1" x14ac:dyDescent="0.3">
      <c r="A852" s="249">
        <v>525013</v>
      </c>
      <c r="B852" s="249" t="s">
        <v>941</v>
      </c>
      <c r="C852" s="249" t="s">
        <v>87</v>
      </c>
      <c r="D852" s="249" t="s">
        <v>1646</v>
      </c>
      <c r="F852" s="304"/>
      <c r="G852" s="304"/>
      <c r="H852" s="304"/>
      <c r="I852" s="305" t="s">
        <v>2063</v>
      </c>
    </row>
    <row r="853" spans="1:9" ht="15" customHeight="1" x14ac:dyDescent="0.3">
      <c r="A853" s="249">
        <v>525015</v>
      </c>
      <c r="B853" s="249" t="s">
        <v>942</v>
      </c>
      <c r="C853" s="249" t="s">
        <v>594</v>
      </c>
      <c r="D853" s="249" t="s">
        <v>1699</v>
      </c>
      <c r="F853" s="304"/>
      <c r="G853" s="304"/>
      <c r="H853" s="304"/>
      <c r="I853" s="305" t="s">
        <v>2063</v>
      </c>
    </row>
    <row r="854" spans="1:9" ht="15" customHeight="1" x14ac:dyDescent="0.3">
      <c r="A854" s="249">
        <v>525016</v>
      </c>
      <c r="B854" s="249" t="s">
        <v>294</v>
      </c>
      <c r="C854" s="249" t="s">
        <v>315</v>
      </c>
      <c r="D854" s="249" t="s">
        <v>2705</v>
      </c>
      <c r="F854" s="304"/>
      <c r="G854" s="304"/>
      <c r="H854" s="304"/>
      <c r="I854" s="305" t="s">
        <v>2063</v>
      </c>
    </row>
    <row r="855" spans="1:9" ht="15" customHeight="1" x14ac:dyDescent="0.3">
      <c r="A855" s="249">
        <v>525021</v>
      </c>
      <c r="B855" s="249" t="s">
        <v>943</v>
      </c>
      <c r="C855" s="249" t="s">
        <v>944</v>
      </c>
      <c r="D855" s="249" t="s">
        <v>1698</v>
      </c>
      <c r="F855" s="304"/>
      <c r="G855" s="304"/>
      <c r="H855" s="304"/>
      <c r="I855" s="305" t="s">
        <v>2063</v>
      </c>
    </row>
    <row r="856" spans="1:9" ht="15" customHeight="1" x14ac:dyDescent="0.3">
      <c r="A856" s="249">
        <v>525024</v>
      </c>
      <c r="B856" s="249" t="s">
        <v>945</v>
      </c>
      <c r="C856" s="249" t="s">
        <v>89</v>
      </c>
      <c r="D856" s="249" t="s">
        <v>1743</v>
      </c>
      <c r="F856" s="306"/>
      <c r="G856" s="306"/>
      <c r="H856" s="306"/>
      <c r="I856" s="305" t="s">
        <v>2063</v>
      </c>
    </row>
    <row r="857" spans="1:9" ht="15" customHeight="1" x14ac:dyDescent="0.3">
      <c r="A857" s="249">
        <v>525026</v>
      </c>
      <c r="B857" s="249" t="s">
        <v>946</v>
      </c>
      <c r="C857" s="249" t="s">
        <v>947</v>
      </c>
      <c r="D857" s="249" t="s">
        <v>1657</v>
      </c>
      <c r="F857" s="304"/>
      <c r="G857" s="304"/>
      <c r="H857" s="304"/>
      <c r="I857" s="305" t="s">
        <v>2063</v>
      </c>
    </row>
    <row r="858" spans="1:9" ht="15" customHeight="1" x14ac:dyDescent="0.3">
      <c r="A858" s="249">
        <v>525030</v>
      </c>
      <c r="B858" s="249" t="s">
        <v>3207</v>
      </c>
      <c r="C858" s="249" t="s">
        <v>419</v>
      </c>
      <c r="D858" s="249" t="s">
        <v>1658</v>
      </c>
      <c r="I858" s="305" t="s">
        <v>2063</v>
      </c>
    </row>
    <row r="859" spans="1:9" ht="15" customHeight="1" x14ac:dyDescent="0.3">
      <c r="A859" s="249">
        <v>525031</v>
      </c>
      <c r="B859" s="249" t="s">
        <v>948</v>
      </c>
      <c r="C859" s="249" t="s">
        <v>94</v>
      </c>
      <c r="D859" s="249" t="s">
        <v>1670</v>
      </c>
      <c r="F859" s="310"/>
      <c r="G859" s="310"/>
      <c r="H859" s="307"/>
      <c r="I859" s="305" t="s">
        <v>2063</v>
      </c>
    </row>
    <row r="860" spans="1:9" ht="15" customHeight="1" x14ac:dyDescent="0.3">
      <c r="A860" s="249">
        <v>525036</v>
      </c>
      <c r="B860" s="249" t="s">
        <v>949</v>
      </c>
      <c r="C860" s="249" t="s">
        <v>89</v>
      </c>
      <c r="D860" s="249" t="s">
        <v>549</v>
      </c>
      <c r="F860" s="304"/>
      <c r="G860" s="304"/>
      <c r="H860" s="304"/>
      <c r="I860" s="305" t="s">
        <v>2063</v>
      </c>
    </row>
    <row r="861" spans="1:9" ht="15" customHeight="1" x14ac:dyDescent="0.3">
      <c r="A861" s="249">
        <v>525037</v>
      </c>
      <c r="B861" s="249" t="s">
        <v>950</v>
      </c>
      <c r="C861" s="249" t="s">
        <v>345</v>
      </c>
      <c r="D861" s="249" t="s">
        <v>1704</v>
      </c>
      <c r="F861" s="304"/>
      <c r="G861" s="304"/>
      <c r="H861" s="304"/>
      <c r="I861" s="305" t="s">
        <v>2063</v>
      </c>
    </row>
    <row r="862" spans="1:9" ht="15" customHeight="1" x14ac:dyDescent="0.3">
      <c r="A862" s="249">
        <v>525041</v>
      </c>
      <c r="B862" s="249" t="s">
        <v>951</v>
      </c>
      <c r="C862" s="249" t="s">
        <v>282</v>
      </c>
      <c r="D862" s="249" t="s">
        <v>3208</v>
      </c>
      <c r="F862" s="304"/>
      <c r="G862" s="304"/>
      <c r="H862" s="304"/>
      <c r="I862" s="305" t="s">
        <v>2063</v>
      </c>
    </row>
    <row r="863" spans="1:9" ht="15" customHeight="1" x14ac:dyDescent="0.3">
      <c r="A863" s="249">
        <v>525048</v>
      </c>
      <c r="B863" s="249" t="s">
        <v>952</v>
      </c>
      <c r="C863" s="249" t="s">
        <v>953</v>
      </c>
      <c r="D863" s="249" t="s">
        <v>3189</v>
      </c>
      <c r="F863" s="304"/>
      <c r="G863" s="304"/>
      <c r="H863" s="304"/>
      <c r="I863" s="305" t="s">
        <v>2063</v>
      </c>
    </row>
    <row r="864" spans="1:9" ht="15" customHeight="1" x14ac:dyDescent="0.3">
      <c r="A864" s="249">
        <v>525050</v>
      </c>
      <c r="B864" s="249" t="s">
        <v>954</v>
      </c>
      <c r="C864" s="249" t="s">
        <v>97</v>
      </c>
      <c r="D864" s="249" t="s">
        <v>1680</v>
      </c>
      <c r="F864" s="304"/>
      <c r="G864" s="304"/>
      <c r="H864" s="304"/>
      <c r="I864" s="305" t="s">
        <v>2063</v>
      </c>
    </row>
    <row r="865" spans="1:9" ht="15" customHeight="1" x14ac:dyDescent="0.3">
      <c r="A865" s="249">
        <v>525053</v>
      </c>
      <c r="B865" s="249" t="s">
        <v>956</v>
      </c>
      <c r="C865" s="249" t="s">
        <v>73</v>
      </c>
      <c r="D865" s="249" t="s">
        <v>551</v>
      </c>
      <c r="F865" s="310"/>
      <c r="G865" s="310"/>
      <c r="H865" s="307"/>
      <c r="I865" s="305" t="s">
        <v>2063</v>
      </c>
    </row>
    <row r="866" spans="1:9" ht="15" customHeight="1" x14ac:dyDescent="0.3">
      <c r="A866" s="249">
        <v>525058</v>
      </c>
      <c r="B866" s="249" t="s">
        <v>957</v>
      </c>
      <c r="C866" s="249" t="s">
        <v>94</v>
      </c>
      <c r="D866" s="249" t="s">
        <v>1696</v>
      </c>
      <c r="F866" s="304"/>
      <c r="G866" s="304"/>
      <c r="H866" s="304"/>
      <c r="I866" s="305" t="s">
        <v>2063</v>
      </c>
    </row>
    <row r="867" spans="1:9" ht="15" customHeight="1" x14ac:dyDescent="0.3">
      <c r="A867" s="249">
        <v>525059</v>
      </c>
      <c r="B867" s="249" t="s">
        <v>958</v>
      </c>
      <c r="C867" s="249" t="s">
        <v>959</v>
      </c>
      <c r="D867" s="249" t="s">
        <v>2857</v>
      </c>
      <c r="F867" s="306"/>
      <c r="G867" s="306"/>
      <c r="H867" s="306"/>
      <c r="I867" s="305" t="s">
        <v>2063</v>
      </c>
    </row>
    <row r="868" spans="1:9" ht="15" customHeight="1" x14ac:dyDescent="0.3">
      <c r="A868" s="249">
        <v>525074</v>
      </c>
      <c r="B868" s="249" t="s">
        <v>961</v>
      </c>
      <c r="C868" s="249" t="s">
        <v>344</v>
      </c>
      <c r="D868" s="249" t="s">
        <v>2851</v>
      </c>
      <c r="F868" s="304"/>
      <c r="G868" s="304"/>
      <c r="H868" s="304"/>
      <c r="I868" s="305" t="s">
        <v>2063</v>
      </c>
    </row>
    <row r="869" spans="1:9" ht="15" customHeight="1" x14ac:dyDescent="0.3">
      <c r="A869" s="249">
        <v>525077</v>
      </c>
      <c r="B869" s="249" t="s">
        <v>962</v>
      </c>
      <c r="C869" s="249" t="s">
        <v>716</v>
      </c>
      <c r="D869" s="249" t="s">
        <v>1646</v>
      </c>
      <c r="F869" s="306"/>
      <c r="G869" s="306"/>
      <c r="H869" s="306"/>
      <c r="I869" s="305" t="s">
        <v>2063</v>
      </c>
    </row>
    <row r="870" spans="1:9" ht="15" customHeight="1" x14ac:dyDescent="0.3">
      <c r="A870" s="249">
        <v>525078</v>
      </c>
      <c r="B870" s="249" t="s">
        <v>963</v>
      </c>
      <c r="C870" s="249" t="s">
        <v>101</v>
      </c>
      <c r="D870" s="249" t="s">
        <v>2005</v>
      </c>
      <c r="F870" s="304"/>
      <c r="G870" s="304"/>
      <c r="H870" s="304"/>
      <c r="I870" s="305" t="s">
        <v>2063</v>
      </c>
    </row>
    <row r="871" spans="1:9" ht="15" customHeight="1" x14ac:dyDescent="0.3">
      <c r="A871" s="249">
        <v>525079</v>
      </c>
      <c r="B871" s="249" t="s">
        <v>964</v>
      </c>
      <c r="C871" s="249" t="s">
        <v>112</v>
      </c>
      <c r="D871" s="249" t="s">
        <v>3209</v>
      </c>
      <c r="F871" s="304"/>
      <c r="G871" s="304"/>
      <c r="H871" s="304"/>
      <c r="I871" s="305" t="s">
        <v>2063</v>
      </c>
    </row>
    <row r="872" spans="1:9" ht="15" customHeight="1" x14ac:dyDescent="0.3">
      <c r="A872" s="249">
        <v>525086</v>
      </c>
      <c r="B872" s="249" t="s">
        <v>965</v>
      </c>
      <c r="C872" s="249" t="s">
        <v>600</v>
      </c>
      <c r="D872" s="249" t="s">
        <v>1657</v>
      </c>
      <c r="F872" s="304"/>
      <c r="G872" s="304"/>
      <c r="H872" s="304"/>
      <c r="I872" s="305" t="s">
        <v>2063</v>
      </c>
    </row>
    <row r="873" spans="1:9" ht="15" customHeight="1" x14ac:dyDescent="0.3">
      <c r="A873" s="249">
        <v>525097</v>
      </c>
      <c r="B873" s="249" t="s">
        <v>966</v>
      </c>
      <c r="C873" s="249" t="s">
        <v>967</v>
      </c>
      <c r="D873" s="249" t="s">
        <v>3180</v>
      </c>
      <c r="F873" s="310"/>
      <c r="G873" s="310"/>
      <c r="H873" s="307"/>
      <c r="I873" s="305" t="s">
        <v>2063</v>
      </c>
    </row>
    <row r="874" spans="1:9" ht="15" customHeight="1" x14ac:dyDescent="0.3">
      <c r="A874" s="249">
        <v>525098</v>
      </c>
      <c r="B874" s="249" t="s">
        <v>425</v>
      </c>
      <c r="C874" s="249" t="s">
        <v>258</v>
      </c>
      <c r="D874" s="249" t="s">
        <v>2551</v>
      </c>
      <c r="F874" s="306"/>
      <c r="G874" s="306"/>
      <c r="H874" s="306"/>
      <c r="I874" s="305" t="s">
        <v>2063</v>
      </c>
    </row>
    <row r="875" spans="1:9" ht="15" customHeight="1" x14ac:dyDescent="0.3">
      <c r="A875" s="249">
        <v>525099</v>
      </c>
      <c r="B875" s="249" t="s">
        <v>968</v>
      </c>
      <c r="C875" s="249" t="s">
        <v>83</v>
      </c>
      <c r="D875" s="249" t="s">
        <v>3210</v>
      </c>
      <c r="F875" s="304"/>
      <c r="G875" s="304"/>
      <c r="H875" s="304"/>
      <c r="I875" s="305" t="s">
        <v>2063</v>
      </c>
    </row>
    <row r="876" spans="1:9" ht="15" customHeight="1" x14ac:dyDescent="0.3">
      <c r="A876" s="249">
        <v>525107</v>
      </c>
      <c r="B876" s="249" t="s">
        <v>970</v>
      </c>
      <c r="C876" s="249" t="s">
        <v>80</v>
      </c>
      <c r="D876" s="249" t="s">
        <v>1804</v>
      </c>
      <c r="F876" s="310"/>
      <c r="G876" s="310"/>
      <c r="H876" s="307"/>
      <c r="I876" s="305" t="s">
        <v>2063</v>
      </c>
    </row>
    <row r="877" spans="1:9" ht="15" customHeight="1" x14ac:dyDescent="0.3">
      <c r="A877" s="249">
        <v>525114</v>
      </c>
      <c r="B877" s="249" t="s">
        <v>972</v>
      </c>
      <c r="C877" s="249" t="s">
        <v>72</v>
      </c>
      <c r="D877" s="249" t="s">
        <v>545</v>
      </c>
      <c r="F877" s="304"/>
      <c r="G877" s="304"/>
      <c r="H877" s="304"/>
      <c r="I877" s="305" t="s">
        <v>2063</v>
      </c>
    </row>
    <row r="878" spans="1:9" ht="15" customHeight="1" x14ac:dyDescent="0.3">
      <c r="A878" s="249">
        <v>525116</v>
      </c>
      <c r="B878" s="249" t="s">
        <v>973</v>
      </c>
      <c r="C878" s="249" t="s">
        <v>67</v>
      </c>
      <c r="D878" s="249" t="s">
        <v>1862</v>
      </c>
      <c r="F878" s="304"/>
      <c r="G878" s="304"/>
      <c r="H878" s="304"/>
      <c r="I878" s="305" t="s">
        <v>2063</v>
      </c>
    </row>
    <row r="879" spans="1:9" ht="15" customHeight="1" x14ac:dyDescent="0.3">
      <c r="A879" s="249">
        <v>525118</v>
      </c>
      <c r="B879" s="249" t="s">
        <v>974</v>
      </c>
      <c r="C879" s="249" t="s">
        <v>536</v>
      </c>
      <c r="D879" s="249" t="s">
        <v>1772</v>
      </c>
      <c r="F879" s="306"/>
      <c r="G879" s="306"/>
      <c r="H879" s="306"/>
      <c r="I879" s="305" t="s">
        <v>2063</v>
      </c>
    </row>
    <row r="880" spans="1:9" ht="15" customHeight="1" x14ac:dyDescent="0.3">
      <c r="A880" s="249">
        <v>525119</v>
      </c>
      <c r="B880" s="249" t="s">
        <v>975</v>
      </c>
      <c r="C880" s="249" t="s">
        <v>392</v>
      </c>
      <c r="D880" s="249" t="s">
        <v>1648</v>
      </c>
      <c r="F880" s="304"/>
      <c r="G880" s="304"/>
      <c r="H880" s="304"/>
      <c r="I880" s="305" t="s">
        <v>2063</v>
      </c>
    </row>
    <row r="881" spans="1:9" ht="15" customHeight="1" x14ac:dyDescent="0.3">
      <c r="A881" s="249">
        <v>525124</v>
      </c>
      <c r="B881" s="249" t="s">
        <v>976</v>
      </c>
      <c r="C881" s="249" t="s">
        <v>108</v>
      </c>
      <c r="D881" s="249" t="s">
        <v>1653</v>
      </c>
      <c r="F881" s="310"/>
      <c r="G881" s="310"/>
      <c r="H881" s="307"/>
      <c r="I881" s="305" t="s">
        <v>2063</v>
      </c>
    </row>
    <row r="882" spans="1:9" ht="15" customHeight="1" x14ac:dyDescent="0.3">
      <c r="A882" s="249">
        <v>525130</v>
      </c>
      <c r="B882" s="249" t="s">
        <v>977</v>
      </c>
      <c r="C882" s="249" t="s">
        <v>388</v>
      </c>
      <c r="D882" s="249" t="s">
        <v>2624</v>
      </c>
      <c r="I882" s="305" t="s">
        <v>2063</v>
      </c>
    </row>
    <row r="883" spans="1:9" ht="15" customHeight="1" x14ac:dyDescent="0.3">
      <c r="A883" s="249">
        <v>525131</v>
      </c>
      <c r="B883" s="249" t="s">
        <v>978</v>
      </c>
      <c r="C883" s="249" t="s">
        <v>467</v>
      </c>
      <c r="D883" s="249" t="s">
        <v>3211</v>
      </c>
      <c r="F883" s="304"/>
      <c r="G883" s="304"/>
      <c r="H883" s="304"/>
      <c r="I883" s="305" t="s">
        <v>2063</v>
      </c>
    </row>
    <row r="884" spans="1:9" ht="15" customHeight="1" x14ac:dyDescent="0.3">
      <c r="A884" s="249">
        <v>525135</v>
      </c>
      <c r="B884" s="249" t="s">
        <v>979</v>
      </c>
      <c r="C884" s="249" t="s">
        <v>90</v>
      </c>
      <c r="D884" s="249" t="s">
        <v>2881</v>
      </c>
      <c r="F884" s="304"/>
      <c r="G884" s="304"/>
      <c r="H884" s="304"/>
      <c r="I884" s="305" t="s">
        <v>2063</v>
      </c>
    </row>
    <row r="885" spans="1:9" ht="15" customHeight="1" x14ac:dyDescent="0.3">
      <c r="A885" s="249">
        <v>525136</v>
      </c>
      <c r="B885" s="249" t="s">
        <v>980</v>
      </c>
      <c r="C885" s="249" t="s">
        <v>981</v>
      </c>
      <c r="D885" s="249" t="s">
        <v>1864</v>
      </c>
      <c r="F885" s="306"/>
      <c r="G885" s="306"/>
      <c r="H885" s="306"/>
      <c r="I885" s="305" t="s">
        <v>2063</v>
      </c>
    </row>
    <row r="886" spans="1:9" ht="15" customHeight="1" x14ac:dyDescent="0.3">
      <c r="A886" s="249">
        <v>525137</v>
      </c>
      <c r="B886" s="249" t="s">
        <v>982</v>
      </c>
      <c r="C886" s="249" t="s">
        <v>799</v>
      </c>
      <c r="D886" s="249" t="s">
        <v>3212</v>
      </c>
      <c r="I886" s="305" t="s">
        <v>2063</v>
      </c>
    </row>
    <row r="887" spans="1:9" ht="15" customHeight="1" x14ac:dyDescent="0.3">
      <c r="A887" s="249">
        <v>525138</v>
      </c>
      <c r="B887" s="249" t="s">
        <v>983</v>
      </c>
      <c r="C887" s="249" t="s">
        <v>323</v>
      </c>
      <c r="D887" s="249" t="s">
        <v>1707</v>
      </c>
      <c r="I887" s="305" t="s">
        <v>2063</v>
      </c>
    </row>
    <row r="888" spans="1:9" ht="15" customHeight="1" x14ac:dyDescent="0.3">
      <c r="A888" s="249">
        <v>525142</v>
      </c>
      <c r="B888" s="249" t="s">
        <v>984</v>
      </c>
      <c r="C888" s="249" t="s">
        <v>106</v>
      </c>
      <c r="D888" s="249" t="s">
        <v>1704</v>
      </c>
      <c r="F888" s="304"/>
      <c r="G888" s="304"/>
      <c r="H888" s="304"/>
      <c r="I888" s="305" t="s">
        <v>2063</v>
      </c>
    </row>
    <row r="889" spans="1:9" ht="15" customHeight="1" x14ac:dyDescent="0.3">
      <c r="A889" s="249">
        <v>525149</v>
      </c>
      <c r="B889" s="249" t="s">
        <v>985</v>
      </c>
      <c r="C889" s="249" t="s">
        <v>101</v>
      </c>
      <c r="D889" s="249" t="s">
        <v>1926</v>
      </c>
      <c r="F889" s="304"/>
      <c r="G889" s="304"/>
      <c r="H889" s="304"/>
      <c r="I889" s="305" t="s">
        <v>2063</v>
      </c>
    </row>
    <row r="890" spans="1:9" ht="15" customHeight="1" x14ac:dyDescent="0.3">
      <c r="A890" s="249">
        <v>525152</v>
      </c>
      <c r="B890" s="249" t="s">
        <v>986</v>
      </c>
      <c r="C890" s="249" t="s">
        <v>835</v>
      </c>
      <c r="D890" s="249" t="s">
        <v>1753</v>
      </c>
      <c r="F890" s="304"/>
      <c r="G890" s="304"/>
      <c r="H890" s="304"/>
      <c r="I890" s="305" t="s">
        <v>2063</v>
      </c>
    </row>
    <row r="891" spans="1:9" ht="15" customHeight="1" x14ac:dyDescent="0.3">
      <c r="A891" s="249">
        <v>525156</v>
      </c>
      <c r="B891" s="249" t="s">
        <v>987</v>
      </c>
      <c r="C891" s="249" t="s">
        <v>988</v>
      </c>
      <c r="D891" s="249" t="s">
        <v>2022</v>
      </c>
      <c r="F891" s="304"/>
      <c r="G891" s="304"/>
      <c r="H891" s="304"/>
      <c r="I891" s="305" t="s">
        <v>2063</v>
      </c>
    </row>
    <row r="892" spans="1:9" ht="15" customHeight="1" x14ac:dyDescent="0.3">
      <c r="A892" s="249">
        <v>525166</v>
      </c>
      <c r="B892" s="249" t="s">
        <v>989</v>
      </c>
      <c r="C892" s="249" t="s">
        <v>100</v>
      </c>
      <c r="D892" s="249" t="s">
        <v>1706</v>
      </c>
      <c r="F892" s="304"/>
      <c r="G892" s="304"/>
      <c r="H892" s="304"/>
      <c r="I892" s="305" t="s">
        <v>2063</v>
      </c>
    </row>
    <row r="893" spans="1:9" ht="15" customHeight="1" x14ac:dyDescent="0.3">
      <c r="A893" s="249">
        <v>525167</v>
      </c>
      <c r="B893" s="249" t="s">
        <v>990</v>
      </c>
      <c r="C893" s="249" t="s">
        <v>76</v>
      </c>
      <c r="D893" s="249" t="s">
        <v>556</v>
      </c>
      <c r="F893" s="304"/>
      <c r="G893" s="304"/>
      <c r="H893" s="304"/>
      <c r="I893" s="305" t="s">
        <v>2063</v>
      </c>
    </row>
    <row r="894" spans="1:9" ht="15" customHeight="1" x14ac:dyDescent="0.3">
      <c r="A894" s="249">
        <v>525168</v>
      </c>
      <c r="B894" s="249" t="s">
        <v>991</v>
      </c>
      <c r="C894" s="249" t="s">
        <v>289</v>
      </c>
      <c r="D894" s="249" t="s">
        <v>1759</v>
      </c>
      <c r="F894" s="304"/>
      <c r="G894" s="304"/>
      <c r="H894" s="304"/>
      <c r="I894" s="305" t="s">
        <v>2063</v>
      </c>
    </row>
    <row r="895" spans="1:9" ht="15" customHeight="1" x14ac:dyDescent="0.3">
      <c r="A895" s="249">
        <v>525172</v>
      </c>
      <c r="B895" s="249" t="s">
        <v>992</v>
      </c>
      <c r="C895" s="249" t="s">
        <v>89</v>
      </c>
      <c r="D895" s="249" t="s">
        <v>1693</v>
      </c>
      <c r="F895" s="306"/>
      <c r="G895" s="306"/>
      <c r="H895" s="306"/>
      <c r="I895" s="305" t="s">
        <v>2063</v>
      </c>
    </row>
    <row r="896" spans="1:9" ht="15" customHeight="1" x14ac:dyDescent="0.3">
      <c r="A896" s="249">
        <v>525178</v>
      </c>
      <c r="B896" s="249" t="s">
        <v>993</v>
      </c>
      <c r="C896" s="249" t="s">
        <v>393</v>
      </c>
      <c r="D896" s="249" t="s">
        <v>2882</v>
      </c>
      <c r="F896" s="304"/>
      <c r="G896" s="304"/>
      <c r="H896" s="304"/>
      <c r="I896" s="305" t="s">
        <v>2063</v>
      </c>
    </row>
    <row r="897" spans="1:9" ht="15" customHeight="1" x14ac:dyDescent="0.3">
      <c r="A897" s="249">
        <v>525179</v>
      </c>
      <c r="B897" s="249" t="s">
        <v>994</v>
      </c>
      <c r="C897" s="249" t="s">
        <v>995</v>
      </c>
      <c r="D897" s="249" t="s">
        <v>2551</v>
      </c>
      <c r="F897" s="304"/>
      <c r="G897" s="304"/>
      <c r="H897" s="304"/>
      <c r="I897" s="305" t="s">
        <v>2063</v>
      </c>
    </row>
    <row r="898" spans="1:9" ht="15" customHeight="1" x14ac:dyDescent="0.3">
      <c r="A898" s="249">
        <v>525185</v>
      </c>
      <c r="B898" s="249" t="s">
        <v>996</v>
      </c>
      <c r="C898" s="249" t="s">
        <v>71</v>
      </c>
      <c r="D898" s="249" t="s">
        <v>1699</v>
      </c>
      <c r="F898" s="304"/>
      <c r="G898" s="304"/>
      <c r="H898" s="304"/>
      <c r="I898" s="305" t="s">
        <v>2063</v>
      </c>
    </row>
    <row r="899" spans="1:9" ht="15" customHeight="1" x14ac:dyDescent="0.3">
      <c r="A899" s="249">
        <v>525187</v>
      </c>
      <c r="B899" s="249" t="s">
        <v>997</v>
      </c>
      <c r="C899" s="249" t="s">
        <v>73</v>
      </c>
      <c r="D899" s="249" t="s">
        <v>3214</v>
      </c>
      <c r="F899" s="304"/>
      <c r="G899" s="304"/>
      <c r="H899" s="304"/>
      <c r="I899" s="305" t="s">
        <v>2063</v>
      </c>
    </row>
    <row r="900" spans="1:9" ht="15" customHeight="1" x14ac:dyDescent="0.3">
      <c r="A900" s="249">
        <v>525193</v>
      </c>
      <c r="B900" s="249" t="s">
        <v>998</v>
      </c>
      <c r="C900" s="249" t="s">
        <v>999</v>
      </c>
      <c r="D900" s="249" t="s">
        <v>1751</v>
      </c>
      <c r="F900" s="304"/>
      <c r="G900" s="304"/>
      <c r="H900" s="304"/>
      <c r="I900" s="305" t="s">
        <v>2063</v>
      </c>
    </row>
    <row r="901" spans="1:9" ht="15" customHeight="1" x14ac:dyDescent="0.3">
      <c r="A901" s="249">
        <v>525197</v>
      </c>
      <c r="B901" s="249" t="s">
        <v>1000</v>
      </c>
      <c r="C901" s="249" t="s">
        <v>882</v>
      </c>
      <c r="D901" s="249" t="s">
        <v>1699</v>
      </c>
      <c r="F901" s="306"/>
      <c r="G901" s="306"/>
      <c r="H901" s="306"/>
      <c r="I901" s="305" t="s">
        <v>2063</v>
      </c>
    </row>
    <row r="902" spans="1:9" ht="15" customHeight="1" x14ac:dyDescent="0.3">
      <c r="A902" s="249">
        <v>525199</v>
      </c>
      <c r="B902" s="249" t="s">
        <v>1001</v>
      </c>
      <c r="C902" s="249" t="s">
        <v>83</v>
      </c>
      <c r="D902" s="249" t="s">
        <v>555</v>
      </c>
      <c r="F902" s="304"/>
      <c r="G902" s="304"/>
      <c r="H902" s="304"/>
      <c r="I902" s="305" t="s">
        <v>2063</v>
      </c>
    </row>
    <row r="903" spans="1:9" ht="15" customHeight="1" x14ac:dyDescent="0.3">
      <c r="A903" s="249">
        <v>525222</v>
      </c>
      <c r="B903" s="249" t="s">
        <v>1004</v>
      </c>
      <c r="C903" s="249" t="s">
        <v>102</v>
      </c>
      <c r="D903" s="249" t="s">
        <v>1680</v>
      </c>
      <c r="F903" s="304"/>
      <c r="G903" s="304"/>
      <c r="H903" s="304"/>
      <c r="I903" s="305" t="s">
        <v>2063</v>
      </c>
    </row>
    <row r="904" spans="1:9" ht="15" customHeight="1" x14ac:dyDescent="0.3">
      <c r="A904" s="249">
        <v>525231</v>
      </c>
      <c r="B904" s="249" t="s">
        <v>1005</v>
      </c>
      <c r="C904" s="249" t="s">
        <v>104</v>
      </c>
      <c r="D904" s="249" t="s">
        <v>3202</v>
      </c>
      <c r="F904" s="304"/>
      <c r="G904" s="304"/>
      <c r="H904" s="304"/>
      <c r="I904" s="305" t="s">
        <v>2063</v>
      </c>
    </row>
    <row r="905" spans="1:9" ht="15" customHeight="1" x14ac:dyDescent="0.3">
      <c r="A905" s="249">
        <v>525238</v>
      </c>
      <c r="B905" s="249" t="s">
        <v>1006</v>
      </c>
      <c r="C905" s="249" t="s">
        <v>249</v>
      </c>
      <c r="D905" s="249" t="s">
        <v>1707</v>
      </c>
      <c r="F905" s="306"/>
      <c r="G905" s="306"/>
      <c r="H905" s="306"/>
      <c r="I905" s="305" t="s">
        <v>2063</v>
      </c>
    </row>
    <row r="906" spans="1:9" ht="15" customHeight="1" x14ac:dyDescent="0.3">
      <c r="A906" s="249">
        <v>525249</v>
      </c>
      <c r="B906" s="249" t="s">
        <v>1007</v>
      </c>
      <c r="C906" s="249" t="s">
        <v>259</v>
      </c>
      <c r="D906" s="249" t="s">
        <v>538</v>
      </c>
      <c r="F906" s="306"/>
      <c r="G906" s="306"/>
      <c r="H906" s="306"/>
      <c r="I906" s="305" t="s">
        <v>2063</v>
      </c>
    </row>
    <row r="907" spans="1:9" ht="15" customHeight="1" x14ac:dyDescent="0.3">
      <c r="A907" s="249">
        <v>525253</v>
      </c>
      <c r="B907" s="249" t="s">
        <v>1008</v>
      </c>
      <c r="C907" s="249" t="s">
        <v>315</v>
      </c>
      <c r="D907" s="249" t="s">
        <v>3069</v>
      </c>
      <c r="F907" s="306"/>
      <c r="G907" s="306"/>
      <c r="H907" s="306"/>
      <c r="I907" s="305" t="s">
        <v>2063</v>
      </c>
    </row>
    <row r="908" spans="1:9" ht="15" customHeight="1" x14ac:dyDescent="0.3">
      <c r="A908" s="249">
        <v>525259</v>
      </c>
      <c r="B908" s="249" t="s">
        <v>1010</v>
      </c>
      <c r="C908" s="249" t="s">
        <v>436</v>
      </c>
      <c r="D908" s="249" t="s">
        <v>1672</v>
      </c>
      <c r="I908" s="305" t="s">
        <v>2063</v>
      </c>
    </row>
    <row r="909" spans="1:9" ht="15" customHeight="1" x14ac:dyDescent="0.3">
      <c r="A909" s="249">
        <v>525271</v>
      </c>
      <c r="B909" s="249" t="s">
        <v>1011</v>
      </c>
      <c r="C909" s="249" t="s">
        <v>288</v>
      </c>
      <c r="D909" s="249" t="s">
        <v>3215</v>
      </c>
      <c r="I909" s="305" t="s">
        <v>2063</v>
      </c>
    </row>
    <row r="910" spans="1:9" ht="15" customHeight="1" x14ac:dyDescent="0.3">
      <c r="A910" s="249">
        <v>525276</v>
      </c>
      <c r="B910" s="249" t="s">
        <v>1012</v>
      </c>
      <c r="C910" s="249" t="s">
        <v>866</v>
      </c>
      <c r="D910" s="249" t="s">
        <v>3216</v>
      </c>
      <c r="F910" s="306"/>
      <c r="G910" s="306"/>
      <c r="H910" s="306"/>
      <c r="I910" s="305" t="s">
        <v>2063</v>
      </c>
    </row>
    <row r="911" spans="1:9" ht="15" customHeight="1" x14ac:dyDescent="0.3">
      <c r="A911" s="249">
        <v>525282</v>
      </c>
      <c r="B911" s="249" t="s">
        <v>1013</v>
      </c>
      <c r="C911" s="249" t="s">
        <v>71</v>
      </c>
      <c r="D911" s="249" t="s">
        <v>3217</v>
      </c>
      <c r="F911" s="304"/>
      <c r="G911" s="304"/>
      <c r="H911" s="304"/>
      <c r="I911" s="305" t="s">
        <v>2063</v>
      </c>
    </row>
    <row r="912" spans="1:9" ht="15" customHeight="1" x14ac:dyDescent="0.3">
      <c r="A912" s="249">
        <v>525298</v>
      </c>
      <c r="B912" s="249" t="s">
        <v>1014</v>
      </c>
      <c r="C912" s="249" t="s">
        <v>94</v>
      </c>
      <c r="D912" s="249" t="s">
        <v>2836</v>
      </c>
      <c r="F912" s="304"/>
      <c r="G912" s="304"/>
      <c r="H912" s="304"/>
      <c r="I912" s="305" t="s">
        <v>2063</v>
      </c>
    </row>
    <row r="913" spans="1:9" ht="15" customHeight="1" x14ac:dyDescent="0.3">
      <c r="A913" s="249">
        <v>525315</v>
      </c>
      <c r="B913" s="249" t="s">
        <v>1015</v>
      </c>
      <c r="C913" s="249" t="s">
        <v>93</v>
      </c>
      <c r="D913" s="249" t="s">
        <v>1620</v>
      </c>
      <c r="I913" s="305" t="s">
        <v>2063</v>
      </c>
    </row>
    <row r="914" spans="1:9" ht="15" customHeight="1" x14ac:dyDescent="0.3">
      <c r="A914" s="249">
        <v>525328</v>
      </c>
      <c r="B914" s="249" t="s">
        <v>1016</v>
      </c>
      <c r="C914" s="249" t="s">
        <v>592</v>
      </c>
      <c r="D914" s="249" t="s">
        <v>3196</v>
      </c>
      <c r="I914" s="305" t="s">
        <v>2063</v>
      </c>
    </row>
    <row r="915" spans="1:9" ht="15" customHeight="1" x14ac:dyDescent="0.3">
      <c r="A915" s="249">
        <v>525329</v>
      </c>
      <c r="B915" s="249" t="s">
        <v>1017</v>
      </c>
      <c r="C915" s="249" t="s">
        <v>71</v>
      </c>
      <c r="D915" s="249" t="s">
        <v>3021</v>
      </c>
      <c r="F915" s="304"/>
      <c r="G915" s="304"/>
      <c r="H915" s="304"/>
      <c r="I915" s="305" t="s">
        <v>2063</v>
      </c>
    </row>
    <row r="916" spans="1:9" ht="15" customHeight="1" x14ac:dyDescent="0.3">
      <c r="A916" s="249">
        <v>525337</v>
      </c>
      <c r="B916" s="249" t="s">
        <v>1018</v>
      </c>
      <c r="C916" s="249" t="s">
        <v>71</v>
      </c>
      <c r="D916" s="249" t="s">
        <v>2775</v>
      </c>
      <c r="F916" s="306"/>
      <c r="G916" s="306"/>
      <c r="H916" s="306"/>
      <c r="I916" s="305" t="s">
        <v>2063</v>
      </c>
    </row>
    <row r="917" spans="1:9" ht="15" customHeight="1" x14ac:dyDescent="0.3">
      <c r="A917" s="249">
        <v>525340</v>
      </c>
      <c r="B917" s="249" t="s">
        <v>1019</v>
      </c>
      <c r="C917" s="249" t="s">
        <v>71</v>
      </c>
      <c r="D917" s="249" t="s">
        <v>621</v>
      </c>
      <c r="F917" s="304"/>
      <c r="G917" s="304"/>
      <c r="H917" s="304"/>
      <c r="I917" s="305" t="s">
        <v>2063</v>
      </c>
    </row>
    <row r="918" spans="1:9" ht="15" customHeight="1" x14ac:dyDescent="0.3">
      <c r="A918" s="249">
        <v>525345</v>
      </c>
      <c r="B918" s="249" t="s">
        <v>1020</v>
      </c>
      <c r="C918" s="249" t="s">
        <v>86</v>
      </c>
      <c r="D918" s="249" t="s">
        <v>3218</v>
      </c>
      <c r="I918" s="305" t="s">
        <v>2063</v>
      </c>
    </row>
    <row r="919" spans="1:9" ht="15" customHeight="1" x14ac:dyDescent="0.3">
      <c r="A919" s="249">
        <v>525348</v>
      </c>
      <c r="B919" s="249" t="s">
        <v>1021</v>
      </c>
      <c r="C919" s="249" t="s">
        <v>402</v>
      </c>
      <c r="D919" s="249" t="s">
        <v>1695</v>
      </c>
      <c r="F919" s="304"/>
      <c r="G919" s="304"/>
      <c r="H919" s="304"/>
      <c r="I919" s="305" t="s">
        <v>2063</v>
      </c>
    </row>
    <row r="920" spans="1:9" ht="15" customHeight="1" x14ac:dyDescent="0.3">
      <c r="A920" s="249">
        <v>525350</v>
      </c>
      <c r="B920" s="249" t="s">
        <v>1023</v>
      </c>
      <c r="C920" s="249" t="s">
        <v>68</v>
      </c>
      <c r="F920" s="306"/>
      <c r="G920" s="306"/>
      <c r="H920" s="306"/>
      <c r="I920" s="305" t="s">
        <v>2063</v>
      </c>
    </row>
    <row r="921" spans="1:9" ht="15" customHeight="1" x14ac:dyDescent="0.3">
      <c r="A921" s="249">
        <v>525354</v>
      </c>
      <c r="B921" s="249" t="s">
        <v>1024</v>
      </c>
      <c r="C921" s="249" t="s">
        <v>1025</v>
      </c>
      <c r="D921" s="249" t="s">
        <v>3219</v>
      </c>
      <c r="F921" s="310"/>
      <c r="G921" s="310"/>
      <c r="H921" s="307"/>
      <c r="I921" s="305" t="s">
        <v>2063</v>
      </c>
    </row>
    <row r="922" spans="1:9" ht="15" customHeight="1" x14ac:dyDescent="0.3">
      <c r="A922" s="249">
        <v>525355</v>
      </c>
      <c r="B922" s="249" t="s">
        <v>1026</v>
      </c>
      <c r="C922" s="249" t="s">
        <v>251</v>
      </c>
      <c r="D922" s="249" t="s">
        <v>1804</v>
      </c>
      <c r="F922" s="304"/>
      <c r="G922" s="304"/>
      <c r="H922" s="304"/>
      <c r="I922" s="305" t="s">
        <v>2063</v>
      </c>
    </row>
    <row r="923" spans="1:9" ht="15" customHeight="1" x14ac:dyDescent="0.3">
      <c r="A923" s="249">
        <v>525360</v>
      </c>
      <c r="B923" s="249" t="s">
        <v>1027</v>
      </c>
      <c r="C923" s="249" t="s">
        <v>676</v>
      </c>
      <c r="D923" s="249" t="s">
        <v>556</v>
      </c>
      <c r="F923" s="304"/>
      <c r="G923" s="304"/>
      <c r="H923" s="304"/>
      <c r="I923" s="305" t="s">
        <v>2063</v>
      </c>
    </row>
    <row r="924" spans="1:9" ht="15" customHeight="1" x14ac:dyDescent="0.3">
      <c r="A924" s="249">
        <v>525361</v>
      </c>
      <c r="B924" s="249" t="s">
        <v>1028</v>
      </c>
      <c r="C924" s="249" t="s">
        <v>282</v>
      </c>
      <c r="D924" s="249" t="s">
        <v>1684</v>
      </c>
      <c r="F924" s="304"/>
      <c r="G924" s="304"/>
      <c r="H924" s="304"/>
      <c r="I924" s="305" t="s">
        <v>2063</v>
      </c>
    </row>
    <row r="925" spans="1:9" ht="15" customHeight="1" x14ac:dyDescent="0.3">
      <c r="A925" s="249">
        <v>525364</v>
      </c>
      <c r="B925" s="249" t="s">
        <v>1029</v>
      </c>
      <c r="C925" s="249" t="s">
        <v>1022</v>
      </c>
      <c r="D925" s="249" t="s">
        <v>1729</v>
      </c>
      <c r="F925" s="304"/>
      <c r="G925" s="304"/>
      <c r="H925" s="304"/>
      <c r="I925" s="305" t="s">
        <v>2063</v>
      </c>
    </row>
    <row r="926" spans="1:9" ht="15" customHeight="1" x14ac:dyDescent="0.3">
      <c r="A926" s="249">
        <v>525365</v>
      </c>
      <c r="B926" s="249" t="s">
        <v>1030</v>
      </c>
      <c r="C926" s="249" t="s">
        <v>2116</v>
      </c>
      <c r="D926" s="249" t="s">
        <v>544</v>
      </c>
      <c r="F926" s="304"/>
      <c r="G926" s="304"/>
      <c r="H926" s="304"/>
      <c r="I926" s="305" t="s">
        <v>2063</v>
      </c>
    </row>
    <row r="927" spans="1:9" ht="15" customHeight="1" x14ac:dyDescent="0.3">
      <c r="A927" s="249">
        <v>525370</v>
      </c>
      <c r="B927" s="249" t="s">
        <v>1031</v>
      </c>
      <c r="C927" s="249" t="s">
        <v>263</v>
      </c>
      <c r="D927" s="249" t="s">
        <v>547</v>
      </c>
      <c r="F927" s="310"/>
      <c r="G927" s="310"/>
      <c r="H927" s="307"/>
      <c r="I927" s="305" t="s">
        <v>2063</v>
      </c>
    </row>
    <row r="928" spans="1:9" ht="15" customHeight="1" x14ac:dyDescent="0.3">
      <c r="A928" s="249">
        <v>525377</v>
      </c>
      <c r="B928" s="249" t="s">
        <v>1032</v>
      </c>
      <c r="C928" s="249" t="s">
        <v>314</v>
      </c>
      <c r="D928" s="249" t="s">
        <v>2850</v>
      </c>
      <c r="F928" s="304"/>
      <c r="G928" s="304"/>
      <c r="H928" s="304"/>
      <c r="I928" s="305" t="s">
        <v>2063</v>
      </c>
    </row>
    <row r="929" spans="1:9" ht="15" customHeight="1" x14ac:dyDescent="0.3">
      <c r="A929" s="249">
        <v>525381</v>
      </c>
      <c r="B929" s="249" t="s">
        <v>1033</v>
      </c>
      <c r="C929" s="249" t="s">
        <v>94</v>
      </c>
      <c r="D929" s="249" t="s">
        <v>1718</v>
      </c>
      <c r="F929" s="304"/>
      <c r="G929" s="304"/>
      <c r="H929" s="304"/>
      <c r="I929" s="305" t="s">
        <v>2063</v>
      </c>
    </row>
    <row r="930" spans="1:9" ht="15" customHeight="1" x14ac:dyDescent="0.3">
      <c r="A930" s="249">
        <v>525383</v>
      </c>
      <c r="B930" s="249" t="s">
        <v>1034</v>
      </c>
      <c r="C930" s="249" t="s">
        <v>396</v>
      </c>
      <c r="D930" s="249" t="s">
        <v>1750</v>
      </c>
      <c r="F930" s="304"/>
      <c r="G930" s="304"/>
      <c r="H930" s="304"/>
      <c r="I930" s="305" t="s">
        <v>2063</v>
      </c>
    </row>
    <row r="931" spans="1:9" ht="15" customHeight="1" x14ac:dyDescent="0.3">
      <c r="A931" s="249">
        <v>525384</v>
      </c>
      <c r="B931" s="249" t="s">
        <v>1035</v>
      </c>
      <c r="C931" s="249" t="s">
        <v>1036</v>
      </c>
      <c r="D931" s="249" t="s">
        <v>1679</v>
      </c>
      <c r="F931" s="304"/>
      <c r="G931" s="304"/>
      <c r="H931" s="304"/>
      <c r="I931" s="305" t="s">
        <v>2063</v>
      </c>
    </row>
    <row r="932" spans="1:9" ht="15" customHeight="1" x14ac:dyDescent="0.3">
      <c r="A932" s="249">
        <v>525385</v>
      </c>
      <c r="B932" s="249" t="s">
        <v>1037</v>
      </c>
      <c r="C932" s="249" t="s">
        <v>78</v>
      </c>
      <c r="D932" s="249" t="s">
        <v>556</v>
      </c>
      <c r="F932" s="304"/>
      <c r="G932" s="304"/>
      <c r="H932" s="304"/>
      <c r="I932" s="305" t="s">
        <v>2063</v>
      </c>
    </row>
    <row r="933" spans="1:9" ht="15" customHeight="1" x14ac:dyDescent="0.3">
      <c r="A933" s="249">
        <v>525392</v>
      </c>
      <c r="B933" s="249" t="s">
        <v>1038</v>
      </c>
      <c r="C933" s="249" t="s">
        <v>257</v>
      </c>
      <c r="D933" s="249" t="s">
        <v>3220</v>
      </c>
      <c r="F933" s="304"/>
      <c r="G933" s="304"/>
      <c r="H933" s="304"/>
      <c r="I933" s="305" t="s">
        <v>2063</v>
      </c>
    </row>
    <row r="934" spans="1:9" ht="15" customHeight="1" x14ac:dyDescent="0.3">
      <c r="A934" s="249">
        <v>525402</v>
      </c>
      <c r="B934" s="249" t="s">
        <v>1040</v>
      </c>
      <c r="C934" s="249" t="s">
        <v>94</v>
      </c>
      <c r="D934" s="249" t="s">
        <v>1693</v>
      </c>
      <c r="F934" s="304"/>
      <c r="G934" s="304"/>
      <c r="H934" s="304"/>
      <c r="I934" s="305" t="s">
        <v>2063</v>
      </c>
    </row>
    <row r="935" spans="1:9" ht="15" customHeight="1" x14ac:dyDescent="0.3">
      <c r="A935" s="249">
        <v>525403</v>
      </c>
      <c r="B935" s="249" t="s">
        <v>1041</v>
      </c>
      <c r="C935" s="249" t="s">
        <v>1042</v>
      </c>
      <c r="D935" s="249" t="s">
        <v>1696</v>
      </c>
      <c r="F935" s="306"/>
      <c r="G935" s="306"/>
      <c r="H935" s="306"/>
      <c r="I935" s="305" t="s">
        <v>2063</v>
      </c>
    </row>
    <row r="936" spans="1:9" ht="15" customHeight="1" x14ac:dyDescent="0.3">
      <c r="A936" s="249">
        <v>525404</v>
      </c>
      <c r="B936" s="249" t="s">
        <v>1043</v>
      </c>
      <c r="C936" s="249" t="s">
        <v>100</v>
      </c>
      <c r="D936" s="249" t="s">
        <v>560</v>
      </c>
      <c r="F936" s="306"/>
      <c r="G936" s="306"/>
      <c r="H936" s="306"/>
      <c r="I936" s="305" t="s">
        <v>2063</v>
      </c>
    </row>
    <row r="937" spans="1:9" ht="15" customHeight="1" x14ac:dyDescent="0.3">
      <c r="A937" s="249">
        <v>525405</v>
      </c>
      <c r="B937" s="249" t="s">
        <v>1044</v>
      </c>
      <c r="C937" s="249" t="s">
        <v>566</v>
      </c>
      <c r="D937" s="249" t="s">
        <v>2551</v>
      </c>
      <c r="F937" s="304"/>
      <c r="G937" s="304"/>
      <c r="H937" s="304"/>
      <c r="I937" s="305" t="s">
        <v>2063</v>
      </c>
    </row>
    <row r="938" spans="1:9" ht="15" customHeight="1" x14ac:dyDescent="0.3">
      <c r="A938" s="249">
        <v>525406</v>
      </c>
      <c r="B938" s="249" t="s">
        <v>1045</v>
      </c>
      <c r="C938" s="249" t="s">
        <v>882</v>
      </c>
      <c r="D938" s="249" t="s">
        <v>1617</v>
      </c>
      <c r="I938" s="305" t="s">
        <v>2063</v>
      </c>
    </row>
    <row r="939" spans="1:9" ht="15" customHeight="1" x14ac:dyDescent="0.3">
      <c r="A939" s="249">
        <v>525409</v>
      </c>
      <c r="B939" s="249" t="s">
        <v>1046</v>
      </c>
      <c r="C939" s="249" t="s">
        <v>91</v>
      </c>
      <c r="D939" s="249" t="s">
        <v>547</v>
      </c>
      <c r="F939" s="304"/>
      <c r="G939" s="304"/>
      <c r="H939" s="304"/>
      <c r="I939" s="305" t="s">
        <v>2063</v>
      </c>
    </row>
    <row r="940" spans="1:9" ht="15" customHeight="1" x14ac:dyDescent="0.3">
      <c r="A940" s="249">
        <v>525410</v>
      </c>
      <c r="B940" s="249" t="s">
        <v>1047</v>
      </c>
      <c r="C940" s="249" t="s">
        <v>93</v>
      </c>
      <c r="D940" s="249" t="s">
        <v>556</v>
      </c>
      <c r="F940" s="304"/>
      <c r="G940" s="304"/>
      <c r="H940" s="304"/>
      <c r="I940" s="305" t="s">
        <v>2063</v>
      </c>
    </row>
    <row r="941" spans="1:9" ht="15" customHeight="1" x14ac:dyDescent="0.3">
      <c r="A941" s="249">
        <v>525411</v>
      </c>
      <c r="B941" s="249" t="s">
        <v>1048</v>
      </c>
      <c r="C941" s="249" t="s">
        <v>77</v>
      </c>
      <c r="D941" s="249" t="s">
        <v>1725</v>
      </c>
      <c r="F941" s="304"/>
      <c r="G941" s="304"/>
      <c r="H941" s="304"/>
      <c r="I941" s="305" t="s">
        <v>2063</v>
      </c>
    </row>
    <row r="942" spans="1:9" ht="15" customHeight="1" x14ac:dyDescent="0.3">
      <c r="A942" s="249">
        <v>525420</v>
      </c>
      <c r="B942" s="249" t="s">
        <v>1050</v>
      </c>
      <c r="C942" s="249" t="s">
        <v>68</v>
      </c>
      <c r="D942" s="249" t="s">
        <v>1731</v>
      </c>
      <c r="F942" s="306"/>
      <c r="G942" s="306"/>
      <c r="H942" s="306"/>
      <c r="I942" s="305" t="s">
        <v>2063</v>
      </c>
    </row>
    <row r="943" spans="1:9" ht="15" customHeight="1" x14ac:dyDescent="0.3">
      <c r="A943" s="249">
        <v>525426</v>
      </c>
      <c r="B943" s="249" t="s">
        <v>1052</v>
      </c>
      <c r="C943" s="249" t="s">
        <v>1053</v>
      </c>
      <c r="D943" s="249" t="s">
        <v>1686</v>
      </c>
      <c r="F943" s="304"/>
      <c r="G943" s="304"/>
      <c r="H943" s="304"/>
      <c r="I943" s="305" t="s">
        <v>2063</v>
      </c>
    </row>
    <row r="944" spans="1:9" ht="15" customHeight="1" x14ac:dyDescent="0.3">
      <c r="A944" s="249">
        <v>525427</v>
      </c>
      <c r="B944" s="249" t="s">
        <v>1054</v>
      </c>
      <c r="C944" s="249" t="s">
        <v>113</v>
      </c>
      <c r="D944" s="249" t="s">
        <v>1805</v>
      </c>
      <c r="F944" s="306"/>
      <c r="G944" s="306"/>
      <c r="H944" s="306"/>
      <c r="I944" s="305" t="s">
        <v>2063</v>
      </c>
    </row>
    <row r="945" spans="1:9" ht="15" customHeight="1" x14ac:dyDescent="0.3">
      <c r="A945" s="249">
        <v>525433</v>
      </c>
      <c r="B945" s="249" t="s">
        <v>1055</v>
      </c>
      <c r="C945" s="249" t="s">
        <v>90</v>
      </c>
      <c r="D945" s="249" t="s">
        <v>3221</v>
      </c>
      <c r="F945" s="304"/>
      <c r="G945" s="304"/>
      <c r="H945" s="304"/>
      <c r="I945" s="305" t="s">
        <v>2063</v>
      </c>
    </row>
    <row r="946" spans="1:9" ht="15" customHeight="1" x14ac:dyDescent="0.3">
      <c r="A946" s="249">
        <v>525438</v>
      </c>
      <c r="B946" s="249" t="s">
        <v>1056</v>
      </c>
      <c r="C946" s="249" t="s">
        <v>90</v>
      </c>
      <c r="D946" s="249" t="s">
        <v>556</v>
      </c>
      <c r="F946" s="306"/>
      <c r="G946" s="306"/>
      <c r="H946" s="306"/>
      <c r="I946" s="305" t="s">
        <v>2063</v>
      </c>
    </row>
    <row r="947" spans="1:9" ht="15" customHeight="1" x14ac:dyDescent="0.3">
      <c r="A947" s="249">
        <v>525443</v>
      </c>
      <c r="B947" s="249" t="s">
        <v>1057</v>
      </c>
      <c r="C947" s="249" t="s">
        <v>70</v>
      </c>
      <c r="D947" s="249" t="s">
        <v>3021</v>
      </c>
      <c r="F947" s="304"/>
      <c r="G947" s="304"/>
      <c r="H947" s="304"/>
      <c r="I947" s="305" t="s">
        <v>2063</v>
      </c>
    </row>
    <row r="948" spans="1:9" ht="15" customHeight="1" x14ac:dyDescent="0.3">
      <c r="A948" s="249">
        <v>525446</v>
      </c>
      <c r="B948" s="249" t="s">
        <v>1058</v>
      </c>
      <c r="C948" s="249" t="s">
        <v>668</v>
      </c>
      <c r="D948" s="249" t="s">
        <v>3110</v>
      </c>
      <c r="F948" s="304"/>
      <c r="G948" s="304"/>
      <c r="H948" s="304"/>
      <c r="I948" s="305" t="s">
        <v>2063</v>
      </c>
    </row>
    <row r="949" spans="1:9" ht="15" customHeight="1" x14ac:dyDescent="0.3">
      <c r="A949" s="249">
        <v>525449</v>
      </c>
      <c r="B949" s="249" t="s">
        <v>1059</v>
      </c>
      <c r="C949" s="249" t="s">
        <v>90</v>
      </c>
      <c r="D949" s="249" t="s">
        <v>3213</v>
      </c>
      <c r="F949" s="306"/>
      <c r="G949" s="306"/>
      <c r="H949" s="306"/>
      <c r="I949" s="305" t="s">
        <v>2063</v>
      </c>
    </row>
    <row r="950" spans="1:9" ht="15" customHeight="1" x14ac:dyDescent="0.3">
      <c r="A950" s="249">
        <v>525460</v>
      </c>
      <c r="B950" s="249" t="s">
        <v>1060</v>
      </c>
      <c r="C950" s="249" t="s">
        <v>76</v>
      </c>
      <c r="D950" s="249" t="s">
        <v>2040</v>
      </c>
      <c r="F950" s="310"/>
      <c r="G950" s="310"/>
      <c r="H950" s="307"/>
      <c r="I950" s="305" t="s">
        <v>2063</v>
      </c>
    </row>
    <row r="951" spans="1:9" ht="15" customHeight="1" x14ac:dyDescent="0.3">
      <c r="A951" s="249">
        <v>525475</v>
      </c>
      <c r="B951" s="249" t="s">
        <v>1062</v>
      </c>
      <c r="C951" s="249" t="s">
        <v>104</v>
      </c>
      <c r="D951" s="249" t="s">
        <v>1715</v>
      </c>
      <c r="F951" s="304"/>
      <c r="G951" s="304"/>
      <c r="H951" s="304"/>
      <c r="I951" s="305" t="s">
        <v>2063</v>
      </c>
    </row>
    <row r="952" spans="1:9" ht="15" customHeight="1" x14ac:dyDescent="0.3">
      <c r="A952" s="249">
        <v>525476</v>
      </c>
      <c r="B952" s="249" t="s">
        <v>1063</v>
      </c>
      <c r="C952" s="249" t="s">
        <v>1025</v>
      </c>
      <c r="D952" s="249" t="s">
        <v>3222</v>
      </c>
      <c r="F952" s="306"/>
      <c r="G952" s="306"/>
      <c r="H952" s="306"/>
      <c r="I952" s="305" t="s">
        <v>2063</v>
      </c>
    </row>
    <row r="953" spans="1:9" ht="15" customHeight="1" x14ac:dyDescent="0.3">
      <c r="A953" s="249">
        <v>525477</v>
      </c>
      <c r="B953" s="249" t="s">
        <v>1064</v>
      </c>
      <c r="C953" s="249" t="s">
        <v>94</v>
      </c>
      <c r="D953" s="249" t="s">
        <v>1698</v>
      </c>
      <c r="F953" s="304"/>
      <c r="G953" s="304"/>
      <c r="H953" s="304"/>
      <c r="I953" s="305" t="s">
        <v>2063</v>
      </c>
    </row>
    <row r="954" spans="1:9" ht="15" customHeight="1" x14ac:dyDescent="0.3">
      <c r="A954" s="249">
        <v>525479</v>
      </c>
      <c r="B954" s="249" t="s">
        <v>1065</v>
      </c>
      <c r="C954" s="249" t="s">
        <v>359</v>
      </c>
      <c r="D954" s="249" t="s">
        <v>2640</v>
      </c>
      <c r="F954" s="304"/>
      <c r="G954" s="304"/>
      <c r="H954" s="304"/>
      <c r="I954" s="305" t="s">
        <v>2063</v>
      </c>
    </row>
    <row r="955" spans="1:9" ht="15" customHeight="1" x14ac:dyDescent="0.3">
      <c r="A955" s="249">
        <v>525480</v>
      </c>
      <c r="B955" s="249" t="s">
        <v>1066</v>
      </c>
      <c r="C955" s="249" t="s">
        <v>1003</v>
      </c>
      <c r="D955" s="249" t="s">
        <v>1746</v>
      </c>
      <c r="F955" s="310"/>
      <c r="G955" s="310"/>
      <c r="H955" s="307"/>
      <c r="I955" s="305" t="s">
        <v>2063</v>
      </c>
    </row>
    <row r="956" spans="1:9" ht="15" customHeight="1" x14ac:dyDescent="0.3">
      <c r="A956" s="249">
        <v>525485</v>
      </c>
      <c r="B956" s="249" t="s">
        <v>1067</v>
      </c>
      <c r="C956" s="249" t="s">
        <v>370</v>
      </c>
      <c r="D956" s="249" t="s">
        <v>1675</v>
      </c>
      <c r="F956" s="304"/>
      <c r="G956" s="304"/>
      <c r="H956" s="304"/>
      <c r="I956" s="305" t="s">
        <v>2063</v>
      </c>
    </row>
    <row r="957" spans="1:9" ht="15" customHeight="1" x14ac:dyDescent="0.3">
      <c r="A957" s="249">
        <v>525487</v>
      </c>
      <c r="B957" s="249" t="s">
        <v>1068</v>
      </c>
      <c r="C957" s="249" t="s">
        <v>427</v>
      </c>
      <c r="D957" s="249" t="s">
        <v>560</v>
      </c>
      <c r="F957" s="306"/>
      <c r="G957" s="306"/>
      <c r="H957" s="306"/>
      <c r="I957" s="305" t="s">
        <v>2063</v>
      </c>
    </row>
    <row r="958" spans="1:9" ht="15" customHeight="1" x14ac:dyDescent="0.3">
      <c r="A958" s="249">
        <v>525489</v>
      </c>
      <c r="B958" s="249" t="s">
        <v>1069</v>
      </c>
      <c r="C958" s="249" t="s">
        <v>278</v>
      </c>
      <c r="D958" s="249" t="s">
        <v>559</v>
      </c>
      <c r="F958" s="304"/>
      <c r="G958" s="304"/>
      <c r="H958" s="304"/>
      <c r="I958" s="305" t="s">
        <v>2063</v>
      </c>
    </row>
    <row r="959" spans="1:9" ht="15" customHeight="1" x14ac:dyDescent="0.3">
      <c r="A959" s="249">
        <v>525491</v>
      </c>
      <c r="B959" s="249" t="s">
        <v>1070</v>
      </c>
      <c r="C959" s="249" t="s">
        <v>74</v>
      </c>
      <c r="D959" s="249" t="s">
        <v>538</v>
      </c>
      <c r="F959" s="304"/>
      <c r="G959" s="304"/>
      <c r="H959" s="304"/>
      <c r="I959" s="305" t="s">
        <v>2063</v>
      </c>
    </row>
    <row r="960" spans="1:9" ht="15" customHeight="1" x14ac:dyDescent="0.3">
      <c r="A960" s="249">
        <v>525498</v>
      </c>
      <c r="B960" s="249" t="s">
        <v>1071</v>
      </c>
      <c r="C960" s="249" t="s">
        <v>77</v>
      </c>
      <c r="D960" s="249" t="s">
        <v>1955</v>
      </c>
      <c r="F960" s="304"/>
      <c r="G960" s="304"/>
      <c r="H960" s="304"/>
      <c r="I960" s="305" t="s">
        <v>2063</v>
      </c>
    </row>
    <row r="961" spans="1:9" ht="15" customHeight="1" x14ac:dyDescent="0.3">
      <c r="A961" s="249">
        <v>525499</v>
      </c>
      <c r="B961" s="249" t="s">
        <v>1072</v>
      </c>
      <c r="C961" s="249" t="s">
        <v>515</v>
      </c>
      <c r="D961" s="249" t="s">
        <v>3130</v>
      </c>
      <c r="F961" s="304"/>
      <c r="G961" s="304"/>
      <c r="H961" s="304"/>
      <c r="I961" s="305" t="s">
        <v>2063</v>
      </c>
    </row>
    <row r="962" spans="1:9" ht="15" customHeight="1" x14ac:dyDescent="0.3">
      <c r="A962" s="249">
        <v>525500</v>
      </c>
      <c r="B962" s="249" t="s">
        <v>1073</v>
      </c>
      <c r="C962" s="249" t="s">
        <v>104</v>
      </c>
      <c r="D962" s="249" t="s">
        <v>1693</v>
      </c>
      <c r="F962" s="306"/>
      <c r="G962" s="306"/>
      <c r="H962" s="306"/>
      <c r="I962" s="305" t="s">
        <v>2063</v>
      </c>
    </row>
    <row r="963" spans="1:9" ht="15" customHeight="1" x14ac:dyDescent="0.3">
      <c r="A963" s="249">
        <v>525503</v>
      </c>
      <c r="B963" s="249" t="s">
        <v>1074</v>
      </c>
      <c r="C963" s="249" t="s">
        <v>105</v>
      </c>
      <c r="D963" s="249" t="s">
        <v>1651</v>
      </c>
      <c r="F963" s="304"/>
      <c r="G963" s="304"/>
      <c r="H963" s="304"/>
      <c r="I963" s="305" t="s">
        <v>2063</v>
      </c>
    </row>
    <row r="964" spans="1:9" ht="15" customHeight="1" x14ac:dyDescent="0.3">
      <c r="A964" s="249">
        <v>525508</v>
      </c>
      <c r="B964" s="249" t="s">
        <v>1075</v>
      </c>
      <c r="C964" s="249" t="s">
        <v>74</v>
      </c>
      <c r="D964" s="249" t="s">
        <v>3223</v>
      </c>
      <c r="F964" s="304"/>
      <c r="G964" s="304"/>
      <c r="H964" s="304"/>
      <c r="I964" s="305" t="s">
        <v>2063</v>
      </c>
    </row>
    <row r="965" spans="1:9" ht="15" customHeight="1" x14ac:dyDescent="0.3">
      <c r="A965" s="249">
        <v>525511</v>
      </c>
      <c r="B965" s="249" t="s">
        <v>1076</v>
      </c>
      <c r="C965" s="249" t="s">
        <v>78</v>
      </c>
      <c r="D965" s="249" t="s">
        <v>1868</v>
      </c>
      <c r="F965" s="304"/>
      <c r="G965" s="304"/>
      <c r="H965" s="304"/>
      <c r="I965" s="305" t="s">
        <v>2063</v>
      </c>
    </row>
    <row r="966" spans="1:9" ht="15" customHeight="1" x14ac:dyDescent="0.3">
      <c r="A966" s="249">
        <v>525515</v>
      </c>
      <c r="B966" s="249" t="s">
        <v>1077</v>
      </c>
      <c r="C966" s="249" t="s">
        <v>514</v>
      </c>
      <c r="D966" s="249" t="s">
        <v>1697</v>
      </c>
      <c r="F966" s="304"/>
      <c r="G966" s="304"/>
      <c r="H966" s="304"/>
      <c r="I966" s="305" t="s">
        <v>2063</v>
      </c>
    </row>
    <row r="967" spans="1:9" ht="15" customHeight="1" x14ac:dyDescent="0.3">
      <c r="A967" s="249">
        <v>525525</v>
      </c>
      <c r="B967" s="249" t="s">
        <v>1078</v>
      </c>
      <c r="C967" s="249" t="s">
        <v>289</v>
      </c>
      <c r="D967" s="249" t="s">
        <v>1650</v>
      </c>
      <c r="F967" s="304"/>
      <c r="G967" s="304"/>
      <c r="H967" s="304"/>
      <c r="I967" s="305" t="s">
        <v>2063</v>
      </c>
    </row>
    <row r="968" spans="1:9" ht="15" customHeight="1" x14ac:dyDescent="0.3">
      <c r="A968" s="249">
        <v>525529</v>
      </c>
      <c r="B968" s="249" t="s">
        <v>1079</v>
      </c>
      <c r="C968" s="249" t="s">
        <v>459</v>
      </c>
      <c r="D968" s="249" t="s">
        <v>1725</v>
      </c>
      <c r="F968" s="306"/>
      <c r="G968" s="306"/>
      <c r="H968" s="306"/>
      <c r="I968" s="305" t="s">
        <v>2063</v>
      </c>
    </row>
    <row r="969" spans="1:9" ht="15" customHeight="1" x14ac:dyDescent="0.3">
      <c r="A969" s="249">
        <v>525534</v>
      </c>
      <c r="B969" s="249" t="s">
        <v>1080</v>
      </c>
      <c r="C969" s="249" t="s">
        <v>471</v>
      </c>
      <c r="D969" s="249" t="s">
        <v>1710</v>
      </c>
      <c r="I969" s="305" t="s">
        <v>2063</v>
      </c>
    </row>
    <row r="970" spans="1:9" ht="15" customHeight="1" x14ac:dyDescent="0.3">
      <c r="A970" s="249">
        <v>525536</v>
      </c>
      <c r="B970" s="249" t="s">
        <v>1081</v>
      </c>
      <c r="C970" s="249" t="s">
        <v>102</v>
      </c>
      <c r="D970" s="249" t="s">
        <v>541</v>
      </c>
      <c r="F970" s="304"/>
      <c r="G970" s="304"/>
      <c r="H970" s="304"/>
      <c r="I970" s="305" t="s">
        <v>2063</v>
      </c>
    </row>
    <row r="971" spans="1:9" ht="15" customHeight="1" x14ac:dyDescent="0.3">
      <c r="A971" s="249">
        <v>525538</v>
      </c>
      <c r="B971" s="249" t="s">
        <v>1082</v>
      </c>
      <c r="C971" s="249" t="s">
        <v>71</v>
      </c>
      <c r="D971" s="249" t="s">
        <v>1926</v>
      </c>
      <c r="F971" s="304"/>
      <c r="G971" s="304"/>
      <c r="H971" s="304"/>
      <c r="I971" s="305" t="s">
        <v>2063</v>
      </c>
    </row>
    <row r="972" spans="1:9" ht="15" customHeight="1" x14ac:dyDescent="0.3">
      <c r="A972" s="249">
        <v>525541</v>
      </c>
      <c r="B972" s="249" t="s">
        <v>1083</v>
      </c>
      <c r="C972" s="249" t="s">
        <v>1084</v>
      </c>
      <c r="D972" s="249" t="s">
        <v>1722</v>
      </c>
      <c r="F972" s="304"/>
      <c r="G972" s="304"/>
      <c r="H972" s="304"/>
      <c r="I972" s="305" t="s">
        <v>2063</v>
      </c>
    </row>
    <row r="973" spans="1:9" ht="15" customHeight="1" x14ac:dyDescent="0.3">
      <c r="A973" s="249">
        <v>525546</v>
      </c>
      <c r="B973" s="249" t="s">
        <v>1085</v>
      </c>
      <c r="C973" s="249" t="s">
        <v>71</v>
      </c>
      <c r="D973" s="249" t="s">
        <v>2646</v>
      </c>
      <c r="F973" s="304"/>
      <c r="G973" s="304"/>
      <c r="H973" s="304"/>
      <c r="I973" s="305" t="s">
        <v>2063</v>
      </c>
    </row>
    <row r="974" spans="1:9" ht="15" customHeight="1" x14ac:dyDescent="0.3">
      <c r="A974" s="249">
        <v>525551</v>
      </c>
      <c r="B974" s="249" t="s">
        <v>1086</v>
      </c>
      <c r="C974" s="249" t="s">
        <v>850</v>
      </c>
      <c r="D974" s="249" t="s">
        <v>538</v>
      </c>
      <c r="F974" s="304"/>
      <c r="G974" s="304"/>
      <c r="H974" s="304"/>
      <c r="I974" s="305" t="s">
        <v>2063</v>
      </c>
    </row>
    <row r="975" spans="1:9" ht="15" customHeight="1" x14ac:dyDescent="0.3">
      <c r="A975" s="249">
        <v>525552</v>
      </c>
      <c r="B975" s="249" t="s">
        <v>1087</v>
      </c>
      <c r="C975" s="249" t="s">
        <v>70</v>
      </c>
      <c r="D975" s="249" t="s">
        <v>2860</v>
      </c>
      <c r="F975" s="306"/>
      <c r="G975" s="306"/>
      <c r="H975" s="306"/>
      <c r="I975" s="305" t="s">
        <v>2063</v>
      </c>
    </row>
    <row r="976" spans="1:9" ht="15" customHeight="1" x14ac:dyDescent="0.3">
      <c r="A976" s="249">
        <v>525556</v>
      </c>
      <c r="B976" s="249" t="s">
        <v>1088</v>
      </c>
      <c r="C976" s="249" t="s">
        <v>388</v>
      </c>
      <c r="D976" s="249" t="s">
        <v>1686</v>
      </c>
      <c r="I976" s="305" t="s">
        <v>2063</v>
      </c>
    </row>
    <row r="977" spans="1:9" ht="15" customHeight="1" x14ac:dyDescent="0.3">
      <c r="A977" s="249">
        <v>525558</v>
      </c>
      <c r="B977" s="249" t="s">
        <v>1089</v>
      </c>
      <c r="C977" s="249" t="s">
        <v>77</v>
      </c>
      <c r="D977" s="249" t="s">
        <v>3110</v>
      </c>
      <c r="F977" s="304"/>
      <c r="G977" s="304"/>
      <c r="H977" s="304"/>
      <c r="I977" s="305" t="s">
        <v>2063</v>
      </c>
    </row>
    <row r="978" spans="1:9" ht="15" customHeight="1" x14ac:dyDescent="0.3">
      <c r="A978" s="249">
        <v>525559</v>
      </c>
      <c r="B978" s="249" t="s">
        <v>1090</v>
      </c>
      <c r="C978" s="249" t="s">
        <v>67</v>
      </c>
      <c r="D978" s="249" t="s">
        <v>2857</v>
      </c>
      <c r="F978" s="306"/>
      <c r="G978" s="306"/>
      <c r="H978" s="306"/>
      <c r="I978" s="305" t="s">
        <v>2063</v>
      </c>
    </row>
    <row r="979" spans="1:9" ht="15" customHeight="1" x14ac:dyDescent="0.3">
      <c r="A979" s="249">
        <v>525566</v>
      </c>
      <c r="B979" s="249" t="s">
        <v>1092</v>
      </c>
      <c r="C979" s="249" t="s">
        <v>469</v>
      </c>
      <c r="D979" s="249" t="s">
        <v>3224</v>
      </c>
      <c r="F979" s="304"/>
      <c r="G979" s="304"/>
      <c r="H979" s="304"/>
      <c r="I979" s="305" t="s">
        <v>2063</v>
      </c>
    </row>
    <row r="980" spans="1:9" ht="15" customHeight="1" x14ac:dyDescent="0.3">
      <c r="A980" s="249">
        <v>525567</v>
      </c>
      <c r="B980" s="249" t="s">
        <v>1093</v>
      </c>
      <c r="C980" s="249" t="s">
        <v>106</v>
      </c>
      <c r="D980" s="249" t="s">
        <v>1704</v>
      </c>
      <c r="F980" s="306"/>
      <c r="G980" s="306"/>
      <c r="H980" s="306"/>
      <c r="I980" s="305" t="s">
        <v>2063</v>
      </c>
    </row>
    <row r="981" spans="1:9" ht="15" customHeight="1" x14ac:dyDescent="0.3">
      <c r="A981" s="249">
        <v>525568</v>
      </c>
      <c r="B981" s="249" t="s">
        <v>1094</v>
      </c>
      <c r="C981" s="249" t="s">
        <v>1095</v>
      </c>
      <c r="D981" s="249" t="s">
        <v>1738</v>
      </c>
      <c r="F981" s="304"/>
      <c r="G981" s="304"/>
      <c r="H981" s="304"/>
      <c r="I981" s="305" t="s">
        <v>2063</v>
      </c>
    </row>
    <row r="982" spans="1:9" ht="15" customHeight="1" x14ac:dyDescent="0.3">
      <c r="A982" s="249">
        <v>525570</v>
      </c>
      <c r="B982" s="249" t="s">
        <v>1096</v>
      </c>
      <c r="C982" s="249" t="s">
        <v>432</v>
      </c>
      <c r="D982" s="249" t="s">
        <v>546</v>
      </c>
      <c r="F982" s="304"/>
      <c r="G982" s="304"/>
      <c r="H982" s="304"/>
      <c r="I982" s="305" t="s">
        <v>2063</v>
      </c>
    </row>
    <row r="983" spans="1:9" ht="15" customHeight="1" x14ac:dyDescent="0.3">
      <c r="A983" s="249">
        <v>525572</v>
      </c>
      <c r="B983" s="249" t="s">
        <v>1097</v>
      </c>
      <c r="C983" s="249" t="s">
        <v>252</v>
      </c>
      <c r="D983" s="249" t="s">
        <v>1686</v>
      </c>
      <c r="F983" s="304"/>
      <c r="G983" s="304"/>
      <c r="H983" s="304"/>
      <c r="I983" s="305" t="s">
        <v>2063</v>
      </c>
    </row>
    <row r="984" spans="1:9" ht="15" customHeight="1" x14ac:dyDescent="0.3">
      <c r="A984" s="249">
        <v>525575</v>
      </c>
      <c r="B984" s="249" t="s">
        <v>1098</v>
      </c>
      <c r="C984" s="249" t="s">
        <v>1099</v>
      </c>
      <c r="D984" s="249" t="s">
        <v>2707</v>
      </c>
      <c r="F984" s="304"/>
      <c r="G984" s="304"/>
      <c r="H984" s="304"/>
      <c r="I984" s="305" t="s">
        <v>2063</v>
      </c>
    </row>
    <row r="985" spans="1:9" ht="15" customHeight="1" x14ac:dyDescent="0.3">
      <c r="A985" s="249">
        <v>525578</v>
      </c>
      <c r="B985" s="249" t="s">
        <v>1100</v>
      </c>
      <c r="C985" s="249" t="s">
        <v>252</v>
      </c>
      <c r="D985" s="249" t="s">
        <v>1711</v>
      </c>
      <c r="I985" s="305" t="s">
        <v>2063</v>
      </c>
    </row>
    <row r="986" spans="1:9" ht="15" customHeight="1" x14ac:dyDescent="0.3">
      <c r="A986" s="249">
        <v>525579</v>
      </c>
      <c r="B986" s="249" t="s">
        <v>1101</v>
      </c>
      <c r="C986" s="249" t="s">
        <v>1102</v>
      </c>
      <c r="D986" s="249" t="s">
        <v>538</v>
      </c>
      <c r="I986" s="305" t="s">
        <v>2063</v>
      </c>
    </row>
    <row r="987" spans="1:9" ht="15" customHeight="1" x14ac:dyDescent="0.3">
      <c r="A987" s="249">
        <v>525583</v>
      </c>
      <c r="B987" s="249" t="s">
        <v>1103</v>
      </c>
      <c r="C987" s="249" t="s">
        <v>71</v>
      </c>
      <c r="D987" s="249" t="s">
        <v>1761</v>
      </c>
      <c r="I987" s="305" t="s">
        <v>2063</v>
      </c>
    </row>
    <row r="988" spans="1:9" ht="15" customHeight="1" x14ac:dyDescent="0.3">
      <c r="A988" s="249">
        <v>525585</v>
      </c>
      <c r="B988" s="249" t="s">
        <v>1104</v>
      </c>
      <c r="C988" s="249" t="s">
        <v>74</v>
      </c>
      <c r="D988" s="249" t="s">
        <v>1763</v>
      </c>
      <c r="F988" s="304"/>
      <c r="G988" s="304"/>
      <c r="H988" s="304"/>
      <c r="I988" s="305" t="s">
        <v>2063</v>
      </c>
    </row>
    <row r="989" spans="1:9" ht="15" customHeight="1" x14ac:dyDescent="0.3">
      <c r="A989" s="249">
        <v>525588</v>
      </c>
      <c r="B989" s="249" t="s">
        <v>1105</v>
      </c>
      <c r="C989" s="249" t="s">
        <v>71</v>
      </c>
      <c r="D989" s="249" t="s">
        <v>3110</v>
      </c>
      <c r="F989" s="306"/>
      <c r="G989" s="306"/>
      <c r="H989" s="306"/>
      <c r="I989" s="305" t="s">
        <v>2063</v>
      </c>
    </row>
    <row r="990" spans="1:9" ht="15" customHeight="1" x14ac:dyDescent="0.3">
      <c r="A990" s="249">
        <v>525591</v>
      </c>
      <c r="B990" s="249" t="s">
        <v>1106</v>
      </c>
      <c r="C990" s="249" t="s">
        <v>1107</v>
      </c>
      <c r="D990" s="249" t="s">
        <v>1646</v>
      </c>
      <c r="F990" s="304"/>
      <c r="G990" s="304"/>
      <c r="H990" s="304"/>
      <c r="I990" s="305" t="s">
        <v>2063</v>
      </c>
    </row>
    <row r="991" spans="1:9" ht="15" customHeight="1" x14ac:dyDescent="0.3">
      <c r="A991" s="249">
        <v>525598</v>
      </c>
      <c r="B991" s="249" t="s">
        <v>1108</v>
      </c>
      <c r="C991" s="249" t="s">
        <v>854</v>
      </c>
      <c r="D991" s="249" t="s">
        <v>2863</v>
      </c>
      <c r="I991" s="305" t="s">
        <v>2063</v>
      </c>
    </row>
    <row r="992" spans="1:9" ht="15" customHeight="1" x14ac:dyDescent="0.3">
      <c r="A992" s="249">
        <v>525600</v>
      </c>
      <c r="B992" s="249" t="s">
        <v>1109</v>
      </c>
      <c r="C992" s="249" t="s">
        <v>279</v>
      </c>
      <c r="D992" s="249" t="s">
        <v>1792</v>
      </c>
      <c r="F992" s="306"/>
      <c r="G992" s="306"/>
      <c r="H992" s="306"/>
      <c r="I992" s="305" t="s">
        <v>2063</v>
      </c>
    </row>
    <row r="993" spans="1:9" ht="15" customHeight="1" x14ac:dyDescent="0.3">
      <c r="A993" s="249">
        <v>525602</v>
      </c>
      <c r="B993" s="249" t="s">
        <v>1110</v>
      </c>
      <c r="C993" s="249" t="s">
        <v>587</v>
      </c>
      <c r="D993" s="249" t="s">
        <v>1926</v>
      </c>
      <c r="F993" s="306"/>
      <c r="G993" s="306"/>
      <c r="H993" s="306"/>
      <c r="I993" s="305" t="s">
        <v>2063</v>
      </c>
    </row>
    <row r="994" spans="1:9" ht="15" customHeight="1" x14ac:dyDescent="0.3">
      <c r="A994" s="249">
        <v>525604</v>
      </c>
      <c r="B994" s="249" t="s">
        <v>1111</v>
      </c>
      <c r="C994" s="249" t="s">
        <v>90</v>
      </c>
      <c r="D994" s="249" t="s">
        <v>1784</v>
      </c>
      <c r="F994" s="304"/>
      <c r="G994" s="304"/>
      <c r="H994" s="304"/>
      <c r="I994" s="305" t="s">
        <v>2063</v>
      </c>
    </row>
    <row r="995" spans="1:9" ht="15" customHeight="1" x14ac:dyDescent="0.3">
      <c r="A995" s="249">
        <v>525606</v>
      </c>
      <c r="B995" s="249" t="s">
        <v>1112</v>
      </c>
      <c r="C995" s="249" t="s">
        <v>76</v>
      </c>
      <c r="D995" s="249" t="s">
        <v>544</v>
      </c>
      <c r="F995" s="306"/>
      <c r="G995" s="306"/>
      <c r="H995" s="306"/>
      <c r="I995" s="305" t="s">
        <v>2063</v>
      </c>
    </row>
    <row r="996" spans="1:9" ht="15" customHeight="1" x14ac:dyDescent="0.3">
      <c r="A996" s="249">
        <v>525607</v>
      </c>
      <c r="B996" s="249" t="s">
        <v>1113</v>
      </c>
      <c r="C996" s="249" t="s">
        <v>107</v>
      </c>
      <c r="D996" s="249" t="s">
        <v>2624</v>
      </c>
      <c r="F996" s="306"/>
      <c r="G996" s="306"/>
      <c r="H996" s="306"/>
      <c r="I996" s="305" t="s">
        <v>2063</v>
      </c>
    </row>
    <row r="997" spans="1:9" ht="15" customHeight="1" x14ac:dyDescent="0.3">
      <c r="A997" s="249">
        <v>525608</v>
      </c>
      <c r="B997" s="249" t="s">
        <v>1114</v>
      </c>
      <c r="C997" s="249" t="s">
        <v>419</v>
      </c>
      <c r="D997" s="249" t="s">
        <v>1680</v>
      </c>
      <c r="F997" s="304"/>
      <c r="G997" s="304"/>
      <c r="H997" s="304"/>
      <c r="I997" s="305" t="s">
        <v>2063</v>
      </c>
    </row>
    <row r="998" spans="1:9" ht="15" customHeight="1" x14ac:dyDescent="0.3">
      <c r="A998" s="249">
        <v>525612</v>
      </c>
      <c r="B998" s="249" t="s">
        <v>1115</v>
      </c>
      <c r="C998" s="249" t="s">
        <v>400</v>
      </c>
      <c r="D998" s="249" t="s">
        <v>3225</v>
      </c>
      <c r="F998" s="304"/>
      <c r="G998" s="304"/>
      <c r="H998" s="304"/>
      <c r="I998" s="305" t="s">
        <v>2063</v>
      </c>
    </row>
    <row r="999" spans="1:9" ht="15" customHeight="1" x14ac:dyDescent="0.3">
      <c r="A999" s="249">
        <v>525618</v>
      </c>
      <c r="B999" s="249" t="s">
        <v>1116</v>
      </c>
      <c r="C999" s="249" t="s">
        <v>347</v>
      </c>
      <c r="D999" s="249" t="s">
        <v>3226</v>
      </c>
      <c r="F999" s="304"/>
      <c r="G999" s="304"/>
      <c r="H999" s="304"/>
      <c r="I999" s="305" t="s">
        <v>2063</v>
      </c>
    </row>
    <row r="1000" spans="1:9" ht="15" customHeight="1" x14ac:dyDescent="0.3">
      <c r="A1000" s="249">
        <v>525619</v>
      </c>
      <c r="B1000" s="249" t="s">
        <v>1117</v>
      </c>
      <c r="C1000" s="249" t="s">
        <v>77</v>
      </c>
      <c r="D1000" s="249" t="s">
        <v>1661</v>
      </c>
      <c r="F1000" s="306"/>
      <c r="G1000" s="306"/>
      <c r="H1000" s="306"/>
      <c r="I1000" s="305" t="s">
        <v>2063</v>
      </c>
    </row>
    <row r="1001" spans="1:9" ht="15" customHeight="1" x14ac:dyDescent="0.3">
      <c r="A1001" s="249">
        <v>525623</v>
      </c>
      <c r="B1001" s="249" t="s">
        <v>1118</v>
      </c>
      <c r="C1001" s="249" t="s">
        <v>70</v>
      </c>
      <c r="D1001" s="249" t="s">
        <v>3227</v>
      </c>
      <c r="F1001" s="306"/>
      <c r="G1001" s="306"/>
      <c r="H1001" s="306"/>
      <c r="I1001" s="305" t="s">
        <v>2063</v>
      </c>
    </row>
    <row r="1002" spans="1:9" ht="15" customHeight="1" x14ac:dyDescent="0.3">
      <c r="A1002" s="249">
        <v>525627</v>
      </c>
      <c r="B1002" s="249" t="s">
        <v>1119</v>
      </c>
      <c r="C1002" s="249" t="s">
        <v>613</v>
      </c>
      <c r="D1002" s="249" t="s">
        <v>1764</v>
      </c>
      <c r="F1002" s="304"/>
      <c r="G1002" s="304"/>
      <c r="H1002" s="304"/>
      <c r="I1002" s="305" t="s">
        <v>2063</v>
      </c>
    </row>
    <row r="1003" spans="1:9" ht="15" customHeight="1" x14ac:dyDescent="0.3">
      <c r="A1003" s="249">
        <v>525628</v>
      </c>
      <c r="B1003" s="249" t="s">
        <v>1120</v>
      </c>
      <c r="C1003" s="249" t="s">
        <v>251</v>
      </c>
      <c r="D1003" s="249" t="s">
        <v>1725</v>
      </c>
      <c r="F1003" s="304"/>
      <c r="G1003" s="304"/>
      <c r="H1003" s="304"/>
      <c r="I1003" s="305" t="s">
        <v>2063</v>
      </c>
    </row>
    <row r="1004" spans="1:9" ht="15" customHeight="1" x14ac:dyDescent="0.3">
      <c r="A1004" s="249">
        <v>525631</v>
      </c>
      <c r="B1004" s="249" t="s">
        <v>1121</v>
      </c>
      <c r="C1004" s="249" t="s">
        <v>71</v>
      </c>
      <c r="D1004" s="249" t="s">
        <v>1704</v>
      </c>
      <c r="F1004" s="306"/>
      <c r="G1004" s="306"/>
      <c r="H1004" s="306"/>
      <c r="I1004" s="305" t="s">
        <v>2063</v>
      </c>
    </row>
    <row r="1005" spans="1:9" ht="15" customHeight="1" x14ac:dyDescent="0.3">
      <c r="A1005" s="249">
        <v>525634</v>
      </c>
      <c r="B1005" s="249" t="s">
        <v>1122</v>
      </c>
      <c r="C1005" s="249" t="s">
        <v>100</v>
      </c>
      <c r="D1005" s="249" t="s">
        <v>1722</v>
      </c>
      <c r="F1005" s="304"/>
      <c r="G1005" s="304"/>
      <c r="H1005" s="304"/>
      <c r="I1005" s="305" t="s">
        <v>2063</v>
      </c>
    </row>
    <row r="1006" spans="1:9" ht="15" customHeight="1" x14ac:dyDescent="0.3">
      <c r="A1006" s="249">
        <v>525639</v>
      </c>
      <c r="B1006" s="249" t="s">
        <v>1123</v>
      </c>
      <c r="C1006" s="249" t="s">
        <v>107</v>
      </c>
      <c r="D1006" s="249" t="s">
        <v>2856</v>
      </c>
      <c r="F1006" s="304"/>
      <c r="G1006" s="304"/>
      <c r="H1006" s="304"/>
      <c r="I1006" s="305" t="s">
        <v>2063</v>
      </c>
    </row>
    <row r="1007" spans="1:9" ht="15" customHeight="1" x14ac:dyDescent="0.3">
      <c r="A1007" s="249">
        <v>525641</v>
      </c>
      <c r="B1007" s="249" t="s">
        <v>1124</v>
      </c>
      <c r="C1007" s="249" t="s">
        <v>569</v>
      </c>
      <c r="D1007" s="249" t="s">
        <v>556</v>
      </c>
      <c r="F1007" s="306"/>
      <c r="G1007" s="306"/>
      <c r="H1007" s="306"/>
      <c r="I1007" s="305" t="s">
        <v>2063</v>
      </c>
    </row>
    <row r="1008" spans="1:9" ht="15" customHeight="1" x14ac:dyDescent="0.3">
      <c r="A1008" s="249">
        <v>525656</v>
      </c>
      <c r="B1008" s="249" t="s">
        <v>1125</v>
      </c>
      <c r="C1008" s="249" t="s">
        <v>501</v>
      </c>
      <c r="D1008" s="249" t="s">
        <v>538</v>
      </c>
      <c r="F1008" s="304"/>
      <c r="G1008" s="304"/>
      <c r="H1008" s="304"/>
      <c r="I1008" s="305" t="s">
        <v>2063</v>
      </c>
    </row>
    <row r="1009" spans="1:9" ht="15" customHeight="1" x14ac:dyDescent="0.3">
      <c r="A1009" s="249">
        <v>525657</v>
      </c>
      <c r="B1009" s="249" t="s">
        <v>1126</v>
      </c>
      <c r="C1009" s="249" t="s">
        <v>73</v>
      </c>
      <c r="D1009" s="249" t="s">
        <v>2845</v>
      </c>
      <c r="F1009" s="304"/>
      <c r="G1009" s="304"/>
      <c r="H1009" s="304"/>
      <c r="I1009" s="305" t="s">
        <v>2063</v>
      </c>
    </row>
    <row r="1010" spans="1:9" ht="15" customHeight="1" x14ac:dyDescent="0.3">
      <c r="A1010" s="249">
        <v>525661</v>
      </c>
      <c r="B1010" s="249" t="s">
        <v>1127</v>
      </c>
      <c r="C1010" s="249" t="s">
        <v>315</v>
      </c>
      <c r="D1010" s="249" t="s">
        <v>1686</v>
      </c>
      <c r="F1010" s="306"/>
      <c r="G1010" s="306"/>
      <c r="H1010" s="306"/>
      <c r="I1010" s="305" t="s">
        <v>2063</v>
      </c>
    </row>
    <row r="1011" spans="1:9" ht="15" customHeight="1" x14ac:dyDescent="0.3">
      <c r="A1011" s="249">
        <v>525671</v>
      </c>
      <c r="B1011" s="249" t="s">
        <v>1128</v>
      </c>
      <c r="C1011" s="249" t="s">
        <v>71</v>
      </c>
      <c r="D1011" s="249" t="s">
        <v>1699</v>
      </c>
      <c r="F1011" s="304"/>
      <c r="G1011" s="304"/>
      <c r="H1011" s="304"/>
      <c r="I1011" s="305" t="s">
        <v>2063</v>
      </c>
    </row>
    <row r="1012" spans="1:9" ht="15" customHeight="1" x14ac:dyDescent="0.3">
      <c r="A1012" s="249">
        <v>525678</v>
      </c>
      <c r="B1012" s="249" t="s">
        <v>1129</v>
      </c>
      <c r="C1012" s="249" t="s">
        <v>98</v>
      </c>
      <c r="D1012" s="249" t="s">
        <v>1807</v>
      </c>
      <c r="F1012" s="306"/>
      <c r="G1012" s="306"/>
      <c r="H1012" s="306"/>
      <c r="I1012" s="305" t="s">
        <v>2063</v>
      </c>
    </row>
    <row r="1013" spans="1:9" ht="15" customHeight="1" x14ac:dyDescent="0.3">
      <c r="A1013" s="249">
        <v>525679</v>
      </c>
      <c r="B1013" s="249" t="s">
        <v>3228</v>
      </c>
      <c r="C1013" s="249" t="s">
        <v>578</v>
      </c>
      <c r="D1013" s="249" t="s">
        <v>538</v>
      </c>
      <c r="F1013" s="304"/>
      <c r="G1013" s="304"/>
      <c r="H1013" s="304"/>
      <c r="I1013" s="305" t="s">
        <v>2063</v>
      </c>
    </row>
    <row r="1014" spans="1:9" ht="15" customHeight="1" x14ac:dyDescent="0.3">
      <c r="A1014" s="249">
        <v>525848</v>
      </c>
      <c r="B1014" s="249" t="s">
        <v>2157</v>
      </c>
      <c r="C1014" s="249" t="s">
        <v>71</v>
      </c>
      <c r="D1014" s="249" t="s">
        <v>1669</v>
      </c>
      <c r="F1014" s="304"/>
      <c r="G1014" s="304"/>
      <c r="H1014" s="304"/>
      <c r="I1014" s="305" t="s">
        <v>2063</v>
      </c>
    </row>
    <row r="1015" spans="1:9" ht="15" customHeight="1" x14ac:dyDescent="0.3">
      <c r="A1015" s="249">
        <v>525862</v>
      </c>
      <c r="B1015" s="249" t="s">
        <v>3308</v>
      </c>
      <c r="C1015" s="249" t="s">
        <v>70</v>
      </c>
      <c r="D1015" s="249" t="s">
        <v>2794</v>
      </c>
      <c r="F1015" s="306"/>
      <c r="G1015" s="306"/>
      <c r="H1015" s="306"/>
      <c r="I1015" s="305" t="s">
        <v>2063</v>
      </c>
    </row>
    <row r="1016" spans="1:9" ht="15" customHeight="1" x14ac:dyDescent="0.3">
      <c r="A1016" s="249">
        <v>525865</v>
      </c>
      <c r="B1016" s="249" t="s">
        <v>2158</v>
      </c>
      <c r="C1016" s="249" t="s">
        <v>267</v>
      </c>
      <c r="D1016" s="249" t="s">
        <v>555</v>
      </c>
      <c r="F1016" s="306"/>
      <c r="G1016" s="306"/>
      <c r="H1016" s="306"/>
      <c r="I1016" s="305" t="s">
        <v>2063</v>
      </c>
    </row>
    <row r="1017" spans="1:9" ht="15" customHeight="1" x14ac:dyDescent="0.3">
      <c r="A1017" s="249">
        <v>525893</v>
      </c>
      <c r="B1017" s="249" t="s">
        <v>2159</v>
      </c>
      <c r="C1017" s="249" t="s">
        <v>292</v>
      </c>
      <c r="D1017" s="249" t="s">
        <v>1755</v>
      </c>
      <c r="F1017" s="306"/>
      <c r="G1017" s="306"/>
      <c r="H1017" s="306"/>
      <c r="I1017" s="305" t="s">
        <v>2063</v>
      </c>
    </row>
    <row r="1018" spans="1:9" ht="15" customHeight="1" x14ac:dyDescent="0.3">
      <c r="A1018" s="249">
        <v>525911</v>
      </c>
      <c r="B1018" s="249" t="s">
        <v>2160</v>
      </c>
      <c r="C1018" s="249" t="s">
        <v>391</v>
      </c>
      <c r="D1018" s="249" t="s">
        <v>1648</v>
      </c>
      <c r="F1018" s="304"/>
      <c r="G1018" s="304"/>
      <c r="H1018" s="304"/>
      <c r="I1018" s="305" t="s">
        <v>2063</v>
      </c>
    </row>
    <row r="1019" spans="1:9" ht="15" customHeight="1" x14ac:dyDescent="0.3">
      <c r="A1019" s="249">
        <v>525963</v>
      </c>
      <c r="B1019" s="249" t="s">
        <v>2161</v>
      </c>
      <c r="C1019" s="249" t="s">
        <v>90</v>
      </c>
      <c r="D1019" s="249" t="s">
        <v>1704</v>
      </c>
      <c r="F1019" s="306"/>
      <c r="G1019" s="306"/>
      <c r="H1019" s="306"/>
      <c r="I1019" s="305" t="s">
        <v>2063</v>
      </c>
    </row>
    <row r="1020" spans="1:9" ht="15" customHeight="1" x14ac:dyDescent="0.3">
      <c r="A1020" s="249">
        <v>526048</v>
      </c>
      <c r="B1020" s="249" t="s">
        <v>2162</v>
      </c>
      <c r="C1020" s="249" t="s">
        <v>71</v>
      </c>
      <c r="D1020" s="249" t="s">
        <v>3309</v>
      </c>
      <c r="F1020" s="304"/>
      <c r="G1020" s="304"/>
      <c r="H1020" s="304"/>
      <c r="I1020" s="305" t="s">
        <v>2063</v>
      </c>
    </row>
    <row r="1021" spans="1:9" ht="15" customHeight="1" x14ac:dyDescent="0.3">
      <c r="A1021" s="249">
        <v>526124</v>
      </c>
      <c r="B1021" s="249" t="s">
        <v>2163</v>
      </c>
      <c r="C1021" s="249" t="s">
        <v>86</v>
      </c>
      <c r="D1021" s="249" t="s">
        <v>1778</v>
      </c>
      <c r="F1021" s="306"/>
      <c r="G1021" s="306"/>
      <c r="H1021" s="306"/>
      <c r="I1021" s="305" t="s">
        <v>2063</v>
      </c>
    </row>
    <row r="1022" spans="1:9" ht="15" customHeight="1" x14ac:dyDescent="0.3">
      <c r="A1022" s="249">
        <v>526183</v>
      </c>
      <c r="B1022" s="249" t="s">
        <v>2164</v>
      </c>
      <c r="C1022" s="249" t="s">
        <v>74</v>
      </c>
      <c r="D1022" s="249" t="s">
        <v>1649</v>
      </c>
      <c r="F1022" s="306"/>
      <c r="G1022" s="306"/>
      <c r="H1022" s="306"/>
      <c r="I1022" s="305" t="s">
        <v>2063</v>
      </c>
    </row>
    <row r="1023" spans="1:9" ht="15" customHeight="1" x14ac:dyDescent="0.3">
      <c r="A1023" s="249">
        <v>526197</v>
      </c>
      <c r="B1023" s="249" t="s">
        <v>2165</v>
      </c>
      <c r="C1023" s="249" t="s">
        <v>459</v>
      </c>
      <c r="D1023" s="249" t="s">
        <v>3132</v>
      </c>
      <c r="F1023" s="306"/>
      <c r="G1023" s="306"/>
      <c r="H1023" s="306"/>
      <c r="I1023" s="305" t="s">
        <v>2063</v>
      </c>
    </row>
    <row r="1024" spans="1:9" ht="15" customHeight="1" x14ac:dyDescent="0.3">
      <c r="A1024" s="249">
        <v>526269</v>
      </c>
      <c r="B1024" s="249" t="s">
        <v>2166</v>
      </c>
      <c r="C1024" s="249" t="s">
        <v>106</v>
      </c>
      <c r="F1024" s="306"/>
      <c r="G1024" s="306"/>
      <c r="H1024" s="306"/>
      <c r="I1024" s="305" t="s">
        <v>2063</v>
      </c>
    </row>
    <row r="1025" spans="1:26" ht="15" customHeight="1" x14ac:dyDescent="0.3">
      <c r="A1025" s="249">
        <v>526328</v>
      </c>
      <c r="B1025" s="249" t="s">
        <v>2167</v>
      </c>
      <c r="C1025" s="249" t="s">
        <v>90</v>
      </c>
      <c r="D1025" s="249" t="s">
        <v>1727</v>
      </c>
      <c r="F1025" s="306"/>
      <c r="G1025" s="306"/>
      <c r="H1025" s="306"/>
      <c r="I1025" s="305" t="s">
        <v>2063</v>
      </c>
    </row>
    <row r="1026" spans="1:26" ht="15" customHeight="1" x14ac:dyDescent="0.3">
      <c r="A1026" s="249">
        <v>526336</v>
      </c>
      <c r="B1026" s="249" t="s">
        <v>2168</v>
      </c>
      <c r="C1026" s="249" t="s">
        <v>87</v>
      </c>
      <c r="D1026" s="249" t="s">
        <v>1926</v>
      </c>
      <c r="F1026" s="304"/>
      <c r="G1026" s="304"/>
      <c r="H1026" s="304"/>
      <c r="I1026" s="305" t="s">
        <v>2063</v>
      </c>
    </row>
    <row r="1027" spans="1:26" ht="15" customHeight="1" x14ac:dyDescent="0.3">
      <c r="A1027" s="249">
        <v>526337</v>
      </c>
      <c r="B1027" s="249" t="s">
        <v>2169</v>
      </c>
      <c r="C1027" s="249" t="s">
        <v>102</v>
      </c>
      <c r="D1027" s="249" t="s">
        <v>3238</v>
      </c>
      <c r="F1027" s="306"/>
      <c r="G1027" s="306"/>
      <c r="H1027" s="306"/>
      <c r="I1027" s="305" t="s">
        <v>2063</v>
      </c>
    </row>
    <row r="1028" spans="1:26" ht="15" customHeight="1" x14ac:dyDescent="0.3">
      <c r="A1028" s="249">
        <v>526339</v>
      </c>
      <c r="B1028" s="249" t="s">
        <v>2170</v>
      </c>
      <c r="C1028" s="249" t="s">
        <v>500</v>
      </c>
      <c r="D1028" s="249" t="s">
        <v>1926</v>
      </c>
      <c r="F1028" s="304"/>
      <c r="G1028" s="304"/>
      <c r="H1028" s="304"/>
      <c r="I1028" s="305" t="s">
        <v>2063</v>
      </c>
    </row>
    <row r="1029" spans="1:26" ht="15" customHeight="1" x14ac:dyDescent="0.3">
      <c r="A1029" s="249">
        <v>526347</v>
      </c>
      <c r="B1029" s="249" t="s">
        <v>2126</v>
      </c>
      <c r="C1029" s="249" t="s">
        <v>272</v>
      </c>
      <c r="D1029" s="249" t="s">
        <v>2612</v>
      </c>
      <c r="F1029" s="306"/>
      <c r="G1029" s="306"/>
      <c r="H1029" s="306"/>
      <c r="I1029" s="305" t="s">
        <v>2063</v>
      </c>
    </row>
    <row r="1030" spans="1:26" ht="15" customHeight="1" x14ac:dyDescent="0.3">
      <c r="A1030" s="249">
        <v>500576</v>
      </c>
      <c r="B1030" s="249" t="s">
        <v>3229</v>
      </c>
      <c r="C1030" s="249" t="s">
        <v>567</v>
      </c>
      <c r="D1030" s="249" t="s">
        <v>102</v>
      </c>
      <c r="F1030" s="306"/>
      <c r="G1030" s="306"/>
      <c r="H1030" s="306"/>
      <c r="I1030" s="305" t="s">
        <v>2062</v>
      </c>
      <c r="V1030" s="305" t="s">
        <v>2069</v>
      </c>
      <c r="W1030" s="305" t="s">
        <v>2069</v>
      </c>
      <c r="X1030" s="305" t="s">
        <v>2069</v>
      </c>
      <c r="Y1030" s="305" t="s">
        <v>2069</v>
      </c>
      <c r="Z1030" s="305" t="s">
        <v>2069</v>
      </c>
    </row>
    <row r="1031" spans="1:26" ht="15" customHeight="1" x14ac:dyDescent="0.3">
      <c r="A1031" s="249">
        <v>503891</v>
      </c>
      <c r="B1031" s="249" t="s">
        <v>3231</v>
      </c>
      <c r="C1031" s="249" t="s">
        <v>90</v>
      </c>
      <c r="D1031" s="249" t="s">
        <v>579</v>
      </c>
      <c r="F1031" s="304"/>
      <c r="G1031" s="304"/>
      <c r="H1031" s="304"/>
      <c r="I1031" s="305" t="s">
        <v>2062</v>
      </c>
      <c r="V1031" s="305" t="s">
        <v>2069</v>
      </c>
      <c r="W1031" s="305" t="s">
        <v>2069</v>
      </c>
      <c r="X1031" s="305" t="s">
        <v>2069</v>
      </c>
      <c r="Y1031" s="305" t="s">
        <v>2069</v>
      </c>
      <c r="Z1031" s="305" t="s">
        <v>2069</v>
      </c>
    </row>
    <row r="1032" spans="1:26" ht="15" customHeight="1" x14ac:dyDescent="0.3">
      <c r="A1032" s="249">
        <v>508034</v>
      </c>
      <c r="B1032" s="249" t="s">
        <v>3234</v>
      </c>
      <c r="C1032" s="249" t="s">
        <v>817</v>
      </c>
      <c r="D1032" s="249" t="s">
        <v>1759</v>
      </c>
      <c r="F1032" s="304"/>
      <c r="G1032" s="304"/>
      <c r="H1032" s="304"/>
      <c r="I1032" s="305" t="s">
        <v>2062</v>
      </c>
      <c r="V1032" s="305" t="s">
        <v>2069</v>
      </c>
      <c r="W1032" s="305" t="s">
        <v>2069</v>
      </c>
      <c r="X1032" s="305" t="s">
        <v>2069</v>
      </c>
      <c r="Y1032" s="305" t="s">
        <v>2069</v>
      </c>
      <c r="Z1032" s="305" t="s">
        <v>2069</v>
      </c>
    </row>
    <row r="1033" spans="1:26" ht="15" customHeight="1" x14ac:dyDescent="0.3">
      <c r="A1033" s="249">
        <v>508198</v>
      </c>
      <c r="B1033" s="249" t="s">
        <v>3235</v>
      </c>
      <c r="C1033" s="249" t="s">
        <v>254</v>
      </c>
      <c r="D1033" s="249" t="s">
        <v>3236</v>
      </c>
      <c r="F1033" s="306"/>
      <c r="G1033" s="306"/>
      <c r="H1033" s="306"/>
      <c r="I1033" s="305" t="s">
        <v>2062</v>
      </c>
      <c r="V1033" s="305" t="s">
        <v>2069</v>
      </c>
      <c r="W1033" s="305" t="s">
        <v>2069</v>
      </c>
      <c r="X1033" s="305" t="s">
        <v>2069</v>
      </c>
      <c r="Y1033" s="305" t="s">
        <v>2069</v>
      </c>
      <c r="Z1033" s="305" t="s">
        <v>2069</v>
      </c>
    </row>
    <row r="1034" spans="1:26" ht="15" customHeight="1" x14ac:dyDescent="0.3">
      <c r="A1034" s="249">
        <v>510829</v>
      </c>
      <c r="B1034" s="249" t="s">
        <v>3239</v>
      </c>
      <c r="C1034" s="249" t="s">
        <v>756</v>
      </c>
      <c r="D1034" s="249" t="s">
        <v>3240</v>
      </c>
      <c r="F1034" s="304"/>
      <c r="G1034" s="304"/>
      <c r="H1034" s="304"/>
      <c r="I1034" s="305" t="s">
        <v>2062</v>
      </c>
      <c r="V1034" s="305" t="s">
        <v>2069</v>
      </c>
      <c r="W1034" s="305" t="s">
        <v>2069</v>
      </c>
      <c r="X1034" s="305" t="s">
        <v>2069</v>
      </c>
      <c r="Y1034" s="305" t="s">
        <v>2069</v>
      </c>
      <c r="Z1034" s="305" t="s">
        <v>2069</v>
      </c>
    </row>
    <row r="1035" spans="1:26" ht="15" customHeight="1" x14ac:dyDescent="0.3">
      <c r="A1035" s="249">
        <v>511024</v>
      </c>
      <c r="B1035" s="249" t="s">
        <v>3241</v>
      </c>
      <c r="C1035" s="249" t="s">
        <v>103</v>
      </c>
      <c r="D1035" s="249" t="s">
        <v>1680</v>
      </c>
      <c r="F1035" s="306"/>
      <c r="G1035" s="306"/>
      <c r="H1035" s="306"/>
      <c r="I1035" s="305" t="s">
        <v>2062</v>
      </c>
      <c r="V1035" s="305" t="s">
        <v>2069</v>
      </c>
      <c r="W1035" s="305" t="s">
        <v>2069</v>
      </c>
      <c r="X1035" s="305" t="s">
        <v>2069</v>
      </c>
      <c r="Y1035" s="305" t="s">
        <v>2069</v>
      </c>
      <c r="Z1035" s="305" t="s">
        <v>2069</v>
      </c>
    </row>
    <row r="1036" spans="1:26" ht="15" customHeight="1" x14ac:dyDescent="0.3">
      <c r="A1036" s="249">
        <v>511865</v>
      </c>
      <c r="B1036" s="249" t="s">
        <v>3242</v>
      </c>
      <c r="C1036" s="249" t="s">
        <v>332</v>
      </c>
      <c r="D1036" s="249" t="s">
        <v>1702</v>
      </c>
      <c r="F1036" s="304"/>
      <c r="G1036" s="304"/>
      <c r="H1036" s="304"/>
      <c r="I1036" s="305" t="s">
        <v>2062</v>
      </c>
      <c r="V1036" s="305" t="s">
        <v>2069</v>
      </c>
      <c r="W1036" s="305" t="s">
        <v>2069</v>
      </c>
      <c r="X1036" s="305" t="s">
        <v>2069</v>
      </c>
      <c r="Y1036" s="305" t="s">
        <v>2069</v>
      </c>
      <c r="Z1036" s="305" t="s">
        <v>2069</v>
      </c>
    </row>
    <row r="1037" spans="1:26" ht="15" customHeight="1" x14ac:dyDescent="0.3">
      <c r="A1037" s="249">
        <v>512232</v>
      </c>
      <c r="B1037" s="249" t="s">
        <v>3243</v>
      </c>
      <c r="C1037" s="249" t="s">
        <v>3244</v>
      </c>
      <c r="D1037" s="249" t="s">
        <v>2564</v>
      </c>
      <c r="F1037" s="304"/>
      <c r="G1037" s="304"/>
      <c r="H1037" s="304"/>
      <c r="I1037" s="305" t="s">
        <v>2062</v>
      </c>
      <c r="V1037" s="305" t="s">
        <v>2069</v>
      </c>
      <c r="W1037" s="305" t="s">
        <v>2069</v>
      </c>
      <c r="X1037" s="305" t="s">
        <v>2069</v>
      </c>
      <c r="Y1037" s="305" t="s">
        <v>2069</v>
      </c>
      <c r="Z1037" s="305" t="s">
        <v>2069</v>
      </c>
    </row>
    <row r="1038" spans="1:26" ht="15" customHeight="1" x14ac:dyDescent="0.3">
      <c r="A1038" s="249">
        <v>517928</v>
      </c>
      <c r="B1038" s="249" t="s">
        <v>2308</v>
      </c>
      <c r="C1038" s="249" t="s">
        <v>2901</v>
      </c>
      <c r="D1038" s="249" t="s">
        <v>2891</v>
      </c>
      <c r="F1038" s="310"/>
      <c r="G1038" s="310"/>
      <c r="H1038" s="307"/>
      <c r="I1038" s="305" t="s">
        <v>2062</v>
      </c>
      <c r="Y1038" s="305" t="s">
        <v>2069</v>
      </c>
      <c r="Z1038" s="305" t="s">
        <v>2069</v>
      </c>
    </row>
    <row r="1039" spans="1:26" ht="15" customHeight="1" x14ac:dyDescent="0.3">
      <c r="A1039" s="249">
        <v>518093</v>
      </c>
      <c r="B1039" s="249" t="s">
        <v>2908</v>
      </c>
      <c r="C1039" s="249" t="s">
        <v>2112</v>
      </c>
      <c r="D1039" s="249" t="s">
        <v>2909</v>
      </c>
      <c r="F1039" s="304"/>
      <c r="G1039" s="304"/>
      <c r="H1039" s="304"/>
      <c r="I1039" s="305" t="s">
        <v>2062</v>
      </c>
      <c r="Y1039" s="305" t="s">
        <v>2069</v>
      </c>
      <c r="Z1039" s="305" t="s">
        <v>2069</v>
      </c>
    </row>
    <row r="1040" spans="1:26" ht="15" customHeight="1" x14ac:dyDescent="0.3">
      <c r="A1040" s="249">
        <v>519016</v>
      </c>
      <c r="B1040" s="249" t="s">
        <v>2963</v>
      </c>
      <c r="C1040" s="249" t="s">
        <v>2071</v>
      </c>
      <c r="D1040" s="249" t="s">
        <v>2905</v>
      </c>
      <c r="F1040" s="310"/>
      <c r="G1040" s="310"/>
      <c r="H1040" s="307"/>
      <c r="I1040" s="305" t="s">
        <v>2062</v>
      </c>
      <c r="Y1040" s="305" t="s">
        <v>2069</v>
      </c>
      <c r="Z1040" s="305" t="s">
        <v>2069</v>
      </c>
    </row>
    <row r="1041" spans="1:26" ht="15" customHeight="1" x14ac:dyDescent="0.3">
      <c r="A1041" s="249">
        <v>507077</v>
      </c>
      <c r="B1041" s="249" t="s">
        <v>2189</v>
      </c>
      <c r="C1041" s="249" t="s">
        <v>71</v>
      </c>
      <c r="D1041" s="249" t="s">
        <v>1620</v>
      </c>
      <c r="F1041" s="304"/>
      <c r="G1041" s="304"/>
      <c r="H1041" s="304"/>
      <c r="I1041" s="305" t="s">
        <v>2062</v>
      </c>
      <c r="W1041" s="305" t="s">
        <v>2069</v>
      </c>
      <c r="X1041" s="305" t="s">
        <v>2069</v>
      </c>
      <c r="Y1041" s="305" t="s">
        <v>2069</v>
      </c>
      <c r="Z1041" s="305" t="s">
        <v>2069</v>
      </c>
    </row>
    <row r="1042" spans="1:26" ht="15" customHeight="1" x14ac:dyDescent="0.3">
      <c r="A1042" s="249">
        <v>509839</v>
      </c>
      <c r="B1042" s="249" t="s">
        <v>2197</v>
      </c>
      <c r="C1042" s="249" t="s">
        <v>461</v>
      </c>
      <c r="D1042" s="249" t="s">
        <v>1695</v>
      </c>
      <c r="F1042" s="310"/>
      <c r="G1042" s="310"/>
      <c r="H1042" s="307"/>
      <c r="I1042" s="305" t="s">
        <v>2062</v>
      </c>
      <c r="V1042" s="305" t="s">
        <v>2069</v>
      </c>
      <c r="Y1042" s="305" t="s">
        <v>2069</v>
      </c>
      <c r="Z1042" s="305" t="s">
        <v>2069</v>
      </c>
    </row>
    <row r="1043" spans="1:26" ht="15" customHeight="1" x14ac:dyDescent="0.3">
      <c r="A1043" s="249">
        <v>510746</v>
      </c>
      <c r="B1043" s="249" t="s">
        <v>2200</v>
      </c>
      <c r="C1043" s="249" t="s">
        <v>402</v>
      </c>
      <c r="D1043" s="249" t="s">
        <v>1731</v>
      </c>
      <c r="F1043" s="310"/>
      <c r="G1043" s="310"/>
      <c r="H1043" s="307"/>
      <c r="I1043" s="305" t="s">
        <v>2062</v>
      </c>
      <c r="X1043" s="305" t="s">
        <v>2069</v>
      </c>
      <c r="Y1043" s="305" t="s">
        <v>2069</v>
      </c>
      <c r="Z1043" s="305" t="s">
        <v>2069</v>
      </c>
    </row>
    <row r="1044" spans="1:26" ht="15" customHeight="1" x14ac:dyDescent="0.3">
      <c r="A1044" s="249">
        <v>512444</v>
      </c>
      <c r="B1044" s="249" t="s">
        <v>2206</v>
      </c>
      <c r="C1044" s="249" t="s">
        <v>69</v>
      </c>
      <c r="D1044" s="249" t="s">
        <v>1684</v>
      </c>
      <c r="F1044" s="306"/>
      <c r="G1044" s="306"/>
      <c r="H1044" s="306"/>
      <c r="I1044" s="305" t="s">
        <v>2062</v>
      </c>
      <c r="W1044" s="305" t="s">
        <v>2069</v>
      </c>
      <c r="X1044" s="305" t="s">
        <v>2069</v>
      </c>
      <c r="Y1044" s="305" t="s">
        <v>2069</v>
      </c>
      <c r="Z1044" s="305" t="s">
        <v>2069</v>
      </c>
    </row>
    <row r="1045" spans="1:26" ht="15" customHeight="1" x14ac:dyDescent="0.3">
      <c r="A1045" s="249">
        <v>513051</v>
      </c>
      <c r="B1045" s="249" t="s">
        <v>2177</v>
      </c>
      <c r="C1045" s="249" t="s">
        <v>71</v>
      </c>
      <c r="D1045" s="249" t="s">
        <v>1790</v>
      </c>
      <c r="F1045" s="310"/>
      <c r="G1045" s="310"/>
      <c r="H1045" s="307"/>
      <c r="I1045" s="305" t="s">
        <v>2062</v>
      </c>
      <c r="Y1045" s="305" t="s">
        <v>2069</v>
      </c>
      <c r="Z1045" s="305" t="s">
        <v>2069</v>
      </c>
    </row>
    <row r="1046" spans="1:26" ht="15" customHeight="1" x14ac:dyDescent="0.3">
      <c r="A1046" s="249">
        <v>513264</v>
      </c>
      <c r="B1046" s="249" t="s">
        <v>2211</v>
      </c>
      <c r="C1046" s="249" t="s">
        <v>896</v>
      </c>
      <c r="D1046" s="249" t="s">
        <v>1656</v>
      </c>
      <c r="F1046" s="304"/>
      <c r="G1046" s="304"/>
      <c r="H1046" s="304"/>
      <c r="I1046" s="305" t="s">
        <v>2062</v>
      </c>
      <c r="X1046" s="305" t="s">
        <v>2069</v>
      </c>
      <c r="Y1046" s="305" t="s">
        <v>2069</v>
      </c>
      <c r="Z1046" s="305" t="s">
        <v>2069</v>
      </c>
    </row>
    <row r="1047" spans="1:26" ht="15" customHeight="1" x14ac:dyDescent="0.3">
      <c r="A1047" s="249">
        <v>514228</v>
      </c>
      <c r="B1047" s="249" t="s">
        <v>2217</v>
      </c>
      <c r="C1047" s="249" t="s">
        <v>347</v>
      </c>
      <c r="D1047" s="249" t="s">
        <v>1686</v>
      </c>
      <c r="F1047" s="306"/>
      <c r="G1047" s="306"/>
      <c r="H1047" s="306"/>
      <c r="I1047" s="305" t="s">
        <v>2062</v>
      </c>
      <c r="Y1047" s="305" t="s">
        <v>2069</v>
      </c>
      <c r="Z1047" s="305" t="s">
        <v>2069</v>
      </c>
    </row>
    <row r="1048" spans="1:26" ht="15" customHeight="1" x14ac:dyDescent="0.3">
      <c r="A1048" s="249">
        <v>514681</v>
      </c>
      <c r="B1048" s="249" t="s">
        <v>2219</v>
      </c>
      <c r="C1048" s="249" t="s">
        <v>315</v>
      </c>
      <c r="D1048" s="249" t="s">
        <v>1647</v>
      </c>
      <c r="F1048" s="304"/>
      <c r="G1048" s="304"/>
      <c r="H1048" s="304"/>
      <c r="I1048" s="305" t="s">
        <v>2062</v>
      </c>
      <c r="V1048" s="305" t="s">
        <v>2069</v>
      </c>
      <c r="X1048" s="305" t="s">
        <v>2069</v>
      </c>
      <c r="Y1048" s="305" t="s">
        <v>2069</v>
      </c>
      <c r="Z1048" s="305" t="s">
        <v>2069</v>
      </c>
    </row>
    <row r="1049" spans="1:26" ht="15" customHeight="1" x14ac:dyDescent="0.3">
      <c r="A1049" s="249">
        <v>514762</v>
      </c>
      <c r="B1049" s="249" t="s">
        <v>2222</v>
      </c>
      <c r="C1049" s="249" t="s">
        <v>90</v>
      </c>
      <c r="D1049" s="249" t="s">
        <v>1687</v>
      </c>
      <c r="F1049" s="310"/>
      <c r="G1049" s="310"/>
      <c r="H1049" s="307"/>
      <c r="I1049" s="305" t="s">
        <v>2062</v>
      </c>
      <c r="Y1049" s="305" t="s">
        <v>2069</v>
      </c>
      <c r="Z1049" s="305" t="s">
        <v>2069</v>
      </c>
    </row>
    <row r="1050" spans="1:26" ht="15" customHeight="1" x14ac:dyDescent="0.3">
      <c r="A1050" s="249">
        <v>515520</v>
      </c>
      <c r="B1050" s="249" t="s">
        <v>2233</v>
      </c>
      <c r="C1050" s="249" t="s">
        <v>373</v>
      </c>
      <c r="D1050" s="249" t="s">
        <v>1798</v>
      </c>
      <c r="F1050" s="306"/>
      <c r="G1050" s="306"/>
      <c r="H1050" s="306"/>
      <c r="I1050" s="305" t="s">
        <v>2062</v>
      </c>
      <c r="Y1050" s="305" t="s">
        <v>2069</v>
      </c>
      <c r="Z1050" s="305" t="s">
        <v>2069</v>
      </c>
    </row>
    <row r="1051" spans="1:26" ht="15" customHeight="1" x14ac:dyDescent="0.3">
      <c r="A1051" s="249">
        <v>515568</v>
      </c>
      <c r="B1051" s="249" t="s">
        <v>2235</v>
      </c>
      <c r="C1051" s="249" t="s">
        <v>510</v>
      </c>
      <c r="D1051" s="249" t="s">
        <v>1790</v>
      </c>
      <c r="F1051" s="304"/>
      <c r="G1051" s="304"/>
      <c r="H1051" s="304"/>
      <c r="I1051" s="305" t="s">
        <v>2062</v>
      </c>
      <c r="Y1051" s="305" t="s">
        <v>2069</v>
      </c>
      <c r="Z1051" s="305" t="s">
        <v>2069</v>
      </c>
    </row>
    <row r="1052" spans="1:26" ht="15" customHeight="1" x14ac:dyDescent="0.3">
      <c r="A1052" s="249">
        <v>516189</v>
      </c>
      <c r="B1052" s="249" t="s">
        <v>2248</v>
      </c>
      <c r="C1052" s="249" t="s">
        <v>71</v>
      </c>
      <c r="D1052" s="249" t="s">
        <v>1691</v>
      </c>
      <c r="F1052" s="306"/>
      <c r="G1052" s="306"/>
      <c r="H1052" s="306"/>
      <c r="I1052" s="305" t="s">
        <v>2062</v>
      </c>
      <c r="Y1052" s="305" t="s">
        <v>2069</v>
      </c>
      <c r="Z1052" s="305" t="s">
        <v>2069</v>
      </c>
    </row>
    <row r="1053" spans="1:26" ht="15" customHeight="1" x14ac:dyDescent="0.3">
      <c r="A1053" s="249">
        <v>516439</v>
      </c>
      <c r="B1053" s="249" t="s">
        <v>2252</v>
      </c>
      <c r="C1053" s="249" t="s">
        <v>108</v>
      </c>
      <c r="F1053" s="304"/>
      <c r="G1053" s="304"/>
      <c r="H1053" s="304"/>
      <c r="I1053" s="305" t="s">
        <v>2062</v>
      </c>
      <c r="V1053" s="305" t="s">
        <v>2069</v>
      </c>
      <c r="X1053" s="305" t="s">
        <v>2069</v>
      </c>
      <c r="Y1053" s="305" t="s">
        <v>2069</v>
      </c>
      <c r="Z1053" s="305" t="s">
        <v>2069</v>
      </c>
    </row>
    <row r="1054" spans="1:26" ht="15" customHeight="1" x14ac:dyDescent="0.3">
      <c r="A1054" s="249">
        <v>516651</v>
      </c>
      <c r="B1054" s="249" t="s">
        <v>2260</v>
      </c>
      <c r="C1054" s="249" t="s">
        <v>76</v>
      </c>
      <c r="D1054" s="249" t="s">
        <v>3232</v>
      </c>
      <c r="F1054" s="304"/>
      <c r="G1054" s="304"/>
      <c r="H1054" s="304"/>
      <c r="I1054" s="305" t="s">
        <v>2062</v>
      </c>
      <c r="Y1054" s="305" t="s">
        <v>2069</v>
      </c>
      <c r="Z1054" s="305" t="s">
        <v>2069</v>
      </c>
    </row>
    <row r="1055" spans="1:26" ht="15" customHeight="1" x14ac:dyDescent="0.3">
      <c r="A1055" s="249">
        <v>516963</v>
      </c>
      <c r="B1055" s="249" t="s">
        <v>2268</v>
      </c>
      <c r="C1055" s="249" t="s">
        <v>71</v>
      </c>
      <c r="D1055" s="249" t="s">
        <v>3249</v>
      </c>
      <c r="F1055" s="304"/>
      <c r="G1055" s="304"/>
      <c r="H1055" s="304"/>
      <c r="I1055" s="305" t="s">
        <v>2062</v>
      </c>
      <c r="Y1055" s="305" t="s">
        <v>2069</v>
      </c>
      <c r="Z1055" s="305" t="s">
        <v>2069</v>
      </c>
    </row>
    <row r="1056" spans="1:26" ht="15" customHeight="1" x14ac:dyDescent="0.3">
      <c r="A1056" s="249">
        <v>517029</v>
      </c>
      <c r="B1056" s="249" t="s">
        <v>2271</v>
      </c>
      <c r="C1056" s="249" t="s">
        <v>334</v>
      </c>
      <c r="D1056" s="249" t="s">
        <v>1647</v>
      </c>
      <c r="F1056" s="304"/>
      <c r="G1056" s="304"/>
      <c r="H1056" s="304"/>
      <c r="I1056" s="305" t="s">
        <v>2062</v>
      </c>
      <c r="X1056" s="305" t="s">
        <v>2069</v>
      </c>
      <c r="Y1056" s="305" t="s">
        <v>2069</v>
      </c>
      <c r="Z1056" s="305" t="s">
        <v>2069</v>
      </c>
    </row>
    <row r="1057" spans="1:26" ht="15" customHeight="1" x14ac:dyDescent="0.3">
      <c r="A1057" s="249">
        <v>517147</v>
      </c>
      <c r="B1057" s="249" t="s">
        <v>2278</v>
      </c>
      <c r="C1057" s="249" t="s">
        <v>348</v>
      </c>
      <c r="D1057" s="249" t="s">
        <v>1751</v>
      </c>
      <c r="F1057" s="306"/>
      <c r="G1057" s="306"/>
      <c r="H1057" s="306"/>
      <c r="I1057" s="305" t="s">
        <v>2062</v>
      </c>
      <c r="X1057" s="305" t="s">
        <v>2069</v>
      </c>
      <c r="Y1057" s="305" t="s">
        <v>2069</v>
      </c>
      <c r="Z1057" s="305" t="s">
        <v>2069</v>
      </c>
    </row>
    <row r="1058" spans="1:26" ht="15" customHeight="1" x14ac:dyDescent="0.3">
      <c r="A1058" s="249">
        <v>517222</v>
      </c>
      <c r="B1058" s="249" t="s">
        <v>2282</v>
      </c>
      <c r="C1058" s="249" t="s">
        <v>499</v>
      </c>
      <c r="D1058" s="249" t="s">
        <v>1749</v>
      </c>
      <c r="F1058" s="304"/>
      <c r="G1058" s="304"/>
      <c r="H1058" s="304"/>
      <c r="I1058" s="305" t="s">
        <v>2062</v>
      </c>
      <c r="Y1058" s="305" t="s">
        <v>2069</v>
      </c>
      <c r="Z1058" s="305" t="s">
        <v>2069</v>
      </c>
    </row>
    <row r="1059" spans="1:26" ht="15" customHeight="1" x14ac:dyDescent="0.3">
      <c r="A1059" s="249">
        <v>517364</v>
      </c>
      <c r="B1059" s="249" t="s">
        <v>2288</v>
      </c>
      <c r="C1059" s="249" t="s">
        <v>321</v>
      </c>
      <c r="D1059" s="249" t="s">
        <v>1886</v>
      </c>
      <c r="F1059" s="306"/>
      <c r="G1059" s="306"/>
      <c r="H1059" s="306"/>
      <c r="I1059" s="305" t="s">
        <v>2062</v>
      </c>
      <c r="Y1059" s="305" t="s">
        <v>2069</v>
      </c>
      <c r="Z1059" s="305" t="s">
        <v>2069</v>
      </c>
    </row>
    <row r="1060" spans="1:26" ht="15" customHeight="1" x14ac:dyDescent="0.3">
      <c r="A1060" s="249">
        <v>517458</v>
      </c>
      <c r="B1060" s="249" t="s">
        <v>2290</v>
      </c>
      <c r="C1060" s="249" t="s">
        <v>351</v>
      </c>
      <c r="D1060" s="249" t="s">
        <v>3251</v>
      </c>
      <c r="F1060" s="304"/>
      <c r="G1060" s="304"/>
      <c r="H1060" s="304"/>
      <c r="I1060" s="305" t="s">
        <v>2062</v>
      </c>
      <c r="X1060" s="305" t="s">
        <v>2069</v>
      </c>
      <c r="Y1060" s="305" t="s">
        <v>2069</v>
      </c>
      <c r="Z1060" s="305" t="s">
        <v>2069</v>
      </c>
    </row>
    <row r="1061" spans="1:26" ht="15" customHeight="1" x14ac:dyDescent="0.3">
      <c r="A1061" s="249">
        <v>517506</v>
      </c>
      <c r="B1061" s="249" t="s">
        <v>2294</v>
      </c>
      <c r="C1061" s="249" t="s">
        <v>1051</v>
      </c>
      <c r="D1061" s="249" t="s">
        <v>551</v>
      </c>
      <c r="F1061" s="304"/>
      <c r="G1061" s="304"/>
      <c r="H1061" s="304"/>
      <c r="I1061" s="305" t="s">
        <v>2062</v>
      </c>
      <c r="Y1061" s="305" t="s">
        <v>2069</v>
      </c>
      <c r="Z1061" s="305" t="s">
        <v>2069</v>
      </c>
    </row>
    <row r="1062" spans="1:26" ht="15" customHeight="1" x14ac:dyDescent="0.3">
      <c r="A1062" s="249">
        <v>518089</v>
      </c>
      <c r="B1062" s="249" t="s">
        <v>3254</v>
      </c>
      <c r="C1062" s="249" t="s">
        <v>2116</v>
      </c>
      <c r="D1062" s="249" t="s">
        <v>341</v>
      </c>
      <c r="F1062" s="306"/>
      <c r="G1062" s="306"/>
      <c r="H1062" s="306"/>
      <c r="I1062" s="305" t="s">
        <v>2062</v>
      </c>
      <c r="Y1062" s="305" t="s">
        <v>2069</v>
      </c>
      <c r="Z1062" s="305" t="s">
        <v>2069</v>
      </c>
    </row>
    <row r="1063" spans="1:26" ht="15" customHeight="1" x14ac:dyDescent="0.3">
      <c r="A1063" s="249">
        <v>518122</v>
      </c>
      <c r="B1063" s="249" t="s">
        <v>2313</v>
      </c>
      <c r="C1063" s="249" t="s">
        <v>83</v>
      </c>
      <c r="D1063" s="249" t="s">
        <v>2046</v>
      </c>
      <c r="F1063" s="306"/>
      <c r="G1063" s="306"/>
      <c r="H1063" s="306"/>
      <c r="I1063" s="305" t="s">
        <v>2062</v>
      </c>
      <c r="W1063" s="305" t="s">
        <v>2069</v>
      </c>
      <c r="X1063" s="305" t="s">
        <v>2069</v>
      </c>
      <c r="Y1063" s="305" t="s">
        <v>2069</v>
      </c>
      <c r="Z1063" s="305" t="s">
        <v>2069</v>
      </c>
    </row>
    <row r="1064" spans="1:26" ht="15" customHeight="1" x14ac:dyDescent="0.3">
      <c r="A1064" s="249">
        <v>518220</v>
      </c>
      <c r="B1064" s="249" t="s">
        <v>2315</v>
      </c>
      <c r="C1064" s="249" t="s">
        <v>248</v>
      </c>
      <c r="D1064" s="249" t="s">
        <v>1684</v>
      </c>
      <c r="F1064" s="304"/>
      <c r="G1064" s="304"/>
      <c r="H1064" s="304"/>
      <c r="I1064" s="305" t="s">
        <v>2062</v>
      </c>
      <c r="Y1064" s="305" t="s">
        <v>2069</v>
      </c>
      <c r="Z1064" s="305" t="s">
        <v>2069</v>
      </c>
    </row>
    <row r="1065" spans="1:26" ht="15" customHeight="1" x14ac:dyDescent="0.3">
      <c r="A1065" s="249">
        <v>518228</v>
      </c>
      <c r="B1065" s="249" t="s">
        <v>2316</v>
      </c>
      <c r="C1065" s="249" t="s">
        <v>2596</v>
      </c>
      <c r="D1065" s="249" t="s">
        <v>1753</v>
      </c>
      <c r="F1065" s="304"/>
      <c r="G1065" s="304"/>
      <c r="H1065" s="304"/>
      <c r="I1065" s="305" t="s">
        <v>2062</v>
      </c>
      <c r="Y1065" s="305" t="s">
        <v>2069</v>
      </c>
      <c r="Z1065" s="305" t="s">
        <v>2069</v>
      </c>
    </row>
    <row r="1066" spans="1:26" ht="15" customHeight="1" x14ac:dyDescent="0.3">
      <c r="A1066" s="249">
        <v>518305</v>
      </c>
      <c r="B1066" s="249" t="s">
        <v>2325</v>
      </c>
      <c r="C1066" s="249" t="s">
        <v>72</v>
      </c>
      <c r="D1066" s="249" t="s">
        <v>1759</v>
      </c>
      <c r="F1066" s="304"/>
      <c r="G1066" s="304"/>
      <c r="H1066" s="304"/>
      <c r="I1066" s="305" t="s">
        <v>2062</v>
      </c>
      <c r="V1066" s="305" t="s">
        <v>2069</v>
      </c>
      <c r="W1066" s="305" t="s">
        <v>2069</v>
      </c>
      <c r="X1066" s="305" t="s">
        <v>2069</v>
      </c>
      <c r="Y1066" s="305" t="s">
        <v>2069</v>
      </c>
      <c r="Z1066" s="305" t="s">
        <v>2069</v>
      </c>
    </row>
    <row r="1067" spans="1:26" ht="15" customHeight="1" x14ac:dyDescent="0.3">
      <c r="A1067" s="249">
        <v>518323</v>
      </c>
      <c r="B1067" s="249" t="s">
        <v>2326</v>
      </c>
      <c r="C1067" s="249" t="s">
        <v>256</v>
      </c>
      <c r="D1067" s="249" t="s">
        <v>1711</v>
      </c>
      <c r="F1067" s="310"/>
      <c r="G1067" s="310"/>
      <c r="H1067" s="307"/>
      <c r="I1067" s="305" t="s">
        <v>2062</v>
      </c>
      <c r="X1067" s="305" t="s">
        <v>2069</v>
      </c>
      <c r="Y1067" s="305" t="s">
        <v>2069</v>
      </c>
      <c r="Z1067" s="305" t="s">
        <v>2069</v>
      </c>
    </row>
    <row r="1068" spans="1:26" ht="15" customHeight="1" x14ac:dyDescent="0.3">
      <c r="A1068" s="249">
        <v>518337</v>
      </c>
      <c r="B1068" s="249" t="s">
        <v>2327</v>
      </c>
      <c r="C1068" s="249" t="s">
        <v>86</v>
      </c>
      <c r="D1068" s="249" t="s">
        <v>1788</v>
      </c>
      <c r="F1068" s="304"/>
      <c r="G1068" s="304"/>
      <c r="H1068" s="304"/>
      <c r="I1068" s="305" t="s">
        <v>2062</v>
      </c>
      <c r="Y1068" s="305" t="s">
        <v>2069</v>
      </c>
      <c r="Z1068" s="305" t="s">
        <v>2069</v>
      </c>
    </row>
    <row r="1069" spans="1:26" ht="15" customHeight="1" x14ac:dyDescent="0.3">
      <c r="A1069" s="249">
        <v>518493</v>
      </c>
      <c r="B1069" s="249" t="s">
        <v>2336</v>
      </c>
      <c r="C1069" s="249" t="s">
        <v>77</v>
      </c>
      <c r="F1069" s="306"/>
      <c r="G1069" s="306"/>
      <c r="H1069" s="306"/>
      <c r="I1069" s="305" t="s">
        <v>2062</v>
      </c>
      <c r="W1069" s="305" t="s">
        <v>2069</v>
      </c>
      <c r="X1069" s="305" t="s">
        <v>2069</v>
      </c>
      <c r="Y1069" s="305" t="s">
        <v>2069</v>
      </c>
      <c r="Z1069" s="305" t="s">
        <v>2069</v>
      </c>
    </row>
    <row r="1070" spans="1:26" ht="15" customHeight="1" x14ac:dyDescent="0.3">
      <c r="A1070" s="249">
        <v>518507</v>
      </c>
      <c r="B1070" s="249" t="s">
        <v>2337</v>
      </c>
      <c r="C1070" s="249" t="s">
        <v>71</v>
      </c>
      <c r="D1070" s="249" t="s">
        <v>1647</v>
      </c>
      <c r="F1070" s="306"/>
      <c r="G1070" s="306"/>
      <c r="H1070" s="306"/>
      <c r="I1070" s="305" t="s">
        <v>2062</v>
      </c>
      <c r="V1070" s="305" t="s">
        <v>2069</v>
      </c>
      <c r="W1070" s="305" t="s">
        <v>2069</v>
      </c>
      <c r="X1070" s="305" t="s">
        <v>2069</v>
      </c>
      <c r="Y1070" s="305" t="s">
        <v>2069</v>
      </c>
      <c r="Z1070" s="305" t="s">
        <v>2069</v>
      </c>
    </row>
    <row r="1071" spans="1:26" ht="15" customHeight="1" x14ac:dyDescent="0.3">
      <c r="A1071" s="249">
        <v>518522</v>
      </c>
      <c r="B1071" s="249" t="s">
        <v>3257</v>
      </c>
      <c r="C1071" s="249" t="s">
        <v>2698</v>
      </c>
      <c r="D1071" s="249" t="s">
        <v>2048</v>
      </c>
      <c r="F1071" s="304"/>
      <c r="G1071" s="304"/>
      <c r="H1071" s="304"/>
      <c r="I1071" s="305" t="s">
        <v>2062</v>
      </c>
      <c r="W1071" s="305" t="s">
        <v>2069</v>
      </c>
      <c r="X1071" s="305" t="s">
        <v>2069</v>
      </c>
      <c r="Y1071" s="305" t="s">
        <v>2069</v>
      </c>
      <c r="Z1071" s="305" t="s">
        <v>2069</v>
      </c>
    </row>
    <row r="1072" spans="1:26" ht="15" customHeight="1" x14ac:dyDescent="0.3">
      <c r="A1072" s="249">
        <v>518580</v>
      </c>
      <c r="B1072" s="249" t="s">
        <v>3258</v>
      </c>
      <c r="C1072" s="249" t="s">
        <v>1190</v>
      </c>
      <c r="D1072" s="249" t="s">
        <v>1705</v>
      </c>
      <c r="F1072" s="304"/>
      <c r="G1072" s="304"/>
      <c r="H1072" s="304"/>
      <c r="I1072" s="305" t="s">
        <v>2062</v>
      </c>
      <c r="X1072" s="305" t="s">
        <v>2069</v>
      </c>
      <c r="Y1072" s="305" t="s">
        <v>2069</v>
      </c>
      <c r="Z1072" s="305" t="s">
        <v>2069</v>
      </c>
    </row>
    <row r="1073" spans="1:26" ht="15" customHeight="1" x14ac:dyDescent="0.3">
      <c r="A1073" s="249">
        <v>518593</v>
      </c>
      <c r="B1073" s="249" t="s">
        <v>2343</v>
      </c>
      <c r="C1073" s="249" t="s">
        <v>451</v>
      </c>
      <c r="D1073" s="249" t="s">
        <v>1706</v>
      </c>
      <c r="F1073" s="304"/>
      <c r="G1073" s="304"/>
      <c r="H1073" s="304"/>
      <c r="I1073" s="305" t="s">
        <v>2062</v>
      </c>
      <c r="X1073" s="305" t="s">
        <v>2069</v>
      </c>
      <c r="Y1073" s="305" t="s">
        <v>2069</v>
      </c>
      <c r="Z1073" s="305" t="s">
        <v>2069</v>
      </c>
    </row>
    <row r="1074" spans="1:26" ht="15" customHeight="1" x14ac:dyDescent="0.3">
      <c r="A1074" s="249">
        <v>518635</v>
      </c>
      <c r="B1074" s="249" t="s">
        <v>2345</v>
      </c>
      <c r="C1074" s="249" t="s">
        <v>1095</v>
      </c>
      <c r="D1074" s="249" t="s">
        <v>1804</v>
      </c>
      <c r="F1074" s="304"/>
      <c r="G1074" s="304"/>
      <c r="H1074" s="304"/>
      <c r="I1074" s="305" t="s">
        <v>2062</v>
      </c>
      <c r="V1074" s="305" t="s">
        <v>2069</v>
      </c>
      <c r="W1074" s="305" t="s">
        <v>2069</v>
      </c>
      <c r="X1074" s="305" t="s">
        <v>2069</v>
      </c>
      <c r="Y1074" s="305" t="s">
        <v>2069</v>
      </c>
      <c r="Z1074" s="305" t="s">
        <v>2069</v>
      </c>
    </row>
    <row r="1075" spans="1:26" ht="15" customHeight="1" x14ac:dyDescent="0.3">
      <c r="A1075" s="249">
        <v>518674</v>
      </c>
      <c r="B1075" s="249" t="s">
        <v>3261</v>
      </c>
      <c r="C1075" s="249" t="s">
        <v>2108</v>
      </c>
      <c r="D1075" s="249" t="s">
        <v>2053</v>
      </c>
      <c r="F1075" s="306"/>
      <c r="G1075" s="306"/>
      <c r="H1075" s="306"/>
      <c r="I1075" s="305" t="s">
        <v>2062</v>
      </c>
      <c r="Y1075" s="305" t="s">
        <v>2069</v>
      </c>
      <c r="Z1075" s="305" t="s">
        <v>2069</v>
      </c>
    </row>
    <row r="1076" spans="1:26" ht="15" customHeight="1" x14ac:dyDescent="0.3">
      <c r="A1076" s="249">
        <v>518800</v>
      </c>
      <c r="B1076" s="249" t="s">
        <v>2350</v>
      </c>
      <c r="C1076" s="249" t="s">
        <v>90</v>
      </c>
      <c r="D1076" s="249" t="s">
        <v>1771</v>
      </c>
      <c r="F1076" s="306"/>
      <c r="G1076" s="306"/>
      <c r="H1076" s="306"/>
      <c r="I1076" s="305" t="s">
        <v>2062</v>
      </c>
      <c r="Y1076" s="305" t="s">
        <v>2069</v>
      </c>
      <c r="Z1076" s="305" t="s">
        <v>2069</v>
      </c>
    </row>
    <row r="1077" spans="1:26" ht="15" customHeight="1" x14ac:dyDescent="0.3">
      <c r="A1077" s="249">
        <v>518855</v>
      </c>
      <c r="B1077" s="249" t="s">
        <v>2353</v>
      </c>
      <c r="C1077" s="249" t="s">
        <v>2921</v>
      </c>
      <c r="D1077" s="249" t="s">
        <v>1788</v>
      </c>
      <c r="F1077" s="304"/>
      <c r="G1077" s="304"/>
      <c r="H1077" s="304"/>
      <c r="I1077" s="305" t="s">
        <v>2062</v>
      </c>
      <c r="V1077" s="305" t="s">
        <v>2069</v>
      </c>
      <c r="W1077" s="305" t="s">
        <v>2069</v>
      </c>
      <c r="X1077" s="305" t="s">
        <v>2069</v>
      </c>
      <c r="Y1077" s="305" t="s">
        <v>2069</v>
      </c>
      <c r="Z1077" s="305" t="s">
        <v>2069</v>
      </c>
    </row>
    <row r="1078" spans="1:26" ht="15" customHeight="1" x14ac:dyDescent="0.3">
      <c r="A1078" s="249">
        <v>519092</v>
      </c>
      <c r="B1078" s="249" t="s">
        <v>2360</v>
      </c>
      <c r="C1078" s="249" t="s">
        <v>105</v>
      </c>
      <c r="D1078" s="249" t="s">
        <v>1753</v>
      </c>
      <c r="F1078" s="304"/>
      <c r="G1078" s="304"/>
      <c r="H1078" s="304"/>
      <c r="I1078" s="305" t="s">
        <v>2062</v>
      </c>
      <c r="W1078" s="305" t="s">
        <v>2069</v>
      </c>
      <c r="X1078" s="305" t="s">
        <v>2069</v>
      </c>
      <c r="Y1078" s="305" t="s">
        <v>2069</v>
      </c>
      <c r="Z1078" s="305" t="s">
        <v>2069</v>
      </c>
    </row>
    <row r="1079" spans="1:26" ht="15" customHeight="1" x14ac:dyDescent="0.3">
      <c r="A1079" s="249">
        <v>519098</v>
      </c>
      <c r="B1079" s="249" t="s">
        <v>3264</v>
      </c>
      <c r="C1079" s="249" t="s">
        <v>2925</v>
      </c>
      <c r="D1079" s="249" t="s">
        <v>1733</v>
      </c>
      <c r="F1079" s="304"/>
      <c r="G1079" s="304"/>
      <c r="H1079" s="304"/>
      <c r="I1079" s="305" t="s">
        <v>2062</v>
      </c>
      <c r="W1079" s="305" t="s">
        <v>2069</v>
      </c>
      <c r="X1079" s="305" t="s">
        <v>2069</v>
      </c>
      <c r="Y1079" s="305" t="s">
        <v>2069</v>
      </c>
      <c r="Z1079" s="305" t="s">
        <v>2069</v>
      </c>
    </row>
    <row r="1080" spans="1:26" ht="15" customHeight="1" x14ac:dyDescent="0.3">
      <c r="A1080" s="249">
        <v>519145</v>
      </c>
      <c r="B1080" s="249" t="s">
        <v>3268</v>
      </c>
      <c r="C1080" s="249" t="s">
        <v>2738</v>
      </c>
      <c r="D1080" s="249" t="s">
        <v>323</v>
      </c>
      <c r="F1080" s="304"/>
      <c r="G1080" s="304"/>
      <c r="H1080" s="304"/>
      <c r="I1080" s="305" t="s">
        <v>2062</v>
      </c>
      <c r="W1080" s="305" t="s">
        <v>2069</v>
      </c>
      <c r="Y1080" s="305" t="s">
        <v>2069</v>
      </c>
      <c r="Z1080" s="305" t="s">
        <v>2069</v>
      </c>
    </row>
    <row r="1081" spans="1:26" ht="15" customHeight="1" x14ac:dyDescent="0.3">
      <c r="A1081" s="249">
        <v>519323</v>
      </c>
      <c r="B1081" s="249" t="s">
        <v>2369</v>
      </c>
      <c r="C1081" s="249" t="s">
        <v>1348</v>
      </c>
      <c r="D1081" s="249" t="s">
        <v>1766</v>
      </c>
      <c r="F1081" s="306"/>
      <c r="G1081" s="306"/>
      <c r="H1081" s="306"/>
      <c r="I1081" s="305" t="s">
        <v>2062</v>
      </c>
      <c r="X1081" s="305" t="s">
        <v>2069</v>
      </c>
      <c r="Y1081" s="305" t="s">
        <v>2069</v>
      </c>
      <c r="Z1081" s="305" t="s">
        <v>2069</v>
      </c>
    </row>
    <row r="1082" spans="1:26" ht="15" customHeight="1" x14ac:dyDescent="0.3">
      <c r="A1082" s="249">
        <v>519364</v>
      </c>
      <c r="B1082" s="249" t="s">
        <v>3271</v>
      </c>
      <c r="C1082" s="249" t="s">
        <v>2995</v>
      </c>
      <c r="D1082" s="249" t="s">
        <v>560</v>
      </c>
      <c r="F1082" s="304"/>
      <c r="G1082" s="304"/>
      <c r="H1082" s="304"/>
      <c r="I1082" s="305" t="s">
        <v>2062</v>
      </c>
      <c r="Y1082" s="305" t="s">
        <v>2069</v>
      </c>
      <c r="Z1082" s="305" t="s">
        <v>2069</v>
      </c>
    </row>
    <row r="1083" spans="1:26" ht="15" customHeight="1" x14ac:dyDescent="0.3">
      <c r="A1083" s="249">
        <v>519385</v>
      </c>
      <c r="B1083" s="249" t="s">
        <v>3273</v>
      </c>
      <c r="C1083" s="249" t="s">
        <v>280</v>
      </c>
      <c r="D1083" s="249" t="s">
        <v>1701</v>
      </c>
      <c r="F1083" s="306"/>
      <c r="G1083" s="306"/>
      <c r="H1083" s="306"/>
      <c r="I1083" s="305" t="s">
        <v>2062</v>
      </c>
      <c r="Y1083" s="305" t="s">
        <v>2069</v>
      </c>
      <c r="Z1083" s="305" t="s">
        <v>2069</v>
      </c>
    </row>
    <row r="1084" spans="1:26" ht="15" customHeight="1" x14ac:dyDescent="0.3">
      <c r="A1084" s="249">
        <v>519428</v>
      </c>
      <c r="B1084" s="249" t="s">
        <v>3274</v>
      </c>
      <c r="C1084" s="249" t="s">
        <v>3275</v>
      </c>
      <c r="D1084" s="249" t="s">
        <v>1679</v>
      </c>
      <c r="F1084" s="304"/>
      <c r="G1084" s="304"/>
      <c r="H1084" s="304"/>
      <c r="I1084" s="305" t="s">
        <v>2062</v>
      </c>
      <c r="V1084" s="305" t="s">
        <v>2069</v>
      </c>
      <c r="W1084" s="305" t="s">
        <v>2069</v>
      </c>
      <c r="X1084" s="305" t="s">
        <v>2069</v>
      </c>
      <c r="Y1084" s="305" t="s">
        <v>2069</v>
      </c>
      <c r="Z1084" s="305" t="s">
        <v>2069</v>
      </c>
    </row>
    <row r="1085" spans="1:26" ht="15" customHeight="1" x14ac:dyDescent="0.3">
      <c r="A1085" s="249">
        <v>519451</v>
      </c>
      <c r="B1085" s="249" t="s">
        <v>3277</v>
      </c>
      <c r="C1085" s="249" t="s">
        <v>2375</v>
      </c>
      <c r="D1085" s="249" t="s">
        <v>1650</v>
      </c>
      <c r="E1085" s="304"/>
      <c r="F1085" s="304"/>
      <c r="G1085" s="304"/>
      <c r="H1085" s="304"/>
      <c r="I1085" s="305" t="s">
        <v>2062</v>
      </c>
      <c r="W1085" s="305" t="s">
        <v>2069</v>
      </c>
      <c r="X1085" s="305" t="s">
        <v>2069</v>
      </c>
      <c r="Y1085" s="305" t="s">
        <v>2069</v>
      </c>
      <c r="Z1085" s="305" t="s">
        <v>2069</v>
      </c>
    </row>
    <row r="1086" spans="1:26" ht="15" customHeight="1" x14ac:dyDescent="0.3">
      <c r="A1086" s="249">
        <v>519474</v>
      </c>
      <c r="B1086" s="249" t="s">
        <v>2377</v>
      </c>
      <c r="C1086" s="249" t="s">
        <v>349</v>
      </c>
      <c r="D1086" s="249" t="s">
        <v>1675</v>
      </c>
      <c r="F1086" s="304"/>
      <c r="G1086" s="304"/>
      <c r="H1086" s="304"/>
      <c r="I1086" s="305" t="s">
        <v>2062</v>
      </c>
      <c r="Y1086" s="305" t="s">
        <v>2069</v>
      </c>
      <c r="Z1086" s="305" t="s">
        <v>2069</v>
      </c>
    </row>
    <row r="1087" spans="1:26" ht="15" customHeight="1" x14ac:dyDescent="0.3">
      <c r="A1087" s="249">
        <v>519501</v>
      </c>
      <c r="B1087" s="249" t="s">
        <v>2379</v>
      </c>
      <c r="C1087" s="249" t="s">
        <v>2627</v>
      </c>
      <c r="D1087" s="249" t="s">
        <v>3278</v>
      </c>
      <c r="F1087" s="306"/>
      <c r="G1087" s="306"/>
      <c r="H1087" s="306"/>
      <c r="I1087" s="305" t="s">
        <v>2062</v>
      </c>
      <c r="Y1087" s="305" t="s">
        <v>2069</v>
      </c>
      <c r="Z1087" s="305" t="s">
        <v>2069</v>
      </c>
    </row>
    <row r="1088" spans="1:26" ht="15" customHeight="1" x14ac:dyDescent="0.3">
      <c r="A1088" s="249">
        <v>519687</v>
      </c>
      <c r="B1088" s="249" t="s">
        <v>2390</v>
      </c>
      <c r="C1088" s="249" t="s">
        <v>368</v>
      </c>
      <c r="D1088" s="249" t="s">
        <v>1675</v>
      </c>
      <c r="F1088" s="304"/>
      <c r="G1088" s="304"/>
      <c r="H1088" s="304"/>
      <c r="I1088" s="305" t="s">
        <v>2062</v>
      </c>
      <c r="V1088" s="305" t="s">
        <v>2069</v>
      </c>
      <c r="Y1088" s="305" t="s">
        <v>2069</v>
      </c>
      <c r="Z1088" s="305" t="s">
        <v>2069</v>
      </c>
    </row>
    <row r="1089" spans="1:26" ht="15" customHeight="1" x14ac:dyDescent="0.3">
      <c r="A1089" s="249">
        <v>519690</v>
      </c>
      <c r="B1089" s="249" t="s">
        <v>2391</v>
      </c>
      <c r="C1089" s="249" t="s">
        <v>82</v>
      </c>
      <c r="D1089" s="249" t="s">
        <v>3260</v>
      </c>
      <c r="F1089" s="304"/>
      <c r="G1089" s="304"/>
      <c r="H1089" s="304"/>
      <c r="I1089" s="305" t="s">
        <v>2062</v>
      </c>
      <c r="W1089" s="305" t="s">
        <v>2069</v>
      </c>
      <c r="X1089" s="305" t="s">
        <v>2069</v>
      </c>
      <c r="Y1089" s="305" t="s">
        <v>2069</v>
      </c>
      <c r="Z1089" s="305" t="s">
        <v>2069</v>
      </c>
    </row>
    <row r="1090" spans="1:26" ht="15" customHeight="1" x14ac:dyDescent="0.3">
      <c r="A1090" s="249">
        <v>519694</v>
      </c>
      <c r="B1090" s="249" t="s">
        <v>2392</v>
      </c>
      <c r="C1090" s="249" t="s">
        <v>101</v>
      </c>
      <c r="D1090" s="249" t="s">
        <v>1880</v>
      </c>
      <c r="F1090" s="304"/>
      <c r="G1090" s="304"/>
      <c r="H1090" s="304"/>
      <c r="I1090" s="305" t="s">
        <v>2062</v>
      </c>
      <c r="W1090" s="305" t="s">
        <v>2069</v>
      </c>
      <c r="X1090" s="305" t="s">
        <v>2069</v>
      </c>
      <c r="Y1090" s="305" t="s">
        <v>2069</v>
      </c>
      <c r="Z1090" s="305" t="s">
        <v>2069</v>
      </c>
    </row>
    <row r="1091" spans="1:26" ht="15" customHeight="1" x14ac:dyDescent="0.3">
      <c r="A1091" s="249">
        <v>519825</v>
      </c>
      <c r="B1091" s="249" t="s">
        <v>3283</v>
      </c>
      <c r="C1091" s="249" t="s">
        <v>2071</v>
      </c>
      <c r="D1091" s="249" t="s">
        <v>3284</v>
      </c>
      <c r="F1091" s="306"/>
      <c r="G1091" s="306"/>
      <c r="H1091" s="306"/>
      <c r="I1091" s="305" t="s">
        <v>2062</v>
      </c>
      <c r="W1091" s="305" t="s">
        <v>2069</v>
      </c>
      <c r="Y1091" s="305" t="s">
        <v>2069</v>
      </c>
      <c r="Z1091" s="305" t="s">
        <v>2069</v>
      </c>
    </row>
    <row r="1092" spans="1:26" ht="15" customHeight="1" x14ac:dyDescent="0.3">
      <c r="A1092" s="249">
        <v>520000</v>
      </c>
      <c r="B1092" s="249" t="s">
        <v>2395</v>
      </c>
      <c r="C1092" s="249" t="s">
        <v>70</v>
      </c>
      <c r="D1092" s="249" t="s">
        <v>3286</v>
      </c>
      <c r="F1092" s="304"/>
      <c r="G1092" s="304"/>
      <c r="H1092" s="304"/>
      <c r="I1092" s="305" t="s">
        <v>2062</v>
      </c>
      <c r="Y1092" s="305" t="s">
        <v>2069</v>
      </c>
      <c r="Z1092" s="305" t="s">
        <v>2069</v>
      </c>
    </row>
    <row r="1093" spans="1:26" ht="15" customHeight="1" x14ac:dyDescent="0.3">
      <c r="A1093" s="249">
        <v>520121</v>
      </c>
      <c r="B1093" s="249" t="s">
        <v>3287</v>
      </c>
      <c r="C1093" s="249" t="s">
        <v>3288</v>
      </c>
      <c r="D1093" s="249" t="s">
        <v>556</v>
      </c>
      <c r="F1093" s="306"/>
      <c r="G1093" s="306"/>
      <c r="H1093" s="306"/>
      <c r="I1093" s="305" t="s">
        <v>2062</v>
      </c>
      <c r="V1093" s="305" t="s">
        <v>2069</v>
      </c>
      <c r="W1093" s="305" t="s">
        <v>2069</v>
      </c>
      <c r="X1093" s="305" t="s">
        <v>2069</v>
      </c>
      <c r="Y1093" s="305" t="s">
        <v>2069</v>
      </c>
      <c r="Z1093" s="305" t="s">
        <v>2069</v>
      </c>
    </row>
    <row r="1094" spans="1:26" ht="15" customHeight="1" x14ac:dyDescent="0.3">
      <c r="A1094" s="249">
        <v>520151</v>
      </c>
      <c r="B1094" s="249" t="s">
        <v>3289</v>
      </c>
      <c r="C1094" s="249" t="s">
        <v>2194</v>
      </c>
      <c r="D1094" s="249" t="s">
        <v>1684</v>
      </c>
      <c r="F1094" s="304"/>
      <c r="G1094" s="304"/>
      <c r="H1094" s="304"/>
      <c r="I1094" s="305" t="s">
        <v>2062</v>
      </c>
      <c r="X1094" s="305" t="s">
        <v>2069</v>
      </c>
      <c r="Y1094" s="305" t="s">
        <v>2069</v>
      </c>
      <c r="Z1094" s="305" t="s">
        <v>2069</v>
      </c>
    </row>
    <row r="1095" spans="1:26" ht="15" customHeight="1" x14ac:dyDescent="0.3">
      <c r="A1095" s="249">
        <v>520371</v>
      </c>
      <c r="B1095" s="249" t="s">
        <v>2401</v>
      </c>
      <c r="C1095" s="249" t="s">
        <v>2879</v>
      </c>
      <c r="D1095" s="249" t="s">
        <v>1679</v>
      </c>
      <c r="F1095" s="304"/>
      <c r="G1095" s="304"/>
      <c r="H1095" s="304"/>
      <c r="I1095" s="305" t="s">
        <v>2062</v>
      </c>
      <c r="X1095" s="305" t="s">
        <v>2069</v>
      </c>
      <c r="Y1095" s="305" t="s">
        <v>2069</v>
      </c>
      <c r="Z1095" s="305" t="s">
        <v>2069</v>
      </c>
    </row>
    <row r="1096" spans="1:26" ht="15" customHeight="1" x14ac:dyDescent="0.3">
      <c r="A1096" s="249">
        <v>520476</v>
      </c>
      <c r="B1096" s="249" t="s">
        <v>3295</v>
      </c>
      <c r="C1096" s="249" t="s">
        <v>3296</v>
      </c>
      <c r="D1096" s="249" t="s">
        <v>1703</v>
      </c>
      <c r="F1096" s="306"/>
      <c r="G1096" s="306"/>
      <c r="H1096" s="306"/>
      <c r="I1096" s="305" t="s">
        <v>2062</v>
      </c>
      <c r="Y1096" s="305" t="s">
        <v>2069</v>
      </c>
      <c r="Z1096" s="305" t="s">
        <v>2069</v>
      </c>
    </row>
    <row r="1097" spans="1:26" ht="15" customHeight="1" x14ac:dyDescent="0.3">
      <c r="A1097" s="249">
        <v>520592</v>
      </c>
      <c r="B1097" s="249" t="s">
        <v>3297</v>
      </c>
      <c r="C1097" s="249" t="s">
        <v>3298</v>
      </c>
      <c r="D1097" s="249" t="s">
        <v>1745</v>
      </c>
      <c r="F1097" s="304"/>
      <c r="G1097" s="304"/>
      <c r="H1097" s="304"/>
      <c r="I1097" s="305" t="s">
        <v>2062</v>
      </c>
      <c r="W1097" s="305" t="s">
        <v>2069</v>
      </c>
      <c r="X1097" s="305" t="s">
        <v>2069</v>
      </c>
      <c r="Y1097" s="305" t="s">
        <v>2069</v>
      </c>
      <c r="Z1097" s="305" t="s">
        <v>2069</v>
      </c>
    </row>
    <row r="1098" spans="1:26" ht="15" customHeight="1" x14ac:dyDescent="0.3">
      <c r="A1098" s="249">
        <v>520836</v>
      </c>
      <c r="B1098" s="249" t="s">
        <v>3300</v>
      </c>
      <c r="C1098" s="249" t="s">
        <v>2975</v>
      </c>
      <c r="D1098" s="249" t="s">
        <v>551</v>
      </c>
      <c r="F1098" s="304"/>
      <c r="G1098" s="304"/>
      <c r="H1098" s="304"/>
      <c r="I1098" s="305" t="s">
        <v>2062</v>
      </c>
      <c r="Y1098" s="305" t="s">
        <v>2069</v>
      </c>
      <c r="Z1098" s="305" t="s">
        <v>2069</v>
      </c>
    </row>
    <row r="1099" spans="1:26" ht="15" customHeight="1" x14ac:dyDescent="0.3">
      <c r="A1099" s="249">
        <v>520945</v>
      </c>
      <c r="B1099" s="249" t="s">
        <v>3301</v>
      </c>
      <c r="C1099" s="249" t="s">
        <v>2756</v>
      </c>
      <c r="D1099" s="249" t="s">
        <v>1703</v>
      </c>
      <c r="F1099" s="304"/>
      <c r="G1099" s="304"/>
      <c r="H1099" s="304"/>
      <c r="I1099" s="305" t="s">
        <v>2062</v>
      </c>
      <c r="Y1099" s="305" t="s">
        <v>2069</v>
      </c>
      <c r="Z1099" s="305" t="s">
        <v>2069</v>
      </c>
    </row>
    <row r="1100" spans="1:26" ht="15" customHeight="1" x14ac:dyDescent="0.3">
      <c r="A1100" s="249">
        <v>521057</v>
      </c>
      <c r="B1100" s="249" t="s">
        <v>247</v>
      </c>
      <c r="C1100" s="249" t="s">
        <v>107</v>
      </c>
      <c r="D1100" s="249" t="s">
        <v>1658</v>
      </c>
      <c r="F1100" s="304"/>
      <c r="G1100" s="304"/>
      <c r="H1100" s="304"/>
      <c r="I1100" s="305" t="s">
        <v>2062</v>
      </c>
      <c r="Y1100" s="305" t="s">
        <v>2069</v>
      </c>
      <c r="Z1100" s="305" t="s">
        <v>2069</v>
      </c>
    </row>
    <row r="1101" spans="1:26" ht="15" customHeight="1" x14ac:dyDescent="0.3">
      <c r="A1101" s="249">
        <v>521316</v>
      </c>
      <c r="B1101" s="249" t="s">
        <v>3304</v>
      </c>
      <c r="C1101" s="249" t="s">
        <v>2108</v>
      </c>
      <c r="D1101" s="249" t="s">
        <v>1711</v>
      </c>
      <c r="F1101" s="306"/>
      <c r="G1101" s="306"/>
      <c r="H1101" s="306"/>
      <c r="I1101" s="305" t="s">
        <v>2062</v>
      </c>
      <c r="W1101" s="305" t="s">
        <v>2069</v>
      </c>
      <c r="X1101" s="305" t="s">
        <v>2069</v>
      </c>
      <c r="Y1101" s="305" t="s">
        <v>2069</v>
      </c>
      <c r="Z1101" s="305" t="s">
        <v>2069</v>
      </c>
    </row>
    <row r="1102" spans="1:26" ht="15" customHeight="1" x14ac:dyDescent="0.3">
      <c r="A1102" s="249">
        <v>522039</v>
      </c>
      <c r="B1102" s="249" t="s">
        <v>2459</v>
      </c>
      <c r="C1102" s="249" t="s">
        <v>97</v>
      </c>
      <c r="D1102" s="249" t="s">
        <v>549</v>
      </c>
      <c r="F1102" s="306"/>
      <c r="G1102" s="306"/>
      <c r="H1102" s="306"/>
      <c r="I1102" s="305" t="s">
        <v>2062</v>
      </c>
      <c r="Y1102" s="305" t="s">
        <v>2069</v>
      </c>
      <c r="Z1102" s="305" t="s">
        <v>2069</v>
      </c>
    </row>
    <row r="1103" spans="1:26" ht="15" customHeight="1" x14ac:dyDescent="0.3">
      <c r="A1103" s="249">
        <v>522178</v>
      </c>
      <c r="B1103" s="249" t="s">
        <v>2467</v>
      </c>
      <c r="C1103" s="249" t="s">
        <v>240</v>
      </c>
      <c r="D1103" s="249" t="s">
        <v>3021</v>
      </c>
      <c r="F1103" s="306"/>
      <c r="G1103" s="306"/>
      <c r="H1103" s="306"/>
      <c r="I1103" s="305" t="s">
        <v>2062</v>
      </c>
      <c r="Y1103" s="305" t="s">
        <v>2069</v>
      </c>
      <c r="Z1103" s="305" t="s">
        <v>2069</v>
      </c>
    </row>
    <row r="1104" spans="1:26" ht="15" customHeight="1" x14ac:dyDescent="0.3">
      <c r="A1104" s="249">
        <v>522818</v>
      </c>
      <c r="B1104" s="249" t="s">
        <v>2519</v>
      </c>
      <c r="C1104" s="249" t="s">
        <v>600</v>
      </c>
      <c r="D1104" s="249" t="s">
        <v>1780</v>
      </c>
      <c r="F1104" s="306"/>
      <c r="G1104" s="306"/>
      <c r="H1104" s="306"/>
      <c r="I1104" s="305" t="s">
        <v>2062</v>
      </c>
      <c r="Y1104" s="305" t="s">
        <v>2069</v>
      </c>
      <c r="Z1104" s="305" t="s">
        <v>2069</v>
      </c>
    </row>
    <row r="1105" spans="1:26" ht="15" customHeight="1" x14ac:dyDescent="0.3">
      <c r="A1105" s="249">
        <v>515528</v>
      </c>
      <c r="B1105" s="249" t="s">
        <v>2234</v>
      </c>
      <c r="C1105" s="249" t="s">
        <v>955</v>
      </c>
      <c r="D1105" s="249" t="s">
        <v>1655</v>
      </c>
      <c r="F1105" s="304"/>
      <c r="G1105" s="304"/>
      <c r="H1105" s="304"/>
      <c r="I1105" s="305" t="s">
        <v>2062</v>
      </c>
      <c r="Z1105" s="305" t="s">
        <v>2069</v>
      </c>
    </row>
    <row r="1106" spans="1:26" ht="15" customHeight="1" x14ac:dyDescent="0.3">
      <c r="A1106" s="249">
        <v>515916</v>
      </c>
      <c r="B1106" s="249" t="s">
        <v>2868</v>
      </c>
      <c r="C1106" s="249" t="s">
        <v>2869</v>
      </c>
      <c r="D1106" s="249" t="s">
        <v>2052</v>
      </c>
      <c r="F1106" s="306"/>
      <c r="G1106" s="306"/>
      <c r="H1106" s="306"/>
      <c r="I1106" s="305" t="s">
        <v>2062</v>
      </c>
      <c r="Z1106" s="305" t="s">
        <v>2069</v>
      </c>
    </row>
    <row r="1107" spans="1:26" ht="15" customHeight="1" x14ac:dyDescent="0.3">
      <c r="A1107" s="249">
        <v>516537</v>
      </c>
      <c r="B1107" s="249" t="s">
        <v>2255</v>
      </c>
      <c r="C1107" s="249" t="s">
        <v>82</v>
      </c>
      <c r="D1107" s="249" t="s">
        <v>1804</v>
      </c>
      <c r="F1107" s="304"/>
      <c r="G1107" s="304"/>
      <c r="H1107" s="304"/>
      <c r="I1107" s="305" t="s">
        <v>2062</v>
      </c>
      <c r="Z1107" s="305" t="s">
        <v>2069</v>
      </c>
    </row>
    <row r="1108" spans="1:26" ht="15" customHeight="1" x14ac:dyDescent="0.3">
      <c r="A1108" s="249">
        <v>517174</v>
      </c>
      <c r="B1108" s="249" t="s">
        <v>2280</v>
      </c>
      <c r="C1108" s="249" t="s">
        <v>288</v>
      </c>
      <c r="D1108" s="249" t="s">
        <v>1695</v>
      </c>
      <c r="F1108" s="310"/>
      <c r="G1108" s="310"/>
      <c r="H1108" s="307"/>
      <c r="I1108" s="305" t="s">
        <v>2062</v>
      </c>
      <c r="Z1108" s="305" t="s">
        <v>2069</v>
      </c>
    </row>
    <row r="1109" spans="1:26" ht="15" customHeight="1" x14ac:dyDescent="0.3">
      <c r="A1109" s="249">
        <v>517254</v>
      </c>
      <c r="B1109" s="249" t="s">
        <v>2283</v>
      </c>
      <c r="C1109" s="249" t="s">
        <v>90</v>
      </c>
      <c r="D1109" s="249" t="s">
        <v>2888</v>
      </c>
      <c r="F1109" s="304"/>
      <c r="G1109" s="304"/>
      <c r="H1109" s="304"/>
      <c r="I1109" s="305" t="s">
        <v>2062</v>
      </c>
      <c r="Z1109" s="305" t="s">
        <v>2069</v>
      </c>
    </row>
    <row r="1110" spans="1:26" ht="15" customHeight="1" x14ac:dyDescent="0.3">
      <c r="A1110" s="249">
        <v>517476</v>
      </c>
      <c r="B1110" s="249" t="s">
        <v>2293</v>
      </c>
      <c r="C1110" s="249" t="s">
        <v>433</v>
      </c>
      <c r="D1110" s="249" t="s">
        <v>556</v>
      </c>
      <c r="F1110" s="304"/>
      <c r="G1110" s="304"/>
      <c r="H1110" s="304"/>
      <c r="I1110" s="305" t="s">
        <v>2062</v>
      </c>
      <c r="Z1110" s="305" t="s">
        <v>2069</v>
      </c>
    </row>
    <row r="1111" spans="1:26" ht="15" customHeight="1" x14ac:dyDescent="0.3">
      <c r="A1111" s="249">
        <v>517882</v>
      </c>
      <c r="B1111" s="249" t="s">
        <v>2896</v>
      </c>
      <c r="C1111" s="249" t="s">
        <v>90</v>
      </c>
      <c r="D1111" s="249" t="s">
        <v>1686</v>
      </c>
      <c r="F1111" s="306"/>
      <c r="G1111" s="306"/>
      <c r="H1111" s="306"/>
      <c r="I1111" s="305" t="s">
        <v>2062</v>
      </c>
      <c r="Z1111" s="305" t="s">
        <v>2069</v>
      </c>
    </row>
    <row r="1112" spans="1:26" ht="15" customHeight="1" x14ac:dyDescent="0.3">
      <c r="A1112" s="249">
        <v>517904</v>
      </c>
      <c r="B1112" s="249" t="s">
        <v>2307</v>
      </c>
      <c r="C1112" s="249" t="s">
        <v>71</v>
      </c>
      <c r="D1112" s="249" t="s">
        <v>1800</v>
      </c>
      <c r="F1112" s="304"/>
      <c r="G1112" s="304"/>
      <c r="H1112" s="304"/>
      <c r="I1112" s="305" t="s">
        <v>2062</v>
      </c>
      <c r="Z1112" s="305" t="s">
        <v>2069</v>
      </c>
    </row>
    <row r="1113" spans="1:26" ht="15" customHeight="1" x14ac:dyDescent="0.3">
      <c r="A1113" s="249">
        <v>518803</v>
      </c>
      <c r="B1113" s="249" t="s">
        <v>2351</v>
      </c>
      <c r="C1113" s="249" t="s">
        <v>73</v>
      </c>
      <c r="D1113" s="249" t="s">
        <v>89</v>
      </c>
      <c r="F1113" s="304"/>
      <c r="G1113" s="304"/>
      <c r="H1113" s="304"/>
      <c r="I1113" s="305" t="s">
        <v>2062</v>
      </c>
      <c r="Z1113" s="305" t="s">
        <v>2069</v>
      </c>
    </row>
    <row r="1114" spans="1:26" ht="15" customHeight="1" x14ac:dyDescent="0.3">
      <c r="A1114" s="249">
        <v>518898</v>
      </c>
      <c r="B1114" s="249" t="s">
        <v>2951</v>
      </c>
      <c r="C1114" s="249" t="s">
        <v>2114</v>
      </c>
      <c r="D1114" s="249" t="s">
        <v>1787</v>
      </c>
      <c r="F1114" s="310"/>
      <c r="G1114" s="310"/>
      <c r="H1114" s="307"/>
      <c r="I1114" s="305" t="s">
        <v>2062</v>
      </c>
      <c r="Z1114" s="305" t="s">
        <v>2069</v>
      </c>
    </row>
    <row r="1115" spans="1:26" ht="15" customHeight="1" x14ac:dyDescent="0.3">
      <c r="A1115" s="249">
        <v>519136</v>
      </c>
      <c r="B1115" s="249" t="s">
        <v>2361</v>
      </c>
      <c r="C1115" s="249" t="s">
        <v>2116</v>
      </c>
      <c r="D1115" s="249" t="s">
        <v>2967</v>
      </c>
      <c r="F1115" s="306"/>
      <c r="G1115" s="306"/>
      <c r="H1115" s="306"/>
      <c r="I1115" s="305" t="s">
        <v>2062</v>
      </c>
      <c r="Z1115" s="305" t="s">
        <v>2069</v>
      </c>
    </row>
    <row r="1116" spans="1:26" ht="15" customHeight="1" x14ac:dyDescent="0.3">
      <c r="A1116" s="249">
        <v>519446</v>
      </c>
      <c r="B1116" s="249" t="s">
        <v>2374</v>
      </c>
      <c r="C1116" s="249" t="s">
        <v>71</v>
      </c>
      <c r="D1116" s="249" t="s">
        <v>1797</v>
      </c>
      <c r="F1116" s="310"/>
      <c r="G1116" s="310"/>
      <c r="H1116" s="307"/>
      <c r="I1116" s="305" t="s">
        <v>2062</v>
      </c>
      <c r="Z1116" s="305" t="s">
        <v>2069</v>
      </c>
    </row>
    <row r="1117" spans="1:26" ht="15" customHeight="1" x14ac:dyDescent="0.3">
      <c r="A1117" s="249">
        <v>519580</v>
      </c>
      <c r="B1117" s="249" t="s">
        <v>2384</v>
      </c>
      <c r="C1117" s="249" t="s">
        <v>74</v>
      </c>
      <c r="D1117" s="249" t="s">
        <v>1733</v>
      </c>
      <c r="F1117" s="306"/>
      <c r="G1117" s="306"/>
      <c r="H1117" s="306"/>
      <c r="I1117" s="305" t="s">
        <v>2062</v>
      </c>
      <c r="Z1117" s="305" t="s">
        <v>2069</v>
      </c>
    </row>
    <row r="1118" spans="1:26" ht="15" customHeight="1" x14ac:dyDescent="0.3">
      <c r="A1118" s="249">
        <v>519792</v>
      </c>
      <c r="B1118" s="249" t="s">
        <v>3001</v>
      </c>
      <c r="C1118" s="249" t="s">
        <v>2939</v>
      </c>
      <c r="D1118" s="249" t="s">
        <v>3002</v>
      </c>
      <c r="F1118" s="310"/>
      <c r="G1118" s="310"/>
      <c r="H1118" s="307"/>
      <c r="I1118" s="305" t="s">
        <v>2062</v>
      </c>
      <c r="Z1118" s="305" t="s">
        <v>2069</v>
      </c>
    </row>
    <row r="1119" spans="1:26" ht="15" customHeight="1" x14ac:dyDescent="0.3">
      <c r="A1119" s="249">
        <v>520077</v>
      </c>
      <c r="B1119" s="249" t="s">
        <v>3024</v>
      </c>
      <c r="C1119" s="249" t="s">
        <v>2676</v>
      </c>
      <c r="D1119" s="249" t="s">
        <v>2711</v>
      </c>
      <c r="F1119" s="306"/>
      <c r="G1119" s="306"/>
      <c r="H1119" s="306"/>
      <c r="I1119" s="305" t="s">
        <v>2062</v>
      </c>
      <c r="Z1119" s="305" t="s">
        <v>2069</v>
      </c>
    </row>
    <row r="1120" spans="1:26" ht="15" customHeight="1" x14ac:dyDescent="0.3">
      <c r="A1120" s="249">
        <v>521038</v>
      </c>
      <c r="B1120" s="249" t="s">
        <v>2409</v>
      </c>
      <c r="C1120" s="249" t="s">
        <v>353</v>
      </c>
      <c r="D1120" s="249" t="s">
        <v>1794</v>
      </c>
      <c r="F1120" s="304"/>
      <c r="G1120" s="304"/>
      <c r="H1120" s="304"/>
      <c r="I1120" s="305" t="s">
        <v>2062</v>
      </c>
      <c r="Z1120" s="305" t="s">
        <v>2069</v>
      </c>
    </row>
    <row r="1121" spans="1:26" ht="15" customHeight="1" x14ac:dyDescent="0.3">
      <c r="A1121" s="249">
        <v>521381</v>
      </c>
      <c r="B1121" s="249" t="s">
        <v>1298</v>
      </c>
      <c r="C1121" s="249" t="s">
        <v>882</v>
      </c>
      <c r="D1121" s="249" t="s">
        <v>2028</v>
      </c>
      <c r="F1121" s="306"/>
      <c r="G1121" s="306"/>
      <c r="H1121" s="306"/>
      <c r="I1121" s="305" t="s">
        <v>2062</v>
      </c>
      <c r="Z1121" s="305" t="s">
        <v>2069</v>
      </c>
    </row>
    <row r="1122" spans="1:26" ht="15" customHeight="1" x14ac:dyDescent="0.3">
      <c r="A1122" s="249">
        <v>521410</v>
      </c>
      <c r="B1122" s="249" t="s">
        <v>2417</v>
      </c>
      <c r="C1122" s="249" t="s">
        <v>76</v>
      </c>
      <c r="D1122" s="249" t="s">
        <v>1658</v>
      </c>
      <c r="F1122" s="304"/>
      <c r="G1122" s="304"/>
      <c r="H1122" s="304"/>
      <c r="I1122" s="305" t="s">
        <v>2062</v>
      </c>
      <c r="Z1122" s="305" t="s">
        <v>2069</v>
      </c>
    </row>
    <row r="1123" spans="1:26" ht="15" customHeight="1" x14ac:dyDescent="0.3">
      <c r="A1123" s="249">
        <v>521517</v>
      </c>
      <c r="B1123" s="249" t="s">
        <v>2424</v>
      </c>
      <c r="C1123" s="249" t="s">
        <v>500</v>
      </c>
      <c r="D1123" s="249" t="s">
        <v>3129</v>
      </c>
      <c r="F1123" s="306"/>
      <c r="G1123" s="306"/>
      <c r="H1123" s="306"/>
      <c r="I1123" s="305" t="s">
        <v>2062</v>
      </c>
      <c r="Z1123" s="305" t="s">
        <v>2069</v>
      </c>
    </row>
    <row r="1124" spans="1:26" ht="15" customHeight="1" x14ac:dyDescent="0.3">
      <c r="A1124" s="249">
        <v>521660</v>
      </c>
      <c r="B1124" s="249" t="s">
        <v>1335</v>
      </c>
      <c r="C1124" s="249" t="s">
        <v>71</v>
      </c>
      <c r="D1124" s="249" t="s">
        <v>3134</v>
      </c>
      <c r="F1124" s="304"/>
      <c r="G1124" s="304"/>
      <c r="H1124" s="304"/>
      <c r="I1124" s="305" t="s">
        <v>2062</v>
      </c>
      <c r="Z1124" s="305" t="s">
        <v>2069</v>
      </c>
    </row>
    <row r="1125" spans="1:26" ht="15" customHeight="1" x14ac:dyDescent="0.3">
      <c r="A1125" s="249">
        <v>521682</v>
      </c>
      <c r="B1125" s="249" t="s">
        <v>1336</v>
      </c>
      <c r="C1125" s="249" t="s">
        <v>514</v>
      </c>
      <c r="D1125" s="249" t="s">
        <v>1656</v>
      </c>
      <c r="F1125" s="306"/>
      <c r="G1125" s="306"/>
      <c r="H1125" s="306"/>
      <c r="I1125" s="305" t="s">
        <v>2062</v>
      </c>
      <c r="Z1125" s="305" t="s">
        <v>2069</v>
      </c>
    </row>
    <row r="1126" spans="1:26" ht="15" customHeight="1" x14ac:dyDescent="0.3">
      <c r="A1126" s="249">
        <v>521773</v>
      </c>
      <c r="B1126" s="249" t="s">
        <v>1346</v>
      </c>
      <c r="C1126" s="249" t="s">
        <v>409</v>
      </c>
      <c r="D1126" s="249" t="s">
        <v>3036</v>
      </c>
      <c r="F1126" s="306"/>
      <c r="G1126" s="306"/>
      <c r="H1126" s="306"/>
      <c r="I1126" s="305" t="s">
        <v>2062</v>
      </c>
      <c r="Z1126" s="305" t="s">
        <v>2069</v>
      </c>
    </row>
    <row r="1127" spans="1:26" ht="15" customHeight="1" x14ac:dyDescent="0.3">
      <c r="A1127" s="249">
        <v>521962</v>
      </c>
      <c r="B1127" s="249" t="s">
        <v>2454</v>
      </c>
      <c r="C1127" s="249" t="s">
        <v>706</v>
      </c>
      <c r="D1127" s="249" t="s">
        <v>1724</v>
      </c>
      <c r="F1127" s="306"/>
      <c r="G1127" s="306"/>
      <c r="H1127" s="306"/>
      <c r="I1127" s="305" t="s">
        <v>2062</v>
      </c>
      <c r="Z1127" s="305" t="s">
        <v>2069</v>
      </c>
    </row>
    <row r="1128" spans="1:26" ht="15" customHeight="1" x14ac:dyDescent="0.3">
      <c r="A1128" s="249">
        <v>522002</v>
      </c>
      <c r="B1128" s="249" t="s">
        <v>1387</v>
      </c>
      <c r="C1128" s="249" t="s">
        <v>688</v>
      </c>
      <c r="D1128" s="249" t="s">
        <v>1679</v>
      </c>
      <c r="F1128" s="304"/>
      <c r="G1128" s="304"/>
      <c r="H1128" s="304"/>
      <c r="I1128" s="305" t="s">
        <v>2062</v>
      </c>
      <c r="Z1128" s="305" t="s">
        <v>2069</v>
      </c>
    </row>
    <row r="1129" spans="1:26" ht="15" customHeight="1" x14ac:dyDescent="0.3">
      <c r="A1129" s="249">
        <v>522103</v>
      </c>
      <c r="B1129" s="249" t="s">
        <v>1402</v>
      </c>
      <c r="C1129" s="249" t="s">
        <v>341</v>
      </c>
      <c r="D1129" s="249" t="s">
        <v>1927</v>
      </c>
      <c r="F1129" s="304"/>
      <c r="G1129" s="304"/>
      <c r="H1129" s="304"/>
      <c r="I1129" s="305" t="s">
        <v>2062</v>
      </c>
      <c r="Z1129" s="305" t="s">
        <v>2069</v>
      </c>
    </row>
    <row r="1130" spans="1:26" ht="15" customHeight="1" x14ac:dyDescent="0.3">
      <c r="A1130" s="249">
        <v>522112</v>
      </c>
      <c r="B1130" s="249" t="s">
        <v>2464</v>
      </c>
      <c r="C1130" s="249" t="s">
        <v>89</v>
      </c>
      <c r="D1130" s="249" t="s">
        <v>1686</v>
      </c>
      <c r="F1130" s="304"/>
      <c r="G1130" s="304"/>
      <c r="H1130" s="304"/>
      <c r="I1130" s="305" t="s">
        <v>2062</v>
      </c>
      <c r="Z1130" s="305" t="s">
        <v>2069</v>
      </c>
    </row>
    <row r="1131" spans="1:26" ht="15" customHeight="1" x14ac:dyDescent="0.3">
      <c r="A1131" s="249">
        <v>522125</v>
      </c>
      <c r="B1131" s="249" t="s">
        <v>1406</v>
      </c>
      <c r="C1131" s="249" t="s">
        <v>252</v>
      </c>
      <c r="D1131" s="249" t="s">
        <v>1718</v>
      </c>
      <c r="F1131" s="304"/>
      <c r="G1131" s="304"/>
      <c r="H1131" s="304"/>
      <c r="I1131" s="305" t="s">
        <v>2062</v>
      </c>
      <c r="Z1131" s="305" t="s">
        <v>2069</v>
      </c>
    </row>
    <row r="1132" spans="1:26" ht="15" customHeight="1" x14ac:dyDescent="0.3">
      <c r="A1132" s="249">
        <v>522382</v>
      </c>
      <c r="B1132" s="249" t="s">
        <v>2483</v>
      </c>
      <c r="C1132" s="249" t="s">
        <v>600</v>
      </c>
      <c r="D1132" s="249" t="s">
        <v>2965</v>
      </c>
      <c r="F1132" s="306"/>
      <c r="G1132" s="306"/>
      <c r="H1132" s="306"/>
      <c r="I1132" s="305" t="s">
        <v>2062</v>
      </c>
      <c r="Z1132" s="305" t="s">
        <v>2069</v>
      </c>
    </row>
    <row r="1133" spans="1:26" ht="15" customHeight="1" x14ac:dyDescent="0.3">
      <c r="A1133" s="249">
        <v>522539</v>
      </c>
      <c r="B1133" s="249" t="s">
        <v>1464</v>
      </c>
      <c r="C1133" s="249" t="s">
        <v>71</v>
      </c>
      <c r="D1133" s="249" t="s">
        <v>1852</v>
      </c>
      <c r="F1133" s="306"/>
      <c r="G1133" s="306"/>
      <c r="H1133" s="306"/>
      <c r="I1133" s="305" t="s">
        <v>2062</v>
      </c>
      <c r="Z1133" s="305" t="s">
        <v>2069</v>
      </c>
    </row>
    <row r="1134" spans="1:26" ht="15" customHeight="1" x14ac:dyDescent="0.3">
      <c r="A1134" s="249">
        <v>522682</v>
      </c>
      <c r="B1134" s="249" t="s">
        <v>2510</v>
      </c>
      <c r="C1134" s="249" t="s">
        <v>109</v>
      </c>
      <c r="D1134" s="249" t="s">
        <v>561</v>
      </c>
      <c r="F1134" s="306"/>
      <c r="G1134" s="306"/>
      <c r="H1134" s="306"/>
      <c r="I1134" s="305" t="s">
        <v>2062</v>
      </c>
      <c r="Z1134" s="305" t="s">
        <v>2069</v>
      </c>
    </row>
    <row r="1135" spans="1:26" ht="15" customHeight="1" x14ac:dyDescent="0.3">
      <c r="A1135" s="249">
        <v>522715</v>
      </c>
      <c r="B1135" s="249" t="s">
        <v>2513</v>
      </c>
      <c r="C1135" s="249" t="s">
        <v>2514</v>
      </c>
      <c r="D1135" s="249" t="s">
        <v>1759</v>
      </c>
      <c r="F1135" s="304"/>
      <c r="G1135" s="304"/>
      <c r="H1135" s="304"/>
      <c r="I1135" s="305" t="s">
        <v>2062</v>
      </c>
      <c r="Z1135" s="305" t="s">
        <v>2069</v>
      </c>
    </row>
    <row r="1136" spans="1:26" ht="15" customHeight="1" x14ac:dyDescent="0.3">
      <c r="A1136" s="249">
        <v>522811</v>
      </c>
      <c r="B1136" s="249" t="s">
        <v>2518</v>
      </c>
      <c r="C1136" s="249" t="s">
        <v>322</v>
      </c>
      <c r="D1136" s="249" t="s">
        <v>1647</v>
      </c>
      <c r="F1136" s="304"/>
      <c r="G1136" s="304"/>
      <c r="H1136" s="304"/>
      <c r="I1136" s="305" t="s">
        <v>2062</v>
      </c>
      <c r="Z1136" s="305" t="s">
        <v>2069</v>
      </c>
    </row>
    <row r="1137" spans="1:26" ht="15" customHeight="1" x14ac:dyDescent="0.3">
      <c r="A1137" s="249">
        <v>522888</v>
      </c>
      <c r="B1137" s="249" t="s">
        <v>2523</v>
      </c>
      <c r="C1137" s="249" t="s">
        <v>254</v>
      </c>
      <c r="D1137" s="249" t="s">
        <v>3165</v>
      </c>
      <c r="F1137" s="304"/>
      <c r="G1137" s="304"/>
      <c r="H1137" s="304"/>
      <c r="I1137" s="305" t="s">
        <v>2062</v>
      </c>
      <c r="Z1137" s="305" t="s">
        <v>2069</v>
      </c>
    </row>
    <row r="1138" spans="1:26" ht="15" customHeight="1" x14ac:dyDescent="0.3">
      <c r="A1138" s="249">
        <v>523270</v>
      </c>
      <c r="B1138" s="249" t="s">
        <v>1549</v>
      </c>
      <c r="C1138" s="249" t="s">
        <v>592</v>
      </c>
      <c r="D1138" s="249" t="s">
        <v>1797</v>
      </c>
      <c r="F1138" s="304"/>
      <c r="G1138" s="304"/>
      <c r="H1138" s="304"/>
      <c r="I1138" s="305" t="s">
        <v>2062</v>
      </c>
      <c r="Z1138" s="305" t="s">
        <v>2069</v>
      </c>
    </row>
    <row r="1139" spans="1:26" ht="15" customHeight="1" x14ac:dyDescent="0.3">
      <c r="A1139" s="249">
        <v>523314</v>
      </c>
      <c r="B1139" s="249" t="s">
        <v>2544</v>
      </c>
      <c r="C1139" s="249" t="s">
        <v>349</v>
      </c>
      <c r="D1139" s="249" t="s">
        <v>1749</v>
      </c>
      <c r="F1139" s="306"/>
      <c r="G1139" s="306"/>
      <c r="H1139" s="306"/>
      <c r="I1139" s="305" t="s">
        <v>2062</v>
      </c>
      <c r="Z1139" s="305" t="s">
        <v>2069</v>
      </c>
    </row>
    <row r="1140" spans="1:26" ht="15" customHeight="1" x14ac:dyDescent="0.3">
      <c r="A1140" s="249">
        <v>523320</v>
      </c>
      <c r="B1140" s="249" t="s">
        <v>1588</v>
      </c>
      <c r="C1140" s="249" t="s">
        <v>101</v>
      </c>
      <c r="D1140" s="249" t="s">
        <v>1722</v>
      </c>
      <c r="F1140" s="304"/>
      <c r="G1140" s="304"/>
      <c r="H1140" s="304"/>
      <c r="I1140" s="305" t="s">
        <v>2062</v>
      </c>
      <c r="Z1140" s="305" t="s">
        <v>2069</v>
      </c>
    </row>
    <row r="1141" spans="1:26" ht="15" customHeight="1" x14ac:dyDescent="0.3">
      <c r="A1141" s="249">
        <v>523359</v>
      </c>
      <c r="B1141" s="249" t="s">
        <v>1881</v>
      </c>
      <c r="C1141" s="249" t="s">
        <v>71</v>
      </c>
      <c r="D1141" s="249" t="s">
        <v>1665</v>
      </c>
      <c r="F1141" s="306"/>
      <c r="G1141" s="306"/>
      <c r="H1141" s="306"/>
      <c r="I1141" s="305" t="s">
        <v>2062</v>
      </c>
      <c r="Z1141" s="305" t="s">
        <v>2069</v>
      </c>
    </row>
    <row r="1142" spans="1:26" ht="15" customHeight="1" x14ac:dyDescent="0.3">
      <c r="A1142" s="249">
        <v>523493</v>
      </c>
      <c r="B1142" s="249" t="s">
        <v>1923</v>
      </c>
      <c r="C1142" s="249" t="s">
        <v>348</v>
      </c>
      <c r="D1142" s="249" t="s">
        <v>1763</v>
      </c>
      <c r="F1142" s="304"/>
      <c r="G1142" s="304"/>
      <c r="H1142" s="304"/>
      <c r="I1142" s="305" t="s">
        <v>2062</v>
      </c>
      <c r="Z1142" s="305" t="s">
        <v>2069</v>
      </c>
    </row>
    <row r="1143" spans="1:26" ht="15" customHeight="1" x14ac:dyDescent="0.3">
      <c r="A1143" s="249">
        <v>523793</v>
      </c>
      <c r="B1143" s="249" t="s">
        <v>2573</v>
      </c>
      <c r="C1143" s="249" t="s">
        <v>71</v>
      </c>
      <c r="D1143" s="249" t="s">
        <v>1686</v>
      </c>
      <c r="F1143" s="304"/>
      <c r="G1143" s="304"/>
      <c r="H1143" s="304"/>
      <c r="I1143" s="305" t="s">
        <v>2062</v>
      </c>
      <c r="Z1143" s="305" t="s">
        <v>2069</v>
      </c>
    </row>
    <row r="1144" spans="1:26" ht="15" customHeight="1" x14ac:dyDescent="0.3">
      <c r="A1144" s="249">
        <v>523813</v>
      </c>
      <c r="B1144" s="249" t="s">
        <v>1989</v>
      </c>
      <c r="C1144" s="249" t="s">
        <v>1990</v>
      </c>
      <c r="D1144" s="249" t="s">
        <v>1991</v>
      </c>
      <c r="F1144" s="307"/>
      <c r="G1144" s="307"/>
      <c r="H1144" s="307"/>
      <c r="I1144" s="305" t="s">
        <v>2062</v>
      </c>
      <c r="Z1144" s="305" t="s">
        <v>2069</v>
      </c>
    </row>
    <row r="1145" spans="1:26" ht="15" customHeight="1" x14ac:dyDescent="0.3">
      <c r="A1145" s="249">
        <v>523902</v>
      </c>
      <c r="B1145" s="249" t="s">
        <v>2582</v>
      </c>
      <c r="C1145" s="249" t="s">
        <v>268</v>
      </c>
      <c r="D1145" s="249" t="s">
        <v>560</v>
      </c>
      <c r="F1145" s="304"/>
      <c r="G1145" s="304"/>
      <c r="H1145" s="304"/>
      <c r="I1145" s="305" t="s">
        <v>2062</v>
      </c>
      <c r="Z1145" s="305" t="s">
        <v>2069</v>
      </c>
    </row>
    <row r="1146" spans="1:26" ht="15" customHeight="1" x14ac:dyDescent="0.3">
      <c r="A1146" s="249">
        <v>505434</v>
      </c>
      <c r="B1146" s="249" t="s">
        <v>2184</v>
      </c>
      <c r="C1146" s="249" t="s">
        <v>391</v>
      </c>
      <c r="D1146" s="249" t="s">
        <v>1776</v>
      </c>
      <c r="F1146" s="304"/>
      <c r="G1146" s="304"/>
      <c r="H1146" s="304"/>
      <c r="I1146" s="305" t="s">
        <v>2062</v>
      </c>
      <c r="Z1146" s="305" t="s">
        <v>2069</v>
      </c>
    </row>
    <row r="1147" spans="1:26" ht="15" customHeight="1" x14ac:dyDescent="0.3">
      <c r="A1147" s="249">
        <v>507062</v>
      </c>
      <c r="B1147" s="249" t="s">
        <v>2188</v>
      </c>
      <c r="C1147" s="249" t="s">
        <v>345</v>
      </c>
      <c r="D1147" s="249" t="s">
        <v>1715</v>
      </c>
      <c r="F1147" s="306"/>
      <c r="G1147" s="306"/>
      <c r="H1147" s="306"/>
      <c r="I1147" s="305" t="s">
        <v>2062</v>
      </c>
      <c r="Z1147" s="305" t="s">
        <v>2069</v>
      </c>
    </row>
    <row r="1148" spans="1:26" ht="15" customHeight="1" x14ac:dyDescent="0.3">
      <c r="A1148" s="249">
        <v>508047</v>
      </c>
      <c r="B1148" s="249" t="s">
        <v>2191</v>
      </c>
      <c r="C1148" s="249" t="s">
        <v>390</v>
      </c>
      <c r="D1148" s="249" t="s">
        <v>1695</v>
      </c>
      <c r="F1148" s="306"/>
      <c r="G1148" s="306"/>
      <c r="H1148" s="306"/>
      <c r="I1148" s="305" t="s">
        <v>2062</v>
      </c>
      <c r="Z1148" s="305" t="s">
        <v>2069</v>
      </c>
    </row>
    <row r="1149" spans="1:26" ht="15" customHeight="1" x14ac:dyDescent="0.3">
      <c r="A1149" s="249">
        <v>508896</v>
      </c>
      <c r="B1149" s="249" t="s">
        <v>2192</v>
      </c>
      <c r="C1149" s="249" t="s">
        <v>2193</v>
      </c>
      <c r="D1149" s="249" t="s">
        <v>3237</v>
      </c>
      <c r="F1149" s="306"/>
      <c r="G1149" s="306"/>
      <c r="H1149" s="306"/>
      <c r="I1149" s="305" t="s">
        <v>2062</v>
      </c>
      <c r="Z1149" s="305" t="s">
        <v>2069</v>
      </c>
    </row>
    <row r="1150" spans="1:26" ht="15" customHeight="1" x14ac:dyDescent="0.3">
      <c r="A1150" s="249">
        <v>509191</v>
      </c>
      <c r="B1150" s="249" t="s">
        <v>2195</v>
      </c>
      <c r="C1150" s="249" t="s">
        <v>464</v>
      </c>
      <c r="D1150" s="249" t="s">
        <v>1666</v>
      </c>
      <c r="F1150" s="306"/>
      <c r="G1150" s="306"/>
      <c r="H1150" s="306"/>
      <c r="I1150" s="305" t="s">
        <v>2062</v>
      </c>
      <c r="Z1150" s="305" t="s">
        <v>2069</v>
      </c>
    </row>
    <row r="1151" spans="1:26" ht="15" customHeight="1" x14ac:dyDescent="0.3">
      <c r="A1151" s="249">
        <v>513253</v>
      </c>
      <c r="B1151" s="249" t="s">
        <v>2210</v>
      </c>
      <c r="C1151" s="249" t="s">
        <v>71</v>
      </c>
      <c r="D1151" s="249" t="s">
        <v>1775</v>
      </c>
      <c r="F1151" s="306"/>
      <c r="G1151" s="306"/>
      <c r="H1151" s="306"/>
      <c r="I1151" s="305" t="s">
        <v>2062</v>
      </c>
      <c r="Z1151" s="305" t="s">
        <v>2069</v>
      </c>
    </row>
    <row r="1152" spans="1:26" ht="15" customHeight="1" x14ac:dyDescent="0.3">
      <c r="A1152" s="249">
        <v>515390</v>
      </c>
      <c r="B1152" s="249" t="s">
        <v>2228</v>
      </c>
      <c r="C1152" s="249" t="s">
        <v>2229</v>
      </c>
      <c r="D1152" s="249" t="s">
        <v>1774</v>
      </c>
      <c r="F1152" s="304"/>
      <c r="G1152" s="304"/>
      <c r="H1152" s="304"/>
      <c r="I1152" s="305" t="s">
        <v>2062</v>
      </c>
      <c r="Z1152" s="305" t="s">
        <v>2069</v>
      </c>
    </row>
    <row r="1153" spans="1:26" ht="15" customHeight="1" x14ac:dyDescent="0.3">
      <c r="A1153" s="249">
        <v>516455</v>
      </c>
      <c r="B1153" s="249" t="s">
        <v>2253</v>
      </c>
      <c r="C1153" s="249" t="s">
        <v>344</v>
      </c>
      <c r="D1153" s="249" t="s">
        <v>3230</v>
      </c>
      <c r="F1153" s="306"/>
      <c r="G1153" s="306"/>
      <c r="H1153" s="306"/>
      <c r="I1153" s="305" t="s">
        <v>2062</v>
      </c>
      <c r="Z1153" s="305" t="s">
        <v>2069</v>
      </c>
    </row>
    <row r="1154" spans="1:26" ht="15" customHeight="1" x14ac:dyDescent="0.3">
      <c r="A1154" s="249">
        <v>517040</v>
      </c>
      <c r="B1154" s="249" t="s">
        <v>2273</v>
      </c>
      <c r="C1154" s="249" t="s">
        <v>314</v>
      </c>
      <c r="D1154" s="249" t="s">
        <v>3250</v>
      </c>
      <c r="F1154" s="304"/>
      <c r="G1154" s="304"/>
      <c r="H1154" s="304"/>
      <c r="I1154" s="305" t="s">
        <v>2062</v>
      </c>
      <c r="Z1154" s="305" t="s">
        <v>2069</v>
      </c>
    </row>
    <row r="1155" spans="1:26" ht="15" customHeight="1" x14ac:dyDescent="0.3">
      <c r="A1155" s="249">
        <v>517108</v>
      </c>
      <c r="B1155" s="249" t="s">
        <v>2276</v>
      </c>
      <c r="C1155" s="249" t="s">
        <v>251</v>
      </c>
      <c r="D1155" s="249" t="s">
        <v>549</v>
      </c>
      <c r="F1155" s="304"/>
      <c r="G1155" s="304"/>
      <c r="H1155" s="304"/>
      <c r="I1155" s="305" t="s">
        <v>2062</v>
      </c>
      <c r="Z1155" s="305" t="s">
        <v>2069</v>
      </c>
    </row>
    <row r="1156" spans="1:26" ht="15" customHeight="1" x14ac:dyDescent="0.3">
      <c r="A1156" s="249">
        <v>517719</v>
      </c>
      <c r="B1156" s="249" t="s">
        <v>2303</v>
      </c>
      <c r="C1156" s="249" t="s">
        <v>377</v>
      </c>
      <c r="D1156" s="249" t="s">
        <v>1675</v>
      </c>
      <c r="F1156" s="306"/>
      <c r="G1156" s="306"/>
      <c r="H1156" s="306"/>
      <c r="I1156" s="305" t="s">
        <v>2062</v>
      </c>
      <c r="Z1156" s="305" t="s">
        <v>2069</v>
      </c>
    </row>
    <row r="1157" spans="1:26" ht="15" customHeight="1" x14ac:dyDescent="0.3">
      <c r="A1157" s="249">
        <v>518461</v>
      </c>
      <c r="B1157" s="249" t="s">
        <v>1208</v>
      </c>
      <c r="C1157" s="249" t="s">
        <v>1209</v>
      </c>
      <c r="D1157" s="249" t="s">
        <v>1788</v>
      </c>
      <c r="F1157" s="304"/>
      <c r="G1157" s="304"/>
      <c r="H1157" s="304"/>
      <c r="I1157" s="305" t="s">
        <v>2062</v>
      </c>
      <c r="Z1157" s="305" t="s">
        <v>2069</v>
      </c>
    </row>
    <row r="1158" spans="1:26" ht="15" customHeight="1" x14ac:dyDescent="0.3">
      <c r="A1158" s="249">
        <v>518478</v>
      </c>
      <c r="B1158" s="249" t="s">
        <v>2333</v>
      </c>
      <c r="C1158" s="249" t="s">
        <v>326</v>
      </c>
      <c r="D1158" s="249" t="s">
        <v>3256</v>
      </c>
      <c r="F1158" s="306"/>
      <c r="G1158" s="306"/>
      <c r="H1158" s="306"/>
      <c r="I1158" s="305" t="s">
        <v>2062</v>
      </c>
      <c r="Z1158" s="305" t="s">
        <v>2069</v>
      </c>
    </row>
    <row r="1159" spans="1:26" ht="15" customHeight="1" x14ac:dyDescent="0.3">
      <c r="A1159" s="249">
        <v>518979</v>
      </c>
      <c r="B1159" s="249" t="s">
        <v>3262</v>
      </c>
      <c r="C1159" s="249" t="s">
        <v>3263</v>
      </c>
      <c r="D1159" s="249" t="s">
        <v>1847</v>
      </c>
      <c r="F1159" s="306"/>
      <c r="G1159" s="306"/>
      <c r="H1159" s="306"/>
      <c r="I1159" s="305" t="s">
        <v>2062</v>
      </c>
      <c r="Z1159" s="305" t="s">
        <v>2069</v>
      </c>
    </row>
    <row r="1160" spans="1:26" ht="15" customHeight="1" x14ac:dyDescent="0.3">
      <c r="A1160" s="249">
        <v>519207</v>
      </c>
      <c r="B1160" s="249" t="s">
        <v>2364</v>
      </c>
      <c r="C1160" s="249" t="s">
        <v>3255</v>
      </c>
      <c r="D1160" s="249" t="s">
        <v>1647</v>
      </c>
      <c r="F1160" s="306"/>
      <c r="G1160" s="306"/>
      <c r="H1160" s="306"/>
      <c r="I1160" s="305" t="s">
        <v>2062</v>
      </c>
      <c r="Z1160" s="305" t="s">
        <v>2069</v>
      </c>
    </row>
    <row r="1161" spans="1:26" ht="15" customHeight="1" x14ac:dyDescent="0.3">
      <c r="A1161" s="249">
        <v>519381</v>
      </c>
      <c r="B1161" s="249" t="s">
        <v>3272</v>
      </c>
      <c r="C1161" s="249" t="s">
        <v>2071</v>
      </c>
      <c r="D1161" s="249" t="s">
        <v>1657</v>
      </c>
      <c r="F1161" s="304"/>
      <c r="G1161" s="304"/>
      <c r="H1161" s="304"/>
      <c r="I1161" s="305" t="s">
        <v>2062</v>
      </c>
      <c r="Z1161" s="305" t="s">
        <v>2069</v>
      </c>
    </row>
    <row r="1162" spans="1:26" ht="15" customHeight="1" x14ac:dyDescent="0.3">
      <c r="A1162" s="249">
        <v>521529</v>
      </c>
      <c r="B1162" s="249" t="s">
        <v>2428</v>
      </c>
      <c r="C1162" s="249" t="s">
        <v>94</v>
      </c>
      <c r="D1162" s="249" t="s">
        <v>1846</v>
      </c>
      <c r="F1162" s="306"/>
      <c r="G1162" s="306"/>
      <c r="H1162" s="306"/>
      <c r="I1162" s="305" t="s">
        <v>2062</v>
      </c>
      <c r="Z1162" s="305" t="s">
        <v>2069</v>
      </c>
    </row>
    <row r="1163" spans="1:26" ht="15" customHeight="1" x14ac:dyDescent="0.3">
      <c r="A1163" s="249">
        <v>523334</v>
      </c>
      <c r="B1163" s="249" t="s">
        <v>1876</v>
      </c>
      <c r="C1163" s="249" t="s">
        <v>434</v>
      </c>
      <c r="D1163" s="249" t="s">
        <v>1851</v>
      </c>
      <c r="F1163" s="306"/>
      <c r="G1163" s="306"/>
      <c r="H1163" s="306"/>
      <c r="I1163" s="305" t="s">
        <v>2062</v>
      </c>
      <c r="Z1163" s="305" t="s">
        <v>2069</v>
      </c>
    </row>
    <row r="1164" spans="1:26" ht="15" customHeight="1" x14ac:dyDescent="0.3">
      <c r="A1164" s="249">
        <v>502777</v>
      </c>
      <c r="B1164" s="249" t="s">
        <v>1614</v>
      </c>
      <c r="C1164" s="249" t="s">
        <v>73</v>
      </c>
      <c r="D1164" s="249" t="s">
        <v>2852</v>
      </c>
      <c r="F1164" s="304"/>
      <c r="G1164" s="304"/>
      <c r="H1164" s="304"/>
      <c r="I1164" s="305" t="s">
        <v>2062</v>
      </c>
    </row>
    <row r="1165" spans="1:26" ht="15" customHeight="1" x14ac:dyDescent="0.3">
      <c r="A1165" s="249">
        <v>504306</v>
      </c>
      <c r="B1165" s="249" t="s">
        <v>2179</v>
      </c>
      <c r="C1165" s="249" t="s">
        <v>2180</v>
      </c>
      <c r="D1165" s="249" t="s">
        <v>1666</v>
      </c>
      <c r="F1165" s="306"/>
      <c r="G1165" s="306"/>
      <c r="H1165" s="306"/>
      <c r="I1165" s="305" t="s">
        <v>2062</v>
      </c>
    </row>
    <row r="1166" spans="1:26" ht="15" customHeight="1" x14ac:dyDescent="0.3">
      <c r="A1166" s="249">
        <v>504963</v>
      </c>
      <c r="B1166" s="249" t="s">
        <v>2182</v>
      </c>
      <c r="C1166" s="249" t="s">
        <v>87</v>
      </c>
      <c r="D1166" s="249" t="s">
        <v>1753</v>
      </c>
      <c r="F1166" s="304"/>
      <c r="G1166" s="304"/>
      <c r="H1166" s="304"/>
      <c r="I1166" s="305" t="s">
        <v>2062</v>
      </c>
    </row>
    <row r="1167" spans="1:26" ht="15" customHeight="1" x14ac:dyDescent="0.3">
      <c r="A1167" s="249">
        <v>505328</v>
      </c>
      <c r="B1167" s="249" t="s">
        <v>2183</v>
      </c>
      <c r="C1167" s="249" t="s">
        <v>270</v>
      </c>
      <c r="D1167" s="249" t="s">
        <v>2854</v>
      </c>
      <c r="F1167" s="304"/>
      <c r="G1167" s="304"/>
      <c r="H1167" s="304"/>
      <c r="I1167" s="305" t="s">
        <v>2062</v>
      </c>
    </row>
    <row r="1168" spans="1:26" ht="15" customHeight="1" x14ac:dyDescent="0.3">
      <c r="A1168" s="249">
        <v>505592</v>
      </c>
      <c r="B1168" s="249" t="s">
        <v>2185</v>
      </c>
      <c r="C1168" s="249" t="s">
        <v>71</v>
      </c>
      <c r="D1168" s="249" t="s">
        <v>3233</v>
      </c>
      <c r="F1168" s="306"/>
      <c r="G1168" s="306"/>
      <c r="H1168" s="306"/>
      <c r="I1168" s="305" t="s">
        <v>2062</v>
      </c>
    </row>
    <row r="1169" spans="1:9" ht="15" customHeight="1" x14ac:dyDescent="0.3">
      <c r="A1169" s="249">
        <v>506313</v>
      </c>
      <c r="B1169" s="249" t="s">
        <v>2186</v>
      </c>
      <c r="C1169" s="249" t="s">
        <v>86</v>
      </c>
      <c r="F1169" s="304"/>
      <c r="G1169" s="304"/>
      <c r="H1169" s="304"/>
      <c r="I1169" s="305" t="s">
        <v>2062</v>
      </c>
    </row>
    <row r="1170" spans="1:9" ht="15" customHeight="1" x14ac:dyDescent="0.3">
      <c r="A1170" s="249">
        <v>506692</v>
      </c>
      <c r="B1170" s="249" t="s">
        <v>2187</v>
      </c>
      <c r="C1170" s="249" t="s">
        <v>71</v>
      </c>
      <c r="D1170" s="249" t="s">
        <v>1709</v>
      </c>
      <c r="F1170" s="304"/>
      <c r="G1170" s="304"/>
      <c r="H1170" s="304"/>
      <c r="I1170" s="305" t="s">
        <v>2062</v>
      </c>
    </row>
    <row r="1171" spans="1:9" ht="15" customHeight="1" x14ac:dyDescent="0.3">
      <c r="A1171" s="249">
        <v>507572</v>
      </c>
      <c r="B1171" s="249" t="s">
        <v>2190</v>
      </c>
      <c r="C1171" s="249" t="s">
        <v>334</v>
      </c>
      <c r="D1171" s="249" t="s">
        <v>1647</v>
      </c>
      <c r="F1171" s="306"/>
      <c r="G1171" s="306"/>
      <c r="H1171" s="306"/>
      <c r="I1171" s="305" t="s">
        <v>2062</v>
      </c>
    </row>
    <row r="1172" spans="1:9" ht="15" customHeight="1" x14ac:dyDescent="0.3">
      <c r="A1172" s="249">
        <v>509553</v>
      </c>
      <c r="B1172" s="249" t="s">
        <v>2196</v>
      </c>
      <c r="C1172" s="249" t="s">
        <v>71</v>
      </c>
      <c r="D1172" s="249" t="s">
        <v>2572</v>
      </c>
      <c r="F1172" s="304"/>
      <c r="G1172" s="304"/>
      <c r="H1172" s="304"/>
      <c r="I1172" s="305" t="s">
        <v>2062</v>
      </c>
    </row>
    <row r="1173" spans="1:9" ht="15" customHeight="1" x14ac:dyDescent="0.3">
      <c r="A1173" s="249">
        <v>510393</v>
      </c>
      <c r="B1173" s="249" t="s">
        <v>660</v>
      </c>
      <c r="C1173" s="249" t="s">
        <v>89</v>
      </c>
      <c r="D1173" s="249" t="s">
        <v>1753</v>
      </c>
      <c r="F1173" s="304"/>
      <c r="G1173" s="304"/>
      <c r="H1173" s="304"/>
      <c r="I1173" s="305" t="s">
        <v>2062</v>
      </c>
    </row>
    <row r="1174" spans="1:9" ht="15" customHeight="1" x14ac:dyDescent="0.3">
      <c r="A1174" s="249">
        <v>511618</v>
      </c>
      <c r="B1174" s="249" t="s">
        <v>2202</v>
      </c>
      <c r="C1174" s="249" t="s">
        <v>86</v>
      </c>
      <c r="D1174" s="249" t="s">
        <v>2932</v>
      </c>
      <c r="F1174" s="304"/>
      <c r="G1174" s="304"/>
      <c r="H1174" s="304"/>
      <c r="I1174" s="305" t="s">
        <v>2062</v>
      </c>
    </row>
    <row r="1175" spans="1:9" ht="15" customHeight="1" x14ac:dyDescent="0.3">
      <c r="A1175" s="249">
        <v>512048</v>
      </c>
      <c r="B1175" s="249" t="s">
        <v>2203</v>
      </c>
      <c r="C1175" s="249" t="s">
        <v>71</v>
      </c>
      <c r="D1175" s="249" t="s">
        <v>1724</v>
      </c>
      <c r="F1175" s="306"/>
      <c r="G1175" s="306"/>
      <c r="H1175" s="306"/>
      <c r="I1175" s="305" t="s">
        <v>2062</v>
      </c>
    </row>
    <row r="1176" spans="1:9" ht="15" customHeight="1" x14ac:dyDescent="0.3">
      <c r="A1176" s="249">
        <v>512054</v>
      </c>
      <c r="B1176" s="249" t="s">
        <v>2204</v>
      </c>
      <c r="C1176" s="249" t="s">
        <v>353</v>
      </c>
      <c r="D1176" s="249" t="s">
        <v>3140</v>
      </c>
      <c r="F1176" s="306"/>
      <c r="G1176" s="306"/>
      <c r="H1176" s="306"/>
      <c r="I1176" s="305" t="s">
        <v>2062</v>
      </c>
    </row>
    <row r="1177" spans="1:9" ht="15" customHeight="1" x14ac:dyDescent="0.3">
      <c r="A1177" s="249">
        <v>512537</v>
      </c>
      <c r="B1177" s="249" t="s">
        <v>2208</v>
      </c>
      <c r="C1177" s="249" t="s">
        <v>455</v>
      </c>
      <c r="D1177" s="249" t="s">
        <v>2045</v>
      </c>
      <c r="F1177" s="304"/>
      <c r="G1177" s="304"/>
      <c r="H1177" s="304"/>
      <c r="I1177" s="305" t="s">
        <v>2062</v>
      </c>
    </row>
    <row r="1178" spans="1:9" ht="15" customHeight="1" x14ac:dyDescent="0.3">
      <c r="A1178" s="249">
        <v>513092</v>
      </c>
      <c r="B1178" s="249" t="s">
        <v>2209</v>
      </c>
      <c r="C1178" s="249" t="s">
        <v>508</v>
      </c>
      <c r="D1178" s="249" t="s">
        <v>1686</v>
      </c>
      <c r="F1178" s="306"/>
      <c r="G1178" s="306"/>
      <c r="H1178" s="306"/>
      <c r="I1178" s="305" t="s">
        <v>2062</v>
      </c>
    </row>
    <row r="1179" spans="1:9" ht="15" customHeight="1" x14ac:dyDescent="0.3">
      <c r="A1179" s="249">
        <v>513270</v>
      </c>
      <c r="B1179" s="249" t="s">
        <v>2212</v>
      </c>
      <c r="C1179" s="249" t="s">
        <v>501</v>
      </c>
      <c r="D1179" s="249" t="s">
        <v>2858</v>
      </c>
      <c r="F1179" s="306"/>
      <c r="G1179" s="306"/>
      <c r="H1179" s="306"/>
      <c r="I1179" s="305" t="s">
        <v>2062</v>
      </c>
    </row>
    <row r="1180" spans="1:9" ht="15" customHeight="1" x14ac:dyDescent="0.3">
      <c r="A1180" s="249">
        <v>513783</v>
      </c>
      <c r="B1180" s="249" t="s">
        <v>2213</v>
      </c>
      <c r="C1180" s="249" t="s">
        <v>2214</v>
      </c>
      <c r="D1180" s="249" t="s">
        <v>1679</v>
      </c>
      <c r="F1180" s="304"/>
      <c r="G1180" s="304"/>
      <c r="H1180" s="304"/>
      <c r="I1180" s="305" t="s">
        <v>2062</v>
      </c>
    </row>
    <row r="1181" spans="1:9" ht="15" customHeight="1" x14ac:dyDescent="0.3">
      <c r="A1181" s="249">
        <v>513841</v>
      </c>
      <c r="B1181" s="249" t="s">
        <v>2215</v>
      </c>
      <c r="C1181" s="249" t="s">
        <v>402</v>
      </c>
      <c r="D1181" s="249" t="s">
        <v>1684</v>
      </c>
      <c r="F1181" s="304"/>
      <c r="G1181" s="304"/>
      <c r="H1181" s="304"/>
      <c r="I1181" s="305" t="s">
        <v>2062</v>
      </c>
    </row>
    <row r="1182" spans="1:9" ht="15" customHeight="1" x14ac:dyDescent="0.3">
      <c r="A1182" s="249">
        <v>513994</v>
      </c>
      <c r="B1182" s="249" t="s">
        <v>2216</v>
      </c>
      <c r="C1182" s="249" t="s">
        <v>347</v>
      </c>
      <c r="D1182" s="249" t="s">
        <v>541</v>
      </c>
      <c r="F1182" s="306"/>
      <c r="G1182" s="306"/>
      <c r="H1182" s="306"/>
      <c r="I1182" s="305" t="s">
        <v>2062</v>
      </c>
    </row>
    <row r="1183" spans="1:9" ht="15" customHeight="1" x14ac:dyDescent="0.3">
      <c r="A1183" s="249">
        <v>514498</v>
      </c>
      <c r="B1183" s="249" t="s">
        <v>2218</v>
      </c>
      <c r="C1183" s="249" t="s">
        <v>101</v>
      </c>
      <c r="D1183" s="249" t="s">
        <v>2861</v>
      </c>
      <c r="F1183" s="306"/>
      <c r="G1183" s="306"/>
      <c r="H1183" s="306"/>
      <c r="I1183" s="305" t="s">
        <v>2062</v>
      </c>
    </row>
    <row r="1184" spans="1:9" ht="15" customHeight="1" x14ac:dyDescent="0.3">
      <c r="A1184" s="249">
        <v>514687</v>
      </c>
      <c r="B1184" s="249" t="s">
        <v>2220</v>
      </c>
      <c r="C1184" s="249" t="s">
        <v>319</v>
      </c>
      <c r="D1184" s="249" t="s">
        <v>1693</v>
      </c>
      <c r="F1184" s="306"/>
      <c r="G1184" s="306"/>
      <c r="H1184" s="306"/>
      <c r="I1184" s="305" t="s">
        <v>2062</v>
      </c>
    </row>
    <row r="1185" spans="1:9" ht="15" customHeight="1" x14ac:dyDescent="0.3">
      <c r="A1185" s="249">
        <v>514726</v>
      </c>
      <c r="B1185" s="249" t="s">
        <v>2221</v>
      </c>
      <c r="C1185" s="249" t="s">
        <v>85</v>
      </c>
      <c r="D1185" s="249" t="s">
        <v>1702</v>
      </c>
      <c r="F1185" s="306"/>
      <c r="G1185" s="306"/>
      <c r="H1185" s="306"/>
      <c r="I1185" s="305" t="s">
        <v>2062</v>
      </c>
    </row>
    <row r="1186" spans="1:9" ht="15" customHeight="1" x14ac:dyDescent="0.3">
      <c r="A1186" s="249">
        <v>514862</v>
      </c>
      <c r="B1186" s="249" t="s">
        <v>2223</v>
      </c>
      <c r="C1186" s="249" t="s">
        <v>103</v>
      </c>
      <c r="D1186" s="249" t="s">
        <v>1934</v>
      </c>
      <c r="F1186" s="304"/>
      <c r="G1186" s="304"/>
      <c r="H1186" s="304"/>
      <c r="I1186" s="305" t="s">
        <v>2062</v>
      </c>
    </row>
    <row r="1187" spans="1:9" ht="15" customHeight="1" x14ac:dyDescent="0.3">
      <c r="A1187" s="249">
        <v>515219</v>
      </c>
      <c r="B1187" s="249" t="s">
        <v>2225</v>
      </c>
      <c r="C1187" s="249" t="s">
        <v>90</v>
      </c>
      <c r="D1187" s="249" t="s">
        <v>1768</v>
      </c>
      <c r="F1187" s="304"/>
      <c r="G1187" s="304"/>
      <c r="H1187" s="304"/>
      <c r="I1187" s="305" t="s">
        <v>2062</v>
      </c>
    </row>
    <row r="1188" spans="1:9" ht="15" customHeight="1" x14ac:dyDescent="0.3">
      <c r="A1188" s="249">
        <v>515398</v>
      </c>
      <c r="B1188" s="249" t="s">
        <v>2230</v>
      </c>
      <c r="C1188" s="249" t="s">
        <v>2231</v>
      </c>
      <c r="D1188" s="249" t="s">
        <v>1680</v>
      </c>
      <c r="F1188" s="304"/>
      <c r="G1188" s="304"/>
      <c r="H1188" s="304"/>
      <c r="I1188" s="305" t="s">
        <v>2062</v>
      </c>
    </row>
    <row r="1189" spans="1:9" ht="15" customHeight="1" x14ac:dyDescent="0.3">
      <c r="A1189" s="249">
        <v>515479</v>
      </c>
      <c r="B1189" s="249" t="s">
        <v>2232</v>
      </c>
      <c r="C1189" s="249" t="s">
        <v>68</v>
      </c>
      <c r="D1189" s="249" t="s">
        <v>1837</v>
      </c>
      <c r="F1189" s="304"/>
      <c r="G1189" s="304"/>
      <c r="H1189" s="304"/>
      <c r="I1189" s="305" t="s">
        <v>2062</v>
      </c>
    </row>
    <row r="1190" spans="1:9" ht="15" customHeight="1" x14ac:dyDescent="0.3">
      <c r="A1190" s="249">
        <v>515586</v>
      </c>
      <c r="B1190" s="249" t="s">
        <v>2236</v>
      </c>
      <c r="C1190" s="249" t="s">
        <v>288</v>
      </c>
      <c r="D1190" s="249" t="s">
        <v>549</v>
      </c>
      <c r="F1190" s="304"/>
      <c r="G1190" s="304"/>
      <c r="H1190" s="304"/>
      <c r="I1190" s="305" t="s">
        <v>2062</v>
      </c>
    </row>
    <row r="1191" spans="1:9" ht="15" customHeight="1" x14ac:dyDescent="0.3">
      <c r="A1191" s="249">
        <v>515640</v>
      </c>
      <c r="B1191" s="249" t="s">
        <v>2237</v>
      </c>
      <c r="C1191" s="249" t="s">
        <v>276</v>
      </c>
      <c r="D1191" s="249" t="s">
        <v>1796</v>
      </c>
      <c r="F1191" s="306"/>
      <c r="G1191" s="306"/>
      <c r="H1191" s="306"/>
      <c r="I1191" s="305" t="s">
        <v>2062</v>
      </c>
    </row>
    <row r="1192" spans="1:9" ht="15" customHeight="1" x14ac:dyDescent="0.3">
      <c r="A1192" s="249">
        <v>515646</v>
      </c>
      <c r="B1192" s="249" t="s">
        <v>2238</v>
      </c>
      <c r="C1192" s="249" t="s">
        <v>90</v>
      </c>
      <c r="D1192" s="249" t="s">
        <v>1650</v>
      </c>
      <c r="F1192" s="310"/>
      <c r="G1192" s="310"/>
      <c r="H1192" s="307"/>
      <c r="I1192" s="305" t="s">
        <v>2062</v>
      </c>
    </row>
    <row r="1193" spans="1:9" ht="15" customHeight="1" x14ac:dyDescent="0.3">
      <c r="A1193" s="249">
        <v>515650</v>
      </c>
      <c r="B1193" s="249" t="s">
        <v>2239</v>
      </c>
      <c r="C1193" s="249" t="s">
        <v>253</v>
      </c>
      <c r="D1193" s="249" t="s">
        <v>2865</v>
      </c>
      <c r="E1193" s="304"/>
      <c r="F1193" s="304"/>
      <c r="G1193" s="304"/>
      <c r="H1193" s="304"/>
      <c r="I1193" s="305" t="s">
        <v>2062</v>
      </c>
    </row>
    <row r="1194" spans="1:9" ht="15" customHeight="1" x14ac:dyDescent="0.3">
      <c r="A1194" s="249">
        <v>515686</v>
      </c>
      <c r="B1194" s="249" t="s">
        <v>2240</v>
      </c>
      <c r="C1194" s="249" t="s">
        <v>118</v>
      </c>
      <c r="D1194" s="249" t="s">
        <v>426</v>
      </c>
      <c r="F1194" s="306"/>
      <c r="G1194" s="306"/>
      <c r="H1194" s="306"/>
      <c r="I1194" s="305" t="s">
        <v>2062</v>
      </c>
    </row>
    <row r="1195" spans="1:9" ht="15" customHeight="1" x14ac:dyDescent="0.3">
      <c r="A1195" s="249">
        <v>515871</v>
      </c>
      <c r="B1195" s="249" t="s">
        <v>3245</v>
      </c>
      <c r="C1195" s="249" t="s">
        <v>3246</v>
      </c>
      <c r="D1195" s="249" t="s">
        <v>1685</v>
      </c>
      <c r="F1195" s="306"/>
      <c r="G1195" s="306"/>
      <c r="H1195" s="306"/>
      <c r="I1195" s="305" t="s">
        <v>2062</v>
      </c>
    </row>
    <row r="1196" spans="1:9" ht="15" customHeight="1" x14ac:dyDescent="0.3">
      <c r="A1196" s="249">
        <v>515985</v>
      </c>
      <c r="B1196" s="249" t="s">
        <v>2242</v>
      </c>
      <c r="C1196" s="249" t="s">
        <v>812</v>
      </c>
      <c r="D1196" s="249" t="s">
        <v>560</v>
      </c>
      <c r="F1196" s="304"/>
      <c r="G1196" s="304"/>
      <c r="H1196" s="304"/>
      <c r="I1196" s="305" t="s">
        <v>2062</v>
      </c>
    </row>
    <row r="1197" spans="1:9" ht="15" customHeight="1" x14ac:dyDescent="0.3">
      <c r="A1197" s="249">
        <v>516007</v>
      </c>
      <c r="B1197" s="249" t="s">
        <v>2243</v>
      </c>
      <c r="C1197" s="249" t="s">
        <v>397</v>
      </c>
      <c r="D1197" s="249" t="s">
        <v>1792</v>
      </c>
      <c r="F1197" s="306"/>
      <c r="G1197" s="306"/>
      <c r="H1197" s="306"/>
      <c r="I1197" s="305" t="s">
        <v>2062</v>
      </c>
    </row>
    <row r="1198" spans="1:9" ht="15" customHeight="1" x14ac:dyDescent="0.3">
      <c r="A1198" s="249">
        <v>516069</v>
      </c>
      <c r="B1198" s="249" t="s">
        <v>2244</v>
      </c>
      <c r="C1198" s="249" t="s">
        <v>315</v>
      </c>
      <c r="D1198" s="249" t="s">
        <v>2872</v>
      </c>
      <c r="F1198" s="304"/>
      <c r="G1198" s="304"/>
      <c r="H1198" s="304"/>
      <c r="I1198" s="305" t="s">
        <v>2062</v>
      </c>
    </row>
    <row r="1199" spans="1:9" ht="15" customHeight="1" x14ac:dyDescent="0.3">
      <c r="A1199" s="249">
        <v>516135</v>
      </c>
      <c r="B1199" s="249" t="s">
        <v>2245</v>
      </c>
      <c r="C1199" s="249" t="s">
        <v>2121</v>
      </c>
      <c r="D1199" s="249" t="s">
        <v>2875</v>
      </c>
      <c r="F1199" s="306"/>
      <c r="G1199" s="306"/>
      <c r="H1199" s="306"/>
      <c r="I1199" s="305" t="s">
        <v>2062</v>
      </c>
    </row>
    <row r="1200" spans="1:9" ht="15" customHeight="1" x14ac:dyDescent="0.3">
      <c r="A1200" s="249">
        <v>516153</v>
      </c>
      <c r="B1200" s="249" t="s">
        <v>1161</v>
      </c>
      <c r="C1200" s="249" t="s">
        <v>2876</v>
      </c>
      <c r="D1200" s="249" t="s">
        <v>2877</v>
      </c>
      <c r="F1200" s="304"/>
      <c r="G1200" s="304"/>
      <c r="H1200" s="304"/>
      <c r="I1200" s="305" t="s">
        <v>2062</v>
      </c>
    </row>
    <row r="1201" spans="1:9" ht="15" customHeight="1" x14ac:dyDescent="0.3">
      <c r="A1201" s="249">
        <v>516157</v>
      </c>
      <c r="B1201" s="249" t="s">
        <v>3248</v>
      </c>
      <c r="C1201" s="249" t="s">
        <v>242</v>
      </c>
      <c r="D1201" s="249" t="s">
        <v>1695</v>
      </c>
      <c r="F1201" s="304"/>
      <c r="G1201" s="304"/>
      <c r="H1201" s="304"/>
      <c r="I1201" s="305" t="s">
        <v>2062</v>
      </c>
    </row>
    <row r="1202" spans="1:9" ht="15" customHeight="1" x14ac:dyDescent="0.3">
      <c r="A1202" s="249">
        <v>516164</v>
      </c>
      <c r="B1202" s="249" t="s">
        <v>2246</v>
      </c>
      <c r="C1202" s="249" t="s">
        <v>2738</v>
      </c>
      <c r="D1202" s="249" t="s">
        <v>1650</v>
      </c>
      <c r="F1202" s="304"/>
      <c r="G1202" s="304"/>
      <c r="H1202" s="304"/>
      <c r="I1202" s="305" t="s">
        <v>2062</v>
      </c>
    </row>
    <row r="1203" spans="1:9" ht="15" customHeight="1" x14ac:dyDescent="0.3">
      <c r="A1203" s="249">
        <v>516180</v>
      </c>
      <c r="B1203" s="249" t="s">
        <v>2247</v>
      </c>
      <c r="C1203" s="249" t="s">
        <v>95</v>
      </c>
      <c r="D1203" s="249" t="s">
        <v>1714</v>
      </c>
      <c r="F1203" s="311"/>
      <c r="G1203" s="311"/>
      <c r="H1203" s="307"/>
      <c r="I1203" s="305" t="s">
        <v>2062</v>
      </c>
    </row>
    <row r="1204" spans="1:9" ht="15" customHeight="1" x14ac:dyDescent="0.3">
      <c r="A1204" s="249">
        <v>516216</v>
      </c>
      <c r="B1204" s="249" t="s">
        <v>2249</v>
      </c>
      <c r="C1204" s="249" t="s">
        <v>759</v>
      </c>
      <c r="D1204" s="249" t="s">
        <v>1780</v>
      </c>
      <c r="F1204" s="306"/>
      <c r="G1204" s="306"/>
      <c r="H1204" s="306"/>
      <c r="I1204" s="305" t="s">
        <v>2062</v>
      </c>
    </row>
    <row r="1205" spans="1:9" ht="15" customHeight="1" x14ac:dyDescent="0.3">
      <c r="A1205" s="249">
        <v>516270</v>
      </c>
      <c r="B1205" s="249" t="s">
        <v>2250</v>
      </c>
      <c r="C1205" s="249" t="s">
        <v>2231</v>
      </c>
      <c r="D1205" s="249" t="s">
        <v>2878</v>
      </c>
      <c r="F1205" s="304"/>
      <c r="G1205" s="304"/>
      <c r="H1205" s="304"/>
      <c r="I1205" s="305" t="s">
        <v>2062</v>
      </c>
    </row>
    <row r="1206" spans="1:9" ht="15" customHeight="1" x14ac:dyDescent="0.3">
      <c r="A1206" s="249">
        <v>516295</v>
      </c>
      <c r="B1206" s="249" t="s">
        <v>2251</v>
      </c>
      <c r="C1206" s="249" t="s">
        <v>595</v>
      </c>
      <c r="D1206" s="249" t="s">
        <v>3247</v>
      </c>
      <c r="F1206" s="304"/>
      <c r="G1206" s="304"/>
      <c r="H1206" s="304"/>
      <c r="I1206" s="305" t="s">
        <v>2062</v>
      </c>
    </row>
    <row r="1207" spans="1:9" ht="15" customHeight="1" x14ac:dyDescent="0.3">
      <c r="A1207" s="249">
        <v>516490</v>
      </c>
      <c r="B1207" s="249" t="s">
        <v>2254</v>
      </c>
      <c r="C1207" s="249" t="s">
        <v>70</v>
      </c>
      <c r="D1207" s="249" t="s">
        <v>2881</v>
      </c>
      <c r="F1207" s="306"/>
      <c r="G1207" s="306"/>
      <c r="H1207" s="306"/>
      <c r="I1207" s="305" t="s">
        <v>2062</v>
      </c>
    </row>
    <row r="1208" spans="1:9" ht="15" customHeight="1" x14ac:dyDescent="0.3">
      <c r="A1208" s="249">
        <v>516567</v>
      </c>
      <c r="B1208" s="249" t="s">
        <v>2257</v>
      </c>
      <c r="C1208" s="249" t="s">
        <v>2258</v>
      </c>
      <c r="D1208" s="249" t="s">
        <v>1698</v>
      </c>
      <c r="F1208" s="304"/>
      <c r="G1208" s="304"/>
      <c r="H1208" s="304"/>
      <c r="I1208" s="305" t="s">
        <v>2062</v>
      </c>
    </row>
    <row r="1209" spans="1:9" ht="15" customHeight="1" x14ac:dyDescent="0.3">
      <c r="A1209" s="249">
        <v>516574</v>
      </c>
      <c r="B1209" s="249" t="s">
        <v>2259</v>
      </c>
      <c r="C1209" s="249" t="s">
        <v>74</v>
      </c>
      <c r="D1209" s="249" t="s">
        <v>1650</v>
      </c>
      <c r="F1209" s="306"/>
      <c r="G1209" s="306"/>
      <c r="H1209" s="306"/>
      <c r="I1209" s="305" t="s">
        <v>2062</v>
      </c>
    </row>
    <row r="1210" spans="1:9" ht="15" customHeight="1" x14ac:dyDescent="0.3">
      <c r="A1210" s="249">
        <v>516743</v>
      </c>
      <c r="B1210" s="249" t="s">
        <v>2261</v>
      </c>
      <c r="C1210" s="249" t="s">
        <v>2883</v>
      </c>
      <c r="D1210" s="249" t="s">
        <v>1796</v>
      </c>
      <c r="F1210" s="306"/>
      <c r="G1210" s="306"/>
      <c r="H1210" s="306"/>
      <c r="I1210" s="305" t="s">
        <v>2062</v>
      </c>
    </row>
    <row r="1211" spans="1:9" ht="15" customHeight="1" x14ac:dyDescent="0.3">
      <c r="A1211" s="249">
        <v>516820</v>
      </c>
      <c r="B1211" s="249" t="s">
        <v>2262</v>
      </c>
      <c r="C1211" s="249" t="s">
        <v>454</v>
      </c>
      <c r="D1211" s="249" t="s">
        <v>544</v>
      </c>
      <c r="F1211" s="304"/>
      <c r="G1211" s="304"/>
      <c r="H1211" s="304"/>
      <c r="I1211" s="305" t="s">
        <v>2062</v>
      </c>
    </row>
    <row r="1212" spans="1:9" ht="15" customHeight="1" x14ac:dyDescent="0.3">
      <c r="A1212" s="249">
        <v>516889</v>
      </c>
      <c r="B1212" s="249" t="s">
        <v>2263</v>
      </c>
      <c r="C1212" s="249" t="s">
        <v>288</v>
      </c>
      <c r="D1212" s="249" t="s">
        <v>1730</v>
      </c>
      <c r="F1212" s="304"/>
      <c r="G1212" s="304"/>
      <c r="H1212" s="304"/>
      <c r="I1212" s="305" t="s">
        <v>2062</v>
      </c>
    </row>
    <row r="1213" spans="1:9" ht="15" customHeight="1" x14ac:dyDescent="0.3">
      <c r="A1213" s="249">
        <v>516903</v>
      </c>
      <c r="B1213" s="249" t="s">
        <v>718</v>
      </c>
      <c r="C1213" s="249" t="s">
        <v>405</v>
      </c>
      <c r="D1213" s="249" t="s">
        <v>2530</v>
      </c>
      <c r="F1213" s="304"/>
      <c r="G1213" s="304"/>
      <c r="H1213" s="304"/>
      <c r="I1213" s="305" t="s">
        <v>2062</v>
      </c>
    </row>
    <row r="1214" spans="1:9" ht="15" customHeight="1" x14ac:dyDescent="0.3">
      <c r="A1214" s="249">
        <v>516910</v>
      </c>
      <c r="B1214" s="249" t="s">
        <v>2265</v>
      </c>
      <c r="C1214" s="249" t="s">
        <v>2266</v>
      </c>
      <c r="D1214" s="249" t="s">
        <v>2870</v>
      </c>
      <c r="F1214" s="304"/>
      <c r="G1214" s="304"/>
      <c r="H1214" s="304"/>
      <c r="I1214" s="305" t="s">
        <v>2062</v>
      </c>
    </row>
    <row r="1215" spans="1:9" ht="15" customHeight="1" x14ac:dyDescent="0.3">
      <c r="A1215" s="249">
        <v>516970</v>
      </c>
      <c r="B1215" s="249" t="s">
        <v>2884</v>
      </c>
      <c r="C1215" s="249" t="s">
        <v>99</v>
      </c>
      <c r="D1215" s="249" t="s">
        <v>1701</v>
      </c>
      <c r="F1215" s="304"/>
      <c r="G1215" s="304"/>
      <c r="H1215" s="304"/>
      <c r="I1215" s="305" t="s">
        <v>2062</v>
      </c>
    </row>
    <row r="1216" spans="1:9" ht="15" customHeight="1" x14ac:dyDescent="0.3">
      <c r="A1216" s="249">
        <v>516974</v>
      </c>
      <c r="B1216" s="249" t="s">
        <v>2269</v>
      </c>
      <c r="C1216" s="249" t="s">
        <v>70</v>
      </c>
      <c r="D1216" s="249" t="s">
        <v>1647</v>
      </c>
      <c r="F1216" s="306"/>
      <c r="G1216" s="306"/>
      <c r="H1216" s="306"/>
      <c r="I1216" s="305" t="s">
        <v>2062</v>
      </c>
    </row>
    <row r="1217" spans="1:9" ht="15" customHeight="1" x14ac:dyDescent="0.3">
      <c r="A1217" s="249">
        <v>517010</v>
      </c>
      <c r="B1217" s="249" t="s">
        <v>2270</v>
      </c>
      <c r="C1217" s="249" t="s">
        <v>313</v>
      </c>
      <c r="D1217" s="249" t="s">
        <v>1647</v>
      </c>
      <c r="F1217" s="311"/>
      <c r="G1217" s="311"/>
      <c r="H1217" s="307"/>
      <c r="I1217" s="305" t="s">
        <v>2062</v>
      </c>
    </row>
    <row r="1218" spans="1:9" ht="15" customHeight="1" x14ac:dyDescent="0.3">
      <c r="A1218" s="249">
        <v>517033</v>
      </c>
      <c r="B1218" s="249" t="s">
        <v>2272</v>
      </c>
      <c r="C1218" s="249" t="s">
        <v>83</v>
      </c>
      <c r="D1218" s="249" t="s">
        <v>2885</v>
      </c>
      <c r="F1218" s="310"/>
      <c r="G1218" s="310"/>
      <c r="H1218" s="307"/>
      <c r="I1218" s="305" t="s">
        <v>2062</v>
      </c>
    </row>
    <row r="1219" spans="1:9" ht="15" customHeight="1" x14ac:dyDescent="0.3">
      <c r="A1219" s="249">
        <v>517057</v>
      </c>
      <c r="B1219" s="249" t="s">
        <v>2274</v>
      </c>
      <c r="C1219" s="249" t="s">
        <v>71</v>
      </c>
      <c r="D1219" s="249" t="s">
        <v>1686</v>
      </c>
      <c r="F1219" s="306"/>
      <c r="G1219" s="306"/>
      <c r="H1219" s="306"/>
      <c r="I1219" s="305" t="s">
        <v>2062</v>
      </c>
    </row>
    <row r="1220" spans="1:9" ht="15" customHeight="1" x14ac:dyDescent="0.3">
      <c r="A1220" s="249">
        <v>517062</v>
      </c>
      <c r="B1220" s="249" t="s">
        <v>2275</v>
      </c>
      <c r="C1220" s="249" t="s">
        <v>314</v>
      </c>
      <c r="D1220" s="249" t="s">
        <v>1793</v>
      </c>
      <c r="F1220" s="304"/>
      <c r="G1220" s="304"/>
      <c r="H1220" s="304"/>
      <c r="I1220" s="305" t="s">
        <v>2062</v>
      </c>
    </row>
    <row r="1221" spans="1:9" ht="15" customHeight="1" x14ac:dyDescent="0.3">
      <c r="A1221" s="249">
        <v>517107</v>
      </c>
      <c r="B1221" s="249" t="s">
        <v>2122</v>
      </c>
      <c r="C1221" s="249" t="s">
        <v>111</v>
      </c>
      <c r="D1221" s="249" t="s">
        <v>2886</v>
      </c>
      <c r="F1221" s="310"/>
      <c r="G1221" s="310"/>
      <c r="H1221" s="307"/>
      <c r="I1221" s="305" t="s">
        <v>2062</v>
      </c>
    </row>
    <row r="1222" spans="1:9" ht="15" customHeight="1" x14ac:dyDescent="0.3">
      <c r="A1222" s="249">
        <v>517126</v>
      </c>
      <c r="B1222" s="249" t="s">
        <v>2277</v>
      </c>
      <c r="C1222" s="249" t="s">
        <v>1180</v>
      </c>
      <c r="D1222" s="249" t="s">
        <v>2887</v>
      </c>
      <c r="F1222" s="306"/>
      <c r="G1222" s="306"/>
      <c r="H1222" s="306"/>
      <c r="I1222" s="305" t="s">
        <v>2062</v>
      </c>
    </row>
    <row r="1223" spans="1:9" ht="15" customHeight="1" x14ac:dyDescent="0.3">
      <c r="A1223" s="249">
        <v>517171</v>
      </c>
      <c r="B1223" s="249" t="s">
        <v>2279</v>
      </c>
      <c r="C1223" s="249" t="s">
        <v>100</v>
      </c>
      <c r="D1223" s="249" t="s">
        <v>1755</v>
      </c>
      <c r="F1223" s="306"/>
      <c r="G1223" s="306"/>
      <c r="H1223" s="306"/>
      <c r="I1223" s="305" t="s">
        <v>2062</v>
      </c>
    </row>
    <row r="1224" spans="1:9" ht="15" customHeight="1" x14ac:dyDescent="0.3">
      <c r="A1224" s="249">
        <v>517288</v>
      </c>
      <c r="B1224" s="249" t="s">
        <v>2284</v>
      </c>
      <c r="C1224" s="249" t="s">
        <v>283</v>
      </c>
      <c r="D1224" s="249" t="s">
        <v>1761</v>
      </c>
      <c r="F1224" s="306"/>
      <c r="G1224" s="306"/>
      <c r="H1224" s="306"/>
      <c r="I1224" s="305" t="s">
        <v>2062</v>
      </c>
    </row>
    <row r="1225" spans="1:9" ht="15" customHeight="1" x14ac:dyDescent="0.3">
      <c r="A1225" s="249">
        <v>517294</v>
      </c>
      <c r="B1225" s="249" t="s">
        <v>2285</v>
      </c>
      <c r="C1225" s="249" t="s">
        <v>315</v>
      </c>
      <c r="D1225" s="249" t="s">
        <v>1737</v>
      </c>
      <c r="F1225" s="306"/>
      <c r="G1225" s="306"/>
      <c r="H1225" s="306"/>
      <c r="I1225" s="305" t="s">
        <v>2062</v>
      </c>
    </row>
    <row r="1226" spans="1:9" ht="15" customHeight="1" x14ac:dyDescent="0.3">
      <c r="A1226" s="249">
        <v>517330</v>
      </c>
      <c r="B1226" s="249" t="s">
        <v>2286</v>
      </c>
      <c r="C1226" s="249" t="s">
        <v>71</v>
      </c>
      <c r="D1226" s="249" t="s">
        <v>1678</v>
      </c>
      <c r="F1226" s="304"/>
      <c r="G1226" s="304"/>
      <c r="H1226" s="304"/>
      <c r="I1226" s="305" t="s">
        <v>2062</v>
      </c>
    </row>
    <row r="1227" spans="1:9" ht="15" customHeight="1" x14ac:dyDescent="0.3">
      <c r="A1227" s="249">
        <v>517344</v>
      </c>
      <c r="B1227" s="249" t="s">
        <v>2287</v>
      </c>
      <c r="C1227" s="249" t="s">
        <v>71</v>
      </c>
      <c r="D1227" s="249" t="s">
        <v>1772</v>
      </c>
      <c r="F1227" s="304"/>
      <c r="G1227" s="304"/>
      <c r="H1227" s="304"/>
      <c r="I1227" s="305" t="s">
        <v>2062</v>
      </c>
    </row>
    <row r="1228" spans="1:9" ht="15" customHeight="1" x14ac:dyDescent="0.3">
      <c r="A1228" s="249">
        <v>517463</v>
      </c>
      <c r="B1228" s="249" t="s">
        <v>2291</v>
      </c>
      <c r="C1228" s="249" t="s">
        <v>2292</v>
      </c>
      <c r="D1228" s="249" t="s">
        <v>1718</v>
      </c>
      <c r="F1228" s="304"/>
      <c r="G1228" s="304"/>
      <c r="H1228" s="304"/>
      <c r="I1228" s="305" t="s">
        <v>2062</v>
      </c>
    </row>
    <row r="1229" spans="1:9" ht="15" customHeight="1" x14ac:dyDescent="0.3">
      <c r="A1229" s="249">
        <v>517547</v>
      </c>
      <c r="B1229" s="249" t="s">
        <v>2295</v>
      </c>
      <c r="C1229" s="249" t="s">
        <v>115</v>
      </c>
      <c r="D1229" s="249" t="s">
        <v>1856</v>
      </c>
      <c r="F1229" s="306"/>
      <c r="G1229" s="306"/>
      <c r="H1229" s="306"/>
      <c r="I1229" s="305" t="s">
        <v>2062</v>
      </c>
    </row>
    <row r="1230" spans="1:9" ht="15" customHeight="1" x14ac:dyDescent="0.3">
      <c r="A1230" s="249">
        <v>517581</v>
      </c>
      <c r="B1230" s="249" t="s">
        <v>2296</v>
      </c>
      <c r="C1230" s="249" t="s">
        <v>70</v>
      </c>
      <c r="D1230" s="249" t="s">
        <v>1701</v>
      </c>
      <c r="F1230" s="304"/>
      <c r="G1230" s="304"/>
      <c r="H1230" s="304"/>
      <c r="I1230" s="305" t="s">
        <v>2062</v>
      </c>
    </row>
    <row r="1231" spans="1:9" ht="15" customHeight="1" x14ac:dyDescent="0.3">
      <c r="A1231" s="249">
        <v>517616</v>
      </c>
      <c r="B1231" s="249" t="s">
        <v>2297</v>
      </c>
      <c r="C1231" s="249" t="s">
        <v>361</v>
      </c>
      <c r="D1231" s="249" t="s">
        <v>1679</v>
      </c>
      <c r="F1231" s="306"/>
      <c r="G1231" s="306"/>
      <c r="H1231" s="306"/>
      <c r="I1231" s="305" t="s">
        <v>2062</v>
      </c>
    </row>
    <row r="1232" spans="1:9" ht="15" customHeight="1" x14ac:dyDescent="0.3">
      <c r="A1232" s="249">
        <v>517620</v>
      </c>
      <c r="B1232" s="249" t="s">
        <v>2298</v>
      </c>
      <c r="C1232" s="249" t="s">
        <v>347</v>
      </c>
      <c r="D1232" s="249" t="s">
        <v>1686</v>
      </c>
      <c r="F1232" s="304"/>
      <c r="G1232" s="304"/>
      <c r="H1232" s="304"/>
      <c r="I1232" s="305" t="s">
        <v>2062</v>
      </c>
    </row>
    <row r="1233" spans="1:9" ht="15" customHeight="1" x14ac:dyDescent="0.3">
      <c r="A1233" s="249">
        <v>517626</v>
      </c>
      <c r="B1233" s="249" t="s">
        <v>2299</v>
      </c>
      <c r="C1233" s="249" t="s">
        <v>76</v>
      </c>
      <c r="D1233" s="249" t="s">
        <v>2649</v>
      </c>
      <c r="F1233" s="304"/>
      <c r="G1233" s="304"/>
      <c r="H1233" s="304"/>
      <c r="I1233" s="305" t="s">
        <v>2062</v>
      </c>
    </row>
    <row r="1234" spans="1:9" ht="15" customHeight="1" x14ac:dyDescent="0.3">
      <c r="A1234" s="249">
        <v>517670</v>
      </c>
      <c r="B1234" s="249" t="s">
        <v>2300</v>
      </c>
      <c r="C1234" s="249" t="s">
        <v>71</v>
      </c>
      <c r="D1234" s="249" t="s">
        <v>543</v>
      </c>
      <c r="F1234" s="310"/>
      <c r="G1234" s="310"/>
      <c r="H1234" s="307"/>
      <c r="I1234" s="305" t="s">
        <v>2062</v>
      </c>
    </row>
    <row r="1235" spans="1:9" ht="15" customHeight="1" x14ac:dyDescent="0.3">
      <c r="A1235" s="249">
        <v>517679</v>
      </c>
      <c r="B1235" s="249" t="s">
        <v>2301</v>
      </c>
      <c r="C1235" s="249" t="s">
        <v>96</v>
      </c>
      <c r="D1235" s="249" t="s">
        <v>1506</v>
      </c>
      <c r="F1235" s="310"/>
      <c r="G1235" s="310"/>
      <c r="H1235" s="307"/>
      <c r="I1235" s="305" t="s">
        <v>2062</v>
      </c>
    </row>
    <row r="1236" spans="1:9" ht="15" customHeight="1" x14ac:dyDescent="0.3">
      <c r="A1236" s="249">
        <v>517697</v>
      </c>
      <c r="B1236" s="249" t="s">
        <v>2302</v>
      </c>
      <c r="C1236" s="249" t="s">
        <v>100</v>
      </c>
      <c r="D1236" s="249" t="s">
        <v>1777</v>
      </c>
      <c r="E1236" s="304"/>
      <c r="F1236" s="304"/>
      <c r="G1236" s="304"/>
      <c r="H1236" s="304"/>
      <c r="I1236" s="305" t="s">
        <v>2062</v>
      </c>
    </row>
    <row r="1237" spans="1:9" ht="15" customHeight="1" x14ac:dyDescent="0.3">
      <c r="A1237" s="249">
        <v>517746</v>
      </c>
      <c r="B1237" s="249" t="s">
        <v>2304</v>
      </c>
      <c r="C1237" s="249" t="s">
        <v>112</v>
      </c>
      <c r="D1237" s="249" t="s">
        <v>1797</v>
      </c>
      <c r="F1237" s="304"/>
      <c r="G1237" s="304"/>
      <c r="H1237" s="304"/>
      <c r="I1237" s="305" t="s">
        <v>2062</v>
      </c>
    </row>
    <row r="1238" spans="1:9" ht="15" customHeight="1" x14ac:dyDescent="0.3">
      <c r="A1238" s="249">
        <v>517755</v>
      </c>
      <c r="B1238" s="249" t="s">
        <v>2305</v>
      </c>
      <c r="C1238" s="249" t="s">
        <v>2893</v>
      </c>
      <c r="D1238" s="249" t="s">
        <v>1675</v>
      </c>
      <c r="F1238" s="304"/>
      <c r="G1238" s="304"/>
      <c r="H1238" s="304"/>
      <c r="I1238" s="305" t="s">
        <v>2062</v>
      </c>
    </row>
    <row r="1239" spans="1:9" ht="15" customHeight="1" x14ac:dyDescent="0.3">
      <c r="A1239" s="249">
        <v>517834</v>
      </c>
      <c r="B1239" s="249" t="s">
        <v>2306</v>
      </c>
      <c r="C1239" s="249" t="s">
        <v>569</v>
      </c>
      <c r="D1239" s="249" t="s">
        <v>1776</v>
      </c>
      <c r="F1239" s="304"/>
      <c r="G1239" s="304"/>
      <c r="H1239" s="304"/>
      <c r="I1239" s="305" t="s">
        <v>2062</v>
      </c>
    </row>
    <row r="1240" spans="1:9" ht="15" customHeight="1" x14ac:dyDescent="0.3">
      <c r="A1240" s="249">
        <v>517881</v>
      </c>
      <c r="B1240" s="249" t="s">
        <v>2894</v>
      </c>
      <c r="C1240" s="249" t="s">
        <v>2895</v>
      </c>
      <c r="D1240" s="249" t="s">
        <v>1656</v>
      </c>
      <c r="F1240" s="306"/>
      <c r="G1240" s="306"/>
      <c r="H1240" s="306"/>
      <c r="I1240" s="305" t="s">
        <v>2062</v>
      </c>
    </row>
    <row r="1241" spans="1:9" ht="15" customHeight="1" x14ac:dyDescent="0.3">
      <c r="A1241" s="249">
        <v>517909</v>
      </c>
      <c r="B1241" s="249" t="s">
        <v>2898</v>
      </c>
      <c r="C1241" s="249" t="s">
        <v>2899</v>
      </c>
      <c r="D1241" s="249" t="s">
        <v>551</v>
      </c>
      <c r="F1241" s="304"/>
      <c r="G1241" s="304"/>
      <c r="H1241" s="304"/>
      <c r="I1241" s="305" t="s">
        <v>2062</v>
      </c>
    </row>
    <row r="1242" spans="1:9" ht="15" customHeight="1" x14ac:dyDescent="0.3">
      <c r="A1242" s="249">
        <v>517930</v>
      </c>
      <c r="B1242" s="249" t="s">
        <v>2902</v>
      </c>
      <c r="C1242" s="249" t="s">
        <v>2890</v>
      </c>
      <c r="D1242" s="249" t="s">
        <v>1807</v>
      </c>
      <c r="F1242" s="304"/>
      <c r="G1242" s="304"/>
      <c r="H1242" s="304"/>
      <c r="I1242" s="305" t="s">
        <v>2062</v>
      </c>
    </row>
    <row r="1243" spans="1:9" ht="15" customHeight="1" x14ac:dyDescent="0.3">
      <c r="A1243" s="249">
        <v>517955</v>
      </c>
      <c r="B1243" s="249" t="s">
        <v>2309</v>
      </c>
      <c r="C1243" s="249" t="s">
        <v>2310</v>
      </c>
      <c r="F1243" s="306"/>
      <c r="G1243" s="306"/>
      <c r="H1243" s="306"/>
      <c r="I1243" s="305" t="s">
        <v>2062</v>
      </c>
    </row>
    <row r="1244" spans="1:9" ht="15" customHeight="1" x14ac:dyDescent="0.3">
      <c r="A1244" s="249">
        <v>517960</v>
      </c>
      <c r="B1244" s="249" t="s">
        <v>2311</v>
      </c>
      <c r="C1244" s="249" t="s">
        <v>2738</v>
      </c>
      <c r="D1244" s="249" t="s">
        <v>560</v>
      </c>
      <c r="F1244" s="310"/>
      <c r="G1244" s="310"/>
      <c r="H1244" s="307"/>
      <c r="I1244" s="305" t="s">
        <v>2062</v>
      </c>
    </row>
    <row r="1245" spans="1:9" ht="15" customHeight="1" x14ac:dyDescent="0.3">
      <c r="A1245" s="249">
        <v>517969</v>
      </c>
      <c r="B1245" s="249" t="s">
        <v>3252</v>
      </c>
      <c r="C1245" s="249" t="s">
        <v>2113</v>
      </c>
      <c r="D1245" s="249" t="s">
        <v>1693</v>
      </c>
      <c r="F1245" s="304"/>
      <c r="G1245" s="304"/>
      <c r="H1245" s="304"/>
      <c r="I1245" s="305" t="s">
        <v>2062</v>
      </c>
    </row>
    <row r="1246" spans="1:9" ht="15" customHeight="1" x14ac:dyDescent="0.3">
      <c r="A1246" s="249">
        <v>518006</v>
      </c>
      <c r="B1246" s="249" t="s">
        <v>2312</v>
      </c>
      <c r="C1246" s="249" t="s">
        <v>2977</v>
      </c>
      <c r="D1246" s="249" t="s">
        <v>549</v>
      </c>
      <c r="F1246" s="306"/>
      <c r="G1246" s="306"/>
      <c r="H1246" s="306"/>
      <c r="I1246" s="305" t="s">
        <v>2062</v>
      </c>
    </row>
    <row r="1247" spans="1:9" ht="15" customHeight="1" x14ac:dyDescent="0.3">
      <c r="A1247" s="249">
        <v>518019</v>
      </c>
      <c r="B1247" s="249" t="s">
        <v>3253</v>
      </c>
      <c r="C1247" s="249" t="s">
        <v>2110</v>
      </c>
      <c r="D1247" s="249" t="s">
        <v>1794</v>
      </c>
      <c r="F1247" s="304"/>
      <c r="G1247" s="304"/>
      <c r="H1247" s="304"/>
      <c r="I1247" s="305" t="s">
        <v>2062</v>
      </c>
    </row>
    <row r="1248" spans="1:9" ht="15" customHeight="1" x14ac:dyDescent="0.3">
      <c r="A1248" s="249">
        <v>518066</v>
      </c>
      <c r="B1248" s="249" t="s">
        <v>2906</v>
      </c>
      <c r="C1248" s="249" t="s">
        <v>2117</v>
      </c>
      <c r="D1248" s="249" t="s">
        <v>2907</v>
      </c>
      <c r="F1248" s="304"/>
      <c r="G1248" s="304"/>
      <c r="H1248" s="304"/>
      <c r="I1248" s="305" t="s">
        <v>2062</v>
      </c>
    </row>
    <row r="1249" spans="1:9" ht="15" customHeight="1" x14ac:dyDescent="0.3">
      <c r="A1249" s="249">
        <v>518127</v>
      </c>
      <c r="B1249" s="249" t="s">
        <v>2910</v>
      </c>
      <c r="C1249" s="249" t="s">
        <v>2911</v>
      </c>
      <c r="D1249" s="249" t="s">
        <v>2912</v>
      </c>
      <c r="F1249" s="306"/>
      <c r="G1249" s="306"/>
      <c r="H1249" s="306"/>
      <c r="I1249" s="305" t="s">
        <v>2062</v>
      </c>
    </row>
    <row r="1250" spans="1:9" ht="15" customHeight="1" x14ac:dyDescent="0.3">
      <c r="A1250" s="249">
        <v>518146</v>
      </c>
      <c r="B1250" s="249" t="s">
        <v>2314</v>
      </c>
      <c r="C1250" s="249" t="s">
        <v>2113</v>
      </c>
      <c r="D1250" s="249" t="s">
        <v>1646</v>
      </c>
      <c r="F1250" s="304"/>
      <c r="G1250" s="304"/>
      <c r="H1250" s="304"/>
      <c r="I1250" s="305" t="s">
        <v>2062</v>
      </c>
    </row>
    <row r="1251" spans="1:9" ht="15" customHeight="1" x14ac:dyDescent="0.3">
      <c r="A1251" s="249">
        <v>518188</v>
      </c>
      <c r="B1251" s="249" t="s">
        <v>2914</v>
      </c>
      <c r="C1251" s="249" t="s">
        <v>2827</v>
      </c>
      <c r="D1251" s="249" t="s">
        <v>556</v>
      </c>
      <c r="F1251" s="310"/>
      <c r="G1251" s="310"/>
      <c r="H1251" s="307"/>
      <c r="I1251" s="305" t="s">
        <v>2062</v>
      </c>
    </row>
    <row r="1252" spans="1:9" ht="15" customHeight="1" x14ac:dyDescent="0.3">
      <c r="A1252" s="249">
        <v>518206</v>
      </c>
      <c r="B1252" s="249" t="s">
        <v>2915</v>
      </c>
      <c r="C1252" s="249" t="s">
        <v>2738</v>
      </c>
      <c r="D1252" s="249" t="s">
        <v>2916</v>
      </c>
      <c r="F1252" s="310"/>
      <c r="G1252" s="310"/>
      <c r="H1252" s="307"/>
      <c r="I1252" s="305" t="s">
        <v>2062</v>
      </c>
    </row>
    <row r="1253" spans="1:9" ht="15" customHeight="1" x14ac:dyDescent="0.3">
      <c r="A1253" s="249">
        <v>518218</v>
      </c>
      <c r="B1253" s="249" t="s">
        <v>2917</v>
      </c>
      <c r="C1253" s="249" t="s">
        <v>2918</v>
      </c>
      <c r="D1253" s="249" t="s">
        <v>1675</v>
      </c>
      <c r="F1253" s="310"/>
      <c r="G1253" s="310"/>
      <c r="H1253" s="307"/>
      <c r="I1253" s="305" t="s">
        <v>2062</v>
      </c>
    </row>
    <row r="1254" spans="1:9" ht="15" customHeight="1" x14ac:dyDescent="0.3">
      <c r="A1254" s="249">
        <v>518236</v>
      </c>
      <c r="B1254" s="249" t="s">
        <v>2317</v>
      </c>
      <c r="C1254" s="249" t="s">
        <v>71</v>
      </c>
      <c r="D1254" s="249" t="s">
        <v>1648</v>
      </c>
      <c r="F1254" s="304"/>
      <c r="G1254" s="304"/>
      <c r="H1254" s="304"/>
      <c r="I1254" s="305" t="s">
        <v>2062</v>
      </c>
    </row>
    <row r="1255" spans="1:9" ht="15" customHeight="1" x14ac:dyDescent="0.3">
      <c r="A1255" s="249">
        <v>518247</v>
      </c>
      <c r="B1255" s="249" t="s">
        <v>2318</v>
      </c>
      <c r="C1255" s="249" t="s">
        <v>405</v>
      </c>
      <c r="D1255" s="249" t="s">
        <v>1711</v>
      </c>
      <c r="F1255" s="310"/>
      <c r="G1255" s="310"/>
      <c r="H1255" s="307"/>
      <c r="I1255" s="305" t="s">
        <v>2062</v>
      </c>
    </row>
    <row r="1256" spans="1:9" ht="15" customHeight="1" x14ac:dyDescent="0.3">
      <c r="A1256" s="249">
        <v>518250</v>
      </c>
      <c r="B1256" s="249" t="s">
        <v>2319</v>
      </c>
      <c r="C1256" s="249" t="s">
        <v>323</v>
      </c>
      <c r="D1256" s="249" t="s">
        <v>1685</v>
      </c>
      <c r="F1256" s="304"/>
      <c r="G1256" s="304"/>
      <c r="H1256" s="304"/>
      <c r="I1256" s="305" t="s">
        <v>2062</v>
      </c>
    </row>
    <row r="1257" spans="1:9" ht="15" customHeight="1" x14ac:dyDescent="0.3">
      <c r="A1257" s="249">
        <v>518262</v>
      </c>
      <c r="B1257" s="249" t="s">
        <v>2320</v>
      </c>
      <c r="C1257" s="249" t="s">
        <v>71</v>
      </c>
      <c r="D1257" s="249" t="s">
        <v>1701</v>
      </c>
      <c r="F1257" s="310"/>
      <c r="G1257" s="310"/>
      <c r="H1257" s="307"/>
      <c r="I1257" s="305" t="s">
        <v>2062</v>
      </c>
    </row>
    <row r="1258" spans="1:9" ht="15" customHeight="1" x14ac:dyDescent="0.3">
      <c r="A1258" s="249">
        <v>518275</v>
      </c>
      <c r="B1258" s="249" t="s">
        <v>2919</v>
      </c>
      <c r="C1258" s="249" t="s">
        <v>90</v>
      </c>
      <c r="D1258" s="249" t="s">
        <v>1675</v>
      </c>
      <c r="F1258" s="310"/>
      <c r="G1258" s="310"/>
      <c r="H1258" s="307"/>
      <c r="I1258" s="305" t="s">
        <v>2062</v>
      </c>
    </row>
    <row r="1259" spans="1:9" ht="15" customHeight="1" x14ac:dyDescent="0.3">
      <c r="A1259" s="249">
        <v>518285</v>
      </c>
      <c r="B1259" s="249" t="s">
        <v>2323</v>
      </c>
      <c r="C1259" s="249" t="s">
        <v>105</v>
      </c>
      <c r="D1259" s="249" t="s">
        <v>1715</v>
      </c>
      <c r="F1259" s="304"/>
      <c r="G1259" s="304"/>
      <c r="H1259" s="304"/>
      <c r="I1259" s="305" t="s">
        <v>2062</v>
      </c>
    </row>
    <row r="1260" spans="1:9" ht="15" customHeight="1" x14ac:dyDescent="0.3">
      <c r="A1260" s="249">
        <v>518288</v>
      </c>
      <c r="B1260" s="249" t="s">
        <v>2324</v>
      </c>
      <c r="C1260" s="249" t="s">
        <v>2113</v>
      </c>
      <c r="D1260" s="249" t="s">
        <v>1656</v>
      </c>
      <c r="F1260" s="306"/>
      <c r="G1260" s="306"/>
      <c r="H1260" s="306"/>
      <c r="I1260" s="305" t="s">
        <v>2062</v>
      </c>
    </row>
    <row r="1261" spans="1:9" ht="15" customHeight="1" x14ac:dyDescent="0.3">
      <c r="A1261" s="249">
        <v>518359</v>
      </c>
      <c r="B1261" s="249" t="s">
        <v>1568</v>
      </c>
      <c r="C1261" s="249" t="s">
        <v>105</v>
      </c>
      <c r="D1261" s="249" t="s">
        <v>2922</v>
      </c>
      <c r="F1261" s="310"/>
      <c r="G1261" s="310"/>
      <c r="H1261" s="307"/>
      <c r="I1261" s="305" t="s">
        <v>2062</v>
      </c>
    </row>
    <row r="1262" spans="1:9" ht="15" customHeight="1" x14ac:dyDescent="0.3">
      <c r="A1262" s="249">
        <v>518360</v>
      </c>
      <c r="B1262" s="249" t="s">
        <v>2328</v>
      </c>
      <c r="C1262" s="249" t="s">
        <v>71</v>
      </c>
      <c r="D1262" s="249" t="s">
        <v>3022</v>
      </c>
      <c r="F1262" s="304"/>
      <c r="G1262" s="304"/>
      <c r="H1262" s="304"/>
      <c r="I1262" s="305" t="s">
        <v>2062</v>
      </c>
    </row>
    <row r="1263" spans="1:9" ht="15" customHeight="1" x14ac:dyDescent="0.3">
      <c r="A1263" s="249">
        <v>518363</v>
      </c>
      <c r="B1263" s="249" t="s">
        <v>2329</v>
      </c>
      <c r="C1263" s="249" t="s">
        <v>2883</v>
      </c>
      <c r="D1263" s="249" t="s">
        <v>556</v>
      </c>
      <c r="F1263" s="304"/>
      <c r="G1263" s="304"/>
      <c r="H1263" s="304"/>
      <c r="I1263" s="305" t="s">
        <v>2062</v>
      </c>
    </row>
    <row r="1264" spans="1:9" ht="15" customHeight="1" x14ac:dyDescent="0.3">
      <c r="A1264" s="249">
        <v>518375</v>
      </c>
      <c r="B1264" s="249" t="s">
        <v>2923</v>
      </c>
      <c r="C1264" s="249" t="s">
        <v>1374</v>
      </c>
      <c r="D1264" s="249" t="s">
        <v>1793</v>
      </c>
      <c r="F1264" s="310"/>
      <c r="G1264" s="310"/>
      <c r="H1264" s="307"/>
      <c r="I1264" s="305" t="s">
        <v>2062</v>
      </c>
    </row>
    <row r="1265" spans="1:9" ht="15" customHeight="1" x14ac:dyDescent="0.3">
      <c r="A1265" s="249">
        <v>518376</v>
      </c>
      <c r="B1265" s="249" t="s">
        <v>2330</v>
      </c>
      <c r="C1265" s="249" t="s">
        <v>108</v>
      </c>
      <c r="D1265" s="249" t="s">
        <v>1998</v>
      </c>
      <c r="F1265" s="310"/>
      <c r="G1265" s="310"/>
      <c r="H1265" s="307"/>
      <c r="I1265" s="305" t="s">
        <v>2062</v>
      </c>
    </row>
    <row r="1266" spans="1:9" ht="15" customHeight="1" x14ac:dyDescent="0.3">
      <c r="A1266" s="249">
        <v>518385</v>
      </c>
      <c r="B1266" s="249" t="s">
        <v>2924</v>
      </c>
      <c r="C1266" s="249" t="s">
        <v>2921</v>
      </c>
      <c r="D1266" s="249" t="s">
        <v>1656</v>
      </c>
      <c r="F1266" s="310"/>
      <c r="G1266" s="310"/>
      <c r="H1266" s="307"/>
      <c r="I1266" s="305" t="s">
        <v>2062</v>
      </c>
    </row>
    <row r="1267" spans="1:9" ht="15" customHeight="1" x14ac:dyDescent="0.3">
      <c r="A1267" s="249">
        <v>518422</v>
      </c>
      <c r="B1267" s="249" t="s">
        <v>2332</v>
      </c>
      <c r="C1267" s="249" t="s">
        <v>110</v>
      </c>
      <c r="D1267" s="249" t="s">
        <v>1749</v>
      </c>
      <c r="F1267" s="304"/>
      <c r="G1267" s="304"/>
      <c r="H1267" s="304"/>
      <c r="I1267" s="305" t="s">
        <v>2062</v>
      </c>
    </row>
    <row r="1268" spans="1:9" ht="15" customHeight="1" x14ac:dyDescent="0.3">
      <c r="A1268" s="249">
        <v>518441</v>
      </c>
      <c r="B1268" s="249" t="s">
        <v>1206</v>
      </c>
      <c r="C1268" s="249" t="s">
        <v>352</v>
      </c>
      <c r="D1268" s="249" t="s">
        <v>1695</v>
      </c>
      <c r="F1268" s="310"/>
      <c r="G1268" s="310"/>
      <c r="H1268" s="307"/>
      <c r="I1268" s="305" t="s">
        <v>2062</v>
      </c>
    </row>
    <row r="1269" spans="1:9" ht="15" customHeight="1" x14ac:dyDescent="0.3">
      <c r="A1269" s="249">
        <v>518488</v>
      </c>
      <c r="B1269" s="249" t="s">
        <v>2335</v>
      </c>
      <c r="C1269" s="249" t="s">
        <v>70</v>
      </c>
      <c r="D1269" s="249" t="s">
        <v>1680</v>
      </c>
      <c r="F1269" s="304"/>
      <c r="G1269" s="304"/>
      <c r="H1269" s="304"/>
      <c r="I1269" s="305" t="s">
        <v>2062</v>
      </c>
    </row>
    <row r="1270" spans="1:9" ht="15" customHeight="1" x14ac:dyDescent="0.3">
      <c r="A1270" s="249">
        <v>518516</v>
      </c>
      <c r="B1270" s="249" t="s">
        <v>2338</v>
      </c>
      <c r="C1270" s="249" t="s">
        <v>70</v>
      </c>
      <c r="D1270" s="249" t="s">
        <v>1691</v>
      </c>
      <c r="F1270" s="304"/>
      <c r="G1270" s="304"/>
      <c r="H1270" s="304"/>
      <c r="I1270" s="305" t="s">
        <v>2062</v>
      </c>
    </row>
    <row r="1271" spans="1:9" ht="15" customHeight="1" x14ac:dyDescent="0.3">
      <c r="A1271" s="249">
        <v>518561</v>
      </c>
      <c r="B1271" s="249" t="s">
        <v>2339</v>
      </c>
      <c r="C1271" s="249" t="s">
        <v>339</v>
      </c>
      <c r="D1271" s="249" t="s">
        <v>3180</v>
      </c>
      <c r="F1271" s="306"/>
      <c r="G1271" s="306"/>
      <c r="H1271" s="306"/>
      <c r="I1271" s="305" t="s">
        <v>2062</v>
      </c>
    </row>
    <row r="1272" spans="1:9" ht="15" customHeight="1" x14ac:dyDescent="0.3">
      <c r="A1272" s="249">
        <v>518564</v>
      </c>
      <c r="B1272" s="249" t="s">
        <v>2340</v>
      </c>
      <c r="C1272" s="249" t="s">
        <v>1616</v>
      </c>
      <c r="D1272" s="249" t="s">
        <v>1705</v>
      </c>
      <c r="F1272" s="310"/>
      <c r="G1272" s="310"/>
      <c r="H1272" s="307"/>
      <c r="I1272" s="305" t="s">
        <v>2062</v>
      </c>
    </row>
    <row r="1273" spans="1:9" ht="15" customHeight="1" x14ac:dyDescent="0.3">
      <c r="A1273" s="249">
        <v>518579</v>
      </c>
      <c r="B1273" s="249" t="s">
        <v>2341</v>
      </c>
      <c r="C1273" s="249" t="s">
        <v>71</v>
      </c>
      <c r="D1273" s="249" t="s">
        <v>2932</v>
      </c>
      <c r="F1273" s="310"/>
      <c r="G1273" s="310"/>
      <c r="H1273" s="307"/>
      <c r="I1273" s="305" t="s">
        <v>2062</v>
      </c>
    </row>
    <row r="1274" spans="1:9" ht="15" customHeight="1" x14ac:dyDescent="0.3">
      <c r="A1274" s="249">
        <v>518584</v>
      </c>
      <c r="B1274" s="249" t="s">
        <v>2342</v>
      </c>
      <c r="C1274" s="249" t="s">
        <v>83</v>
      </c>
      <c r="D1274" s="249" t="s">
        <v>2836</v>
      </c>
      <c r="F1274" s="304"/>
      <c r="G1274" s="304"/>
      <c r="H1274" s="304"/>
      <c r="I1274" s="305" t="s">
        <v>2062</v>
      </c>
    </row>
    <row r="1275" spans="1:9" ht="15" customHeight="1" x14ac:dyDescent="0.3">
      <c r="A1275" s="249">
        <v>518586</v>
      </c>
      <c r="B1275" s="249" t="s">
        <v>3259</v>
      </c>
      <c r="C1275" s="249" t="s">
        <v>332</v>
      </c>
      <c r="D1275" s="249" t="s">
        <v>3260</v>
      </c>
      <c r="F1275" s="306"/>
      <c r="G1275" s="306"/>
      <c r="H1275" s="306"/>
      <c r="I1275" s="305" t="s">
        <v>2062</v>
      </c>
    </row>
    <row r="1276" spans="1:9" ht="15" customHeight="1" x14ac:dyDescent="0.3">
      <c r="A1276" s="249">
        <v>518615</v>
      </c>
      <c r="B1276" s="249" t="s">
        <v>2281</v>
      </c>
      <c r="C1276" s="249" t="s">
        <v>2113</v>
      </c>
      <c r="D1276" s="249" t="s">
        <v>556</v>
      </c>
      <c r="F1276" s="306"/>
      <c r="G1276" s="306"/>
      <c r="H1276" s="306"/>
      <c r="I1276" s="305" t="s">
        <v>2062</v>
      </c>
    </row>
    <row r="1277" spans="1:9" ht="15" customHeight="1" x14ac:dyDescent="0.3">
      <c r="A1277" s="249">
        <v>518627</v>
      </c>
      <c r="B1277" s="249" t="s">
        <v>1212</v>
      </c>
      <c r="C1277" s="249" t="s">
        <v>377</v>
      </c>
      <c r="D1277" s="249" t="s">
        <v>556</v>
      </c>
      <c r="F1277" s="304"/>
      <c r="G1277" s="304"/>
      <c r="H1277" s="304"/>
      <c r="I1277" s="305" t="s">
        <v>2062</v>
      </c>
    </row>
    <row r="1278" spans="1:9" ht="15" customHeight="1" x14ac:dyDescent="0.3">
      <c r="A1278" s="249">
        <v>518628</v>
      </c>
      <c r="B1278" s="249" t="s">
        <v>2344</v>
      </c>
      <c r="C1278" s="249" t="s">
        <v>2895</v>
      </c>
      <c r="D1278" s="249" t="s">
        <v>2572</v>
      </c>
      <c r="F1278" s="306"/>
      <c r="G1278" s="306"/>
      <c r="H1278" s="306"/>
      <c r="I1278" s="305" t="s">
        <v>2062</v>
      </c>
    </row>
    <row r="1279" spans="1:9" ht="15" customHeight="1" x14ac:dyDescent="0.3">
      <c r="A1279" s="249">
        <v>518629</v>
      </c>
      <c r="B1279" s="249" t="s">
        <v>2935</v>
      </c>
      <c r="C1279" s="249" t="s">
        <v>2900</v>
      </c>
      <c r="D1279" s="249" t="s">
        <v>1700</v>
      </c>
      <c r="F1279" s="306"/>
      <c r="G1279" s="306"/>
      <c r="H1279" s="306"/>
      <c r="I1279" s="305" t="s">
        <v>2062</v>
      </c>
    </row>
    <row r="1280" spans="1:9" ht="15" customHeight="1" x14ac:dyDescent="0.3">
      <c r="A1280" s="249">
        <v>518692</v>
      </c>
      <c r="B1280" s="249" t="s">
        <v>2938</v>
      </c>
      <c r="C1280" s="249" t="s">
        <v>90</v>
      </c>
      <c r="D1280" s="249" t="s">
        <v>1650</v>
      </c>
      <c r="F1280" s="310"/>
      <c r="G1280" s="310"/>
      <c r="H1280" s="307"/>
      <c r="I1280" s="305" t="s">
        <v>2062</v>
      </c>
    </row>
    <row r="1281" spans="1:9" ht="15" customHeight="1" x14ac:dyDescent="0.3">
      <c r="A1281" s="249">
        <v>518725</v>
      </c>
      <c r="B1281" s="249" t="s">
        <v>2346</v>
      </c>
      <c r="C1281" s="249" t="s">
        <v>566</v>
      </c>
      <c r="D1281" s="249" t="s">
        <v>2621</v>
      </c>
      <c r="F1281" s="306"/>
      <c r="G1281" s="306"/>
      <c r="H1281" s="306"/>
      <c r="I1281" s="305" t="s">
        <v>2062</v>
      </c>
    </row>
    <row r="1282" spans="1:9" ht="15" customHeight="1" x14ac:dyDescent="0.3">
      <c r="A1282" s="249">
        <v>518732</v>
      </c>
      <c r="B1282" s="249" t="s">
        <v>1214</v>
      </c>
      <c r="C1282" s="249" t="s">
        <v>386</v>
      </c>
      <c r="D1282" s="249" t="s">
        <v>541</v>
      </c>
      <c r="F1282" s="304"/>
      <c r="G1282" s="304"/>
      <c r="H1282" s="304"/>
      <c r="I1282" s="305" t="s">
        <v>2062</v>
      </c>
    </row>
    <row r="1283" spans="1:9" ht="15" customHeight="1" x14ac:dyDescent="0.3">
      <c r="A1283" s="249">
        <v>518739</v>
      </c>
      <c r="B1283" s="249" t="s">
        <v>2347</v>
      </c>
      <c r="C1283" s="249" t="s">
        <v>258</v>
      </c>
      <c r="D1283" s="249" t="s">
        <v>2940</v>
      </c>
      <c r="F1283" s="306"/>
      <c r="G1283" s="306"/>
      <c r="H1283" s="306"/>
      <c r="I1283" s="305" t="s">
        <v>2062</v>
      </c>
    </row>
    <row r="1284" spans="1:9" ht="15" customHeight="1" x14ac:dyDescent="0.3">
      <c r="A1284" s="249">
        <v>518740</v>
      </c>
      <c r="B1284" s="249" t="s">
        <v>2348</v>
      </c>
      <c r="C1284" s="249" t="s">
        <v>67</v>
      </c>
      <c r="D1284" s="249" t="s">
        <v>1659</v>
      </c>
      <c r="F1284" s="304"/>
      <c r="G1284" s="304"/>
      <c r="H1284" s="304"/>
      <c r="I1284" s="305" t="s">
        <v>2062</v>
      </c>
    </row>
    <row r="1285" spans="1:9" ht="15" customHeight="1" x14ac:dyDescent="0.3">
      <c r="A1285" s="249">
        <v>518782</v>
      </c>
      <c r="B1285" s="249" t="s">
        <v>2941</v>
      </c>
      <c r="C1285" s="249" t="s">
        <v>2942</v>
      </c>
      <c r="D1285" s="249" t="s">
        <v>1715</v>
      </c>
      <c r="F1285" s="306"/>
      <c r="G1285" s="306"/>
      <c r="H1285" s="306"/>
      <c r="I1285" s="305" t="s">
        <v>2062</v>
      </c>
    </row>
    <row r="1286" spans="1:9" ht="15" customHeight="1" x14ac:dyDescent="0.3">
      <c r="A1286" s="249">
        <v>518791</v>
      </c>
      <c r="B1286" s="249" t="s">
        <v>2349</v>
      </c>
      <c r="C1286" s="249" t="s">
        <v>84</v>
      </c>
      <c r="D1286" s="249" t="s">
        <v>1753</v>
      </c>
      <c r="F1286" s="306"/>
      <c r="G1286" s="306"/>
      <c r="H1286" s="306"/>
      <c r="I1286" s="305" t="s">
        <v>2062</v>
      </c>
    </row>
    <row r="1287" spans="1:9" ht="15" customHeight="1" x14ac:dyDescent="0.3">
      <c r="A1287" s="249">
        <v>518836</v>
      </c>
      <c r="B1287" s="249" t="s">
        <v>2352</v>
      </c>
      <c r="C1287" s="249" t="s">
        <v>1061</v>
      </c>
      <c r="D1287" s="249" t="s">
        <v>1759</v>
      </c>
      <c r="F1287" s="310"/>
      <c r="G1287" s="310"/>
      <c r="H1287" s="307"/>
      <c r="I1287" s="305" t="s">
        <v>2062</v>
      </c>
    </row>
    <row r="1288" spans="1:9" ht="15" customHeight="1" x14ac:dyDescent="0.3">
      <c r="A1288" s="249">
        <v>518851</v>
      </c>
      <c r="B1288" s="249" t="s">
        <v>1220</v>
      </c>
      <c r="C1288" s="249" t="s">
        <v>279</v>
      </c>
      <c r="D1288" s="249" t="s">
        <v>1647</v>
      </c>
      <c r="F1288" s="310"/>
      <c r="G1288" s="310"/>
      <c r="H1288" s="307"/>
      <c r="I1288" s="305" t="s">
        <v>2062</v>
      </c>
    </row>
    <row r="1289" spans="1:9" ht="15" customHeight="1" x14ac:dyDescent="0.3">
      <c r="A1289" s="249">
        <v>518866</v>
      </c>
      <c r="B1289" s="249" t="s">
        <v>2944</v>
      </c>
      <c r="C1289" s="249" t="s">
        <v>2945</v>
      </c>
      <c r="D1289" s="249" t="s">
        <v>1796</v>
      </c>
      <c r="F1289" s="310"/>
      <c r="G1289" s="310"/>
      <c r="H1289" s="307"/>
      <c r="I1289" s="305" t="s">
        <v>2062</v>
      </c>
    </row>
    <row r="1290" spans="1:9" ht="15" customHeight="1" x14ac:dyDescent="0.3">
      <c r="A1290" s="249">
        <v>518871</v>
      </c>
      <c r="B1290" s="249" t="s">
        <v>2946</v>
      </c>
      <c r="C1290" s="249" t="s">
        <v>2947</v>
      </c>
      <c r="D1290" s="249" t="s">
        <v>1864</v>
      </c>
      <c r="F1290" s="304"/>
      <c r="G1290" s="304"/>
      <c r="H1290" s="304"/>
      <c r="I1290" s="305" t="s">
        <v>2062</v>
      </c>
    </row>
    <row r="1291" spans="1:9" ht="15" customHeight="1" x14ac:dyDescent="0.3">
      <c r="A1291" s="249">
        <v>518887</v>
      </c>
      <c r="B1291" s="249" t="s">
        <v>2949</v>
      </c>
      <c r="C1291" s="249" t="s">
        <v>2950</v>
      </c>
      <c r="D1291" s="249" t="s">
        <v>1724</v>
      </c>
      <c r="F1291" s="306"/>
      <c r="G1291" s="306"/>
      <c r="H1291" s="306"/>
      <c r="I1291" s="305" t="s">
        <v>2062</v>
      </c>
    </row>
    <row r="1292" spans="1:9" ht="15" customHeight="1" x14ac:dyDescent="0.3">
      <c r="A1292" s="249">
        <v>518900</v>
      </c>
      <c r="B1292" s="249" t="s">
        <v>2952</v>
      </c>
      <c r="C1292" s="249" t="s">
        <v>386</v>
      </c>
      <c r="D1292" s="249" t="s">
        <v>2953</v>
      </c>
      <c r="F1292" s="310"/>
      <c r="G1292" s="310"/>
      <c r="H1292" s="307"/>
      <c r="I1292" s="305" t="s">
        <v>2062</v>
      </c>
    </row>
    <row r="1293" spans="1:9" ht="15" customHeight="1" x14ac:dyDescent="0.3">
      <c r="A1293" s="249">
        <v>518913</v>
      </c>
      <c r="B1293" s="249" t="s">
        <v>2354</v>
      </c>
      <c r="C1293" s="249" t="s">
        <v>287</v>
      </c>
      <c r="D1293" s="249" t="s">
        <v>2954</v>
      </c>
      <c r="F1293" s="304"/>
      <c r="G1293" s="304"/>
      <c r="H1293" s="304"/>
      <c r="I1293" s="305" t="s">
        <v>2062</v>
      </c>
    </row>
    <row r="1294" spans="1:9" ht="15" customHeight="1" x14ac:dyDescent="0.3">
      <c r="A1294" s="249">
        <v>518914</v>
      </c>
      <c r="B1294" s="249" t="s">
        <v>2955</v>
      </c>
      <c r="C1294" s="249" t="s">
        <v>2753</v>
      </c>
      <c r="D1294" s="249" t="s">
        <v>1753</v>
      </c>
      <c r="F1294" s="304"/>
      <c r="G1294" s="304"/>
      <c r="H1294" s="304"/>
      <c r="I1294" s="305" t="s">
        <v>2062</v>
      </c>
    </row>
    <row r="1295" spans="1:9" ht="15" customHeight="1" x14ac:dyDescent="0.3">
      <c r="A1295" s="249">
        <v>518923</v>
      </c>
      <c r="B1295" s="249" t="s">
        <v>2956</v>
      </c>
      <c r="C1295" s="249" t="s">
        <v>2957</v>
      </c>
      <c r="D1295" s="249" t="s">
        <v>1854</v>
      </c>
      <c r="F1295" s="310"/>
      <c r="G1295" s="310"/>
      <c r="H1295" s="307"/>
      <c r="I1295" s="305" t="s">
        <v>2062</v>
      </c>
    </row>
    <row r="1296" spans="1:9" ht="15" customHeight="1" x14ac:dyDescent="0.3">
      <c r="A1296" s="249">
        <v>518927</v>
      </c>
      <c r="B1296" s="249" t="s">
        <v>2355</v>
      </c>
      <c r="C1296" s="249" t="s">
        <v>71</v>
      </c>
      <c r="D1296" s="249" t="s">
        <v>1692</v>
      </c>
      <c r="F1296" s="304"/>
      <c r="G1296" s="304"/>
      <c r="H1296" s="304"/>
      <c r="I1296" s="305" t="s">
        <v>2062</v>
      </c>
    </row>
    <row r="1297" spans="1:9" ht="15" customHeight="1" x14ac:dyDescent="0.3">
      <c r="A1297" s="249">
        <v>518952</v>
      </c>
      <c r="B1297" s="249" t="s">
        <v>2356</v>
      </c>
      <c r="C1297" s="249" t="s">
        <v>2070</v>
      </c>
      <c r="D1297" s="249" t="s">
        <v>1780</v>
      </c>
      <c r="F1297" s="304"/>
      <c r="G1297" s="304"/>
      <c r="H1297" s="304"/>
      <c r="I1297" s="305" t="s">
        <v>2062</v>
      </c>
    </row>
    <row r="1298" spans="1:9" ht="15" customHeight="1" x14ac:dyDescent="0.3">
      <c r="A1298" s="249">
        <v>518965</v>
      </c>
      <c r="B1298" s="249" t="s">
        <v>2357</v>
      </c>
      <c r="C1298" s="249" t="s">
        <v>70</v>
      </c>
      <c r="D1298" s="249" t="s">
        <v>1657</v>
      </c>
      <c r="F1298" s="304"/>
      <c r="G1298" s="304"/>
      <c r="H1298" s="304"/>
      <c r="I1298" s="305" t="s">
        <v>2062</v>
      </c>
    </row>
    <row r="1299" spans="1:9" ht="15" customHeight="1" x14ac:dyDescent="0.3">
      <c r="A1299" s="249">
        <v>518966</v>
      </c>
      <c r="B1299" s="249" t="s">
        <v>2958</v>
      </c>
      <c r="C1299" s="249" t="s">
        <v>2129</v>
      </c>
      <c r="D1299" s="249" t="s">
        <v>2572</v>
      </c>
      <c r="F1299" s="304"/>
      <c r="G1299" s="304"/>
      <c r="H1299" s="304"/>
      <c r="I1299" s="305" t="s">
        <v>2062</v>
      </c>
    </row>
    <row r="1300" spans="1:9" ht="15" customHeight="1" x14ac:dyDescent="0.3">
      <c r="A1300" s="249">
        <v>518976</v>
      </c>
      <c r="B1300" s="249" t="s">
        <v>2959</v>
      </c>
      <c r="C1300" s="249" t="s">
        <v>2960</v>
      </c>
      <c r="D1300" s="249" t="s">
        <v>1698</v>
      </c>
      <c r="F1300" s="304"/>
      <c r="G1300" s="304"/>
      <c r="H1300" s="304"/>
      <c r="I1300" s="305" t="s">
        <v>2062</v>
      </c>
    </row>
    <row r="1301" spans="1:9" ht="15" customHeight="1" x14ac:dyDescent="0.3">
      <c r="A1301" s="249">
        <v>519011</v>
      </c>
      <c r="B1301" s="249" t="s">
        <v>2358</v>
      </c>
      <c r="C1301" s="249" t="s">
        <v>2962</v>
      </c>
      <c r="D1301" s="249" t="s">
        <v>2870</v>
      </c>
      <c r="F1301" s="310"/>
      <c r="G1301" s="310"/>
      <c r="H1301" s="307"/>
      <c r="I1301" s="305" t="s">
        <v>2062</v>
      </c>
    </row>
    <row r="1302" spans="1:9" ht="15" customHeight="1" x14ac:dyDescent="0.3">
      <c r="A1302" s="249">
        <v>519033</v>
      </c>
      <c r="B1302" s="249" t="s">
        <v>1819</v>
      </c>
      <c r="C1302" s="249" t="s">
        <v>542</v>
      </c>
      <c r="D1302" s="249" t="s">
        <v>1927</v>
      </c>
      <c r="F1302" s="310"/>
      <c r="G1302" s="310"/>
      <c r="H1302" s="307"/>
      <c r="I1302" s="305" t="s">
        <v>2062</v>
      </c>
    </row>
    <row r="1303" spans="1:9" ht="15" customHeight="1" x14ac:dyDescent="0.3">
      <c r="A1303" s="249">
        <v>519038</v>
      </c>
      <c r="B1303" s="249" t="s">
        <v>2964</v>
      </c>
      <c r="C1303" s="249" t="s">
        <v>2728</v>
      </c>
      <c r="D1303" s="249" t="s">
        <v>1773</v>
      </c>
      <c r="F1303" s="304"/>
      <c r="G1303" s="304"/>
      <c r="H1303" s="304"/>
      <c r="I1303" s="305" t="s">
        <v>2062</v>
      </c>
    </row>
    <row r="1304" spans="1:9" ht="15" customHeight="1" x14ac:dyDescent="0.3">
      <c r="A1304" s="249">
        <v>519074</v>
      </c>
      <c r="B1304" s="249" t="s">
        <v>2966</v>
      </c>
      <c r="C1304" s="249" t="s">
        <v>2111</v>
      </c>
      <c r="D1304" s="249" t="s">
        <v>2616</v>
      </c>
      <c r="F1304" s="304"/>
      <c r="G1304" s="304"/>
      <c r="H1304" s="304"/>
      <c r="I1304" s="305" t="s">
        <v>2062</v>
      </c>
    </row>
    <row r="1305" spans="1:9" ht="15" customHeight="1" x14ac:dyDescent="0.3">
      <c r="A1305" s="249">
        <v>519079</v>
      </c>
      <c r="B1305" s="249" t="s">
        <v>2359</v>
      </c>
      <c r="C1305" s="249" t="s">
        <v>319</v>
      </c>
      <c r="D1305" s="249" t="s">
        <v>1756</v>
      </c>
      <c r="F1305" s="304"/>
      <c r="G1305" s="304"/>
      <c r="H1305" s="304"/>
      <c r="I1305" s="305" t="s">
        <v>2062</v>
      </c>
    </row>
    <row r="1306" spans="1:9" ht="15" customHeight="1" x14ac:dyDescent="0.3">
      <c r="A1306" s="249">
        <v>519084</v>
      </c>
      <c r="B1306" s="249" t="s">
        <v>1820</v>
      </c>
      <c r="C1306" s="249" t="s">
        <v>109</v>
      </c>
      <c r="D1306" s="249" t="s">
        <v>1781</v>
      </c>
      <c r="E1306" s="304"/>
      <c r="F1306" s="304"/>
      <c r="G1306" s="304"/>
      <c r="H1306" s="304"/>
      <c r="I1306" s="305" t="s">
        <v>2062</v>
      </c>
    </row>
    <row r="1307" spans="1:9" ht="15" customHeight="1" x14ac:dyDescent="0.3">
      <c r="A1307" s="249">
        <v>519118</v>
      </c>
      <c r="B1307" s="249" t="s">
        <v>3265</v>
      </c>
      <c r="C1307" s="249" t="s">
        <v>3266</v>
      </c>
      <c r="D1307" s="249" t="s">
        <v>3267</v>
      </c>
      <c r="F1307" s="304"/>
      <c r="G1307" s="304"/>
      <c r="H1307" s="304"/>
      <c r="I1307" s="305" t="s">
        <v>2062</v>
      </c>
    </row>
    <row r="1308" spans="1:9" ht="15" customHeight="1" x14ac:dyDescent="0.3">
      <c r="A1308" s="249">
        <v>519154</v>
      </c>
      <c r="B1308" s="249" t="s">
        <v>2362</v>
      </c>
      <c r="C1308" s="249" t="s">
        <v>674</v>
      </c>
      <c r="D1308" s="249" t="s">
        <v>629</v>
      </c>
      <c r="F1308" s="306"/>
      <c r="G1308" s="306"/>
      <c r="H1308" s="306"/>
      <c r="I1308" s="305" t="s">
        <v>2062</v>
      </c>
    </row>
    <row r="1309" spans="1:9" ht="15" customHeight="1" x14ac:dyDescent="0.3">
      <c r="A1309" s="249">
        <v>519180</v>
      </c>
      <c r="B1309" s="249" t="s">
        <v>2363</v>
      </c>
      <c r="C1309" s="249" t="s">
        <v>529</v>
      </c>
      <c r="D1309" s="249" t="s">
        <v>2969</v>
      </c>
      <c r="F1309" s="310"/>
      <c r="G1309" s="310"/>
      <c r="H1309" s="307"/>
      <c r="I1309" s="305" t="s">
        <v>2062</v>
      </c>
    </row>
    <row r="1310" spans="1:9" ht="15" customHeight="1" x14ac:dyDescent="0.3">
      <c r="A1310" s="249">
        <v>519214</v>
      </c>
      <c r="B1310" s="249" t="s">
        <v>2171</v>
      </c>
      <c r="C1310" s="249" t="s">
        <v>90</v>
      </c>
      <c r="D1310" s="249" t="s">
        <v>2687</v>
      </c>
      <c r="F1310" s="310"/>
      <c r="G1310" s="310"/>
      <c r="H1310" s="307"/>
      <c r="I1310" s="305" t="s">
        <v>2062</v>
      </c>
    </row>
    <row r="1311" spans="1:9" ht="15" customHeight="1" x14ac:dyDescent="0.3">
      <c r="A1311" s="249">
        <v>519223</v>
      </c>
      <c r="B1311" s="249" t="s">
        <v>3269</v>
      </c>
      <c r="C1311" s="249" t="s">
        <v>3270</v>
      </c>
      <c r="D1311" s="249" t="s">
        <v>1662</v>
      </c>
      <c r="F1311" s="304"/>
      <c r="G1311" s="304"/>
      <c r="H1311" s="304"/>
      <c r="I1311" s="305" t="s">
        <v>2062</v>
      </c>
    </row>
    <row r="1312" spans="1:9" ht="15" customHeight="1" x14ac:dyDescent="0.3">
      <c r="A1312" s="249">
        <v>519264</v>
      </c>
      <c r="B1312" s="249" t="s">
        <v>2365</v>
      </c>
      <c r="C1312" s="249" t="s">
        <v>2366</v>
      </c>
      <c r="D1312" s="249" t="s">
        <v>1711</v>
      </c>
      <c r="F1312" s="304"/>
      <c r="G1312" s="304"/>
      <c r="H1312" s="304"/>
      <c r="I1312" s="305" t="s">
        <v>2062</v>
      </c>
    </row>
    <row r="1313" spans="1:9" ht="15" customHeight="1" x14ac:dyDescent="0.3">
      <c r="A1313" s="249">
        <v>519268</v>
      </c>
      <c r="B1313" s="249" t="s">
        <v>2970</v>
      </c>
      <c r="C1313" s="249" t="s">
        <v>242</v>
      </c>
      <c r="D1313" s="249" t="s">
        <v>1648</v>
      </c>
      <c r="F1313" s="310"/>
      <c r="G1313" s="310"/>
      <c r="H1313" s="307"/>
      <c r="I1313" s="305" t="s">
        <v>2062</v>
      </c>
    </row>
    <row r="1314" spans="1:9" ht="15" customHeight="1" x14ac:dyDescent="0.3">
      <c r="A1314" s="249">
        <v>519274</v>
      </c>
      <c r="B1314" s="249" t="s">
        <v>2367</v>
      </c>
      <c r="C1314" s="249" t="s">
        <v>73</v>
      </c>
      <c r="D1314" s="249" t="s">
        <v>3160</v>
      </c>
      <c r="F1314" s="306"/>
      <c r="G1314" s="306"/>
      <c r="H1314" s="306"/>
      <c r="I1314" s="305" t="s">
        <v>2062</v>
      </c>
    </row>
    <row r="1315" spans="1:9" ht="15" customHeight="1" x14ac:dyDescent="0.3">
      <c r="A1315" s="249">
        <v>519327</v>
      </c>
      <c r="B1315" s="249" t="s">
        <v>2370</v>
      </c>
      <c r="C1315" s="249" t="s">
        <v>1583</v>
      </c>
      <c r="D1315" s="249" t="s">
        <v>2705</v>
      </c>
      <c r="F1315" s="304"/>
      <c r="G1315" s="304"/>
      <c r="H1315" s="304"/>
      <c r="I1315" s="305" t="s">
        <v>2062</v>
      </c>
    </row>
    <row r="1316" spans="1:9" ht="15" customHeight="1" x14ac:dyDescent="0.3">
      <c r="A1316" s="249">
        <v>519328</v>
      </c>
      <c r="B1316" s="249" t="s">
        <v>2371</v>
      </c>
      <c r="C1316" s="249" t="s">
        <v>71</v>
      </c>
      <c r="D1316" s="249" t="s">
        <v>1655</v>
      </c>
      <c r="F1316" s="310"/>
      <c r="G1316" s="310"/>
      <c r="H1316" s="307"/>
      <c r="I1316" s="305" t="s">
        <v>2062</v>
      </c>
    </row>
    <row r="1317" spans="1:9" ht="15" customHeight="1" x14ac:dyDescent="0.3">
      <c r="A1317" s="249">
        <v>519343</v>
      </c>
      <c r="B1317" s="249" t="s">
        <v>2971</v>
      </c>
      <c r="C1317" s="249" t="s">
        <v>2143</v>
      </c>
      <c r="D1317" s="249" t="s">
        <v>1730</v>
      </c>
      <c r="F1317" s="310"/>
      <c r="G1317" s="310"/>
      <c r="H1317" s="307"/>
      <c r="I1317" s="305" t="s">
        <v>2062</v>
      </c>
    </row>
    <row r="1318" spans="1:9" ht="15" customHeight="1" x14ac:dyDescent="0.3">
      <c r="A1318" s="249">
        <v>519352</v>
      </c>
      <c r="B1318" s="249" t="s">
        <v>1234</v>
      </c>
      <c r="C1318" s="249" t="s">
        <v>2116</v>
      </c>
      <c r="D1318" s="249" t="s">
        <v>1654</v>
      </c>
      <c r="F1318" s="304"/>
      <c r="G1318" s="304"/>
      <c r="H1318" s="304"/>
      <c r="I1318" s="305" t="s">
        <v>2062</v>
      </c>
    </row>
    <row r="1319" spans="1:9" ht="15" customHeight="1" x14ac:dyDescent="0.3">
      <c r="A1319" s="249">
        <v>519360</v>
      </c>
      <c r="B1319" s="249" t="s">
        <v>1235</v>
      </c>
      <c r="C1319" s="249" t="s">
        <v>2972</v>
      </c>
      <c r="D1319" s="249" t="s">
        <v>1683</v>
      </c>
      <c r="F1319" s="310"/>
      <c r="G1319" s="310"/>
      <c r="H1319" s="307"/>
      <c r="I1319" s="305" t="s">
        <v>2062</v>
      </c>
    </row>
    <row r="1320" spans="1:9" ht="15" customHeight="1" x14ac:dyDescent="0.3">
      <c r="A1320" s="249">
        <v>519366</v>
      </c>
      <c r="B1320" s="249" t="s">
        <v>1236</v>
      </c>
      <c r="C1320" s="249" t="s">
        <v>332</v>
      </c>
      <c r="D1320" s="249" t="s">
        <v>2855</v>
      </c>
      <c r="F1320" s="304"/>
      <c r="G1320" s="304"/>
      <c r="H1320" s="304"/>
      <c r="I1320" s="305" t="s">
        <v>2062</v>
      </c>
    </row>
    <row r="1321" spans="1:9" ht="15" customHeight="1" x14ac:dyDescent="0.3">
      <c r="A1321" s="249">
        <v>519368</v>
      </c>
      <c r="B1321" s="249" t="s">
        <v>2372</v>
      </c>
      <c r="C1321" s="249" t="s">
        <v>93</v>
      </c>
      <c r="D1321" s="249" t="s">
        <v>2973</v>
      </c>
      <c r="F1321" s="310"/>
      <c r="G1321" s="310"/>
      <c r="H1321" s="307"/>
      <c r="I1321" s="305" t="s">
        <v>2062</v>
      </c>
    </row>
    <row r="1322" spans="1:9" ht="15" customHeight="1" x14ac:dyDescent="0.3">
      <c r="A1322" s="249">
        <v>519380</v>
      </c>
      <c r="B1322" s="249" t="s">
        <v>2373</v>
      </c>
      <c r="C1322" s="249" t="s">
        <v>2109</v>
      </c>
      <c r="D1322" s="249" t="s">
        <v>2976</v>
      </c>
      <c r="F1322" s="304"/>
      <c r="G1322" s="304"/>
      <c r="H1322" s="304"/>
      <c r="I1322" s="305" t="s">
        <v>2062</v>
      </c>
    </row>
    <row r="1323" spans="1:9" ht="15" customHeight="1" x14ac:dyDescent="0.3">
      <c r="A1323" s="249">
        <v>519430</v>
      </c>
      <c r="B1323" s="249" t="s">
        <v>2982</v>
      </c>
      <c r="C1323" s="249" t="s">
        <v>2742</v>
      </c>
      <c r="D1323" s="249" t="s">
        <v>1895</v>
      </c>
      <c r="F1323" s="310"/>
      <c r="G1323" s="310"/>
      <c r="H1323" s="307"/>
      <c r="I1323" s="305" t="s">
        <v>2062</v>
      </c>
    </row>
    <row r="1324" spans="1:9" ht="15" customHeight="1" x14ac:dyDescent="0.3">
      <c r="A1324" s="249">
        <v>519442</v>
      </c>
      <c r="B1324" s="249" t="s">
        <v>3276</v>
      </c>
      <c r="C1324" s="249" t="s">
        <v>2981</v>
      </c>
      <c r="D1324" s="249" t="s">
        <v>2871</v>
      </c>
      <c r="F1324" s="304"/>
      <c r="G1324" s="304"/>
      <c r="H1324" s="304"/>
      <c r="I1324" s="305" t="s">
        <v>2062</v>
      </c>
    </row>
    <row r="1325" spans="1:9" ht="15" customHeight="1" x14ac:dyDescent="0.3">
      <c r="A1325" s="249">
        <v>519452</v>
      </c>
      <c r="B1325" s="249" t="s">
        <v>2376</v>
      </c>
      <c r="C1325" s="249" t="s">
        <v>71</v>
      </c>
      <c r="D1325" s="249" t="s">
        <v>1663</v>
      </c>
      <c r="E1325" s="304"/>
      <c r="F1325" s="304"/>
      <c r="G1325" s="304"/>
      <c r="H1325" s="304"/>
      <c r="I1325" s="305" t="s">
        <v>2062</v>
      </c>
    </row>
    <row r="1326" spans="1:9" ht="15" customHeight="1" x14ac:dyDescent="0.3">
      <c r="A1326" s="249">
        <v>519473</v>
      </c>
      <c r="B1326" s="249" t="s">
        <v>2983</v>
      </c>
      <c r="C1326" s="249" t="s">
        <v>386</v>
      </c>
      <c r="D1326" s="249" t="s">
        <v>1895</v>
      </c>
      <c r="F1326" s="304"/>
      <c r="G1326" s="304"/>
      <c r="H1326" s="304"/>
      <c r="I1326" s="305" t="s">
        <v>2062</v>
      </c>
    </row>
    <row r="1327" spans="1:9" ht="15" customHeight="1" x14ac:dyDescent="0.3">
      <c r="A1327" s="249">
        <v>519484</v>
      </c>
      <c r="B1327" s="249" t="s">
        <v>2378</v>
      </c>
      <c r="C1327" s="249" t="s">
        <v>71</v>
      </c>
      <c r="D1327" s="249" t="s">
        <v>1850</v>
      </c>
      <c r="F1327" s="310"/>
      <c r="G1327" s="310"/>
      <c r="H1327" s="307"/>
      <c r="I1327" s="305" t="s">
        <v>2062</v>
      </c>
    </row>
    <row r="1328" spans="1:9" ht="15" customHeight="1" x14ac:dyDescent="0.3">
      <c r="A1328" s="249">
        <v>519510</v>
      </c>
      <c r="B1328" s="249" t="s">
        <v>2380</v>
      </c>
      <c r="C1328" s="249" t="s">
        <v>90</v>
      </c>
      <c r="D1328" s="249" t="s">
        <v>3279</v>
      </c>
      <c r="F1328" s="306"/>
      <c r="G1328" s="306"/>
      <c r="H1328" s="306"/>
      <c r="I1328" s="305" t="s">
        <v>2062</v>
      </c>
    </row>
    <row r="1329" spans="1:9" ht="15" customHeight="1" x14ac:dyDescent="0.3">
      <c r="A1329" s="249">
        <v>519511</v>
      </c>
      <c r="B1329" s="249" t="s">
        <v>3280</v>
      </c>
      <c r="C1329" s="249" t="s">
        <v>3281</v>
      </c>
      <c r="D1329" s="249" t="s">
        <v>556</v>
      </c>
      <c r="F1329" s="304"/>
      <c r="G1329" s="304"/>
      <c r="H1329" s="304"/>
      <c r="I1329" s="305" t="s">
        <v>2062</v>
      </c>
    </row>
    <row r="1330" spans="1:9" ht="15" customHeight="1" x14ac:dyDescent="0.3">
      <c r="A1330" s="249">
        <v>519514</v>
      </c>
      <c r="B1330" s="249" t="s">
        <v>2984</v>
      </c>
      <c r="C1330" s="249" t="s">
        <v>503</v>
      </c>
      <c r="D1330" s="249" t="s">
        <v>1680</v>
      </c>
      <c r="F1330" s="310"/>
      <c r="G1330" s="310"/>
      <c r="H1330" s="307"/>
      <c r="I1330" s="305" t="s">
        <v>2062</v>
      </c>
    </row>
    <row r="1331" spans="1:9" ht="15" customHeight="1" x14ac:dyDescent="0.3">
      <c r="A1331" s="249">
        <v>519531</v>
      </c>
      <c r="B1331" s="249" t="s">
        <v>2381</v>
      </c>
      <c r="C1331" s="249" t="s">
        <v>2985</v>
      </c>
      <c r="D1331" s="249" t="s">
        <v>1759</v>
      </c>
      <c r="F1331" s="310"/>
      <c r="G1331" s="310"/>
      <c r="H1331" s="307"/>
      <c r="I1331" s="305" t="s">
        <v>2062</v>
      </c>
    </row>
    <row r="1332" spans="1:9" ht="15" customHeight="1" x14ac:dyDescent="0.3">
      <c r="A1332" s="249">
        <v>519555</v>
      </c>
      <c r="B1332" s="249" t="s">
        <v>2382</v>
      </c>
      <c r="C1332" s="249" t="s">
        <v>2820</v>
      </c>
      <c r="D1332" s="249" t="s">
        <v>2986</v>
      </c>
      <c r="F1332" s="310"/>
      <c r="G1332" s="310"/>
      <c r="H1332" s="307"/>
      <c r="I1332" s="305" t="s">
        <v>2062</v>
      </c>
    </row>
    <row r="1333" spans="1:9" ht="15" customHeight="1" x14ac:dyDescent="0.3">
      <c r="A1333" s="249">
        <v>519557</v>
      </c>
      <c r="B1333" s="249" t="s">
        <v>2987</v>
      </c>
      <c r="C1333" s="249" t="s">
        <v>2988</v>
      </c>
      <c r="D1333" s="249" t="s">
        <v>2989</v>
      </c>
      <c r="F1333" s="310"/>
      <c r="G1333" s="310"/>
      <c r="H1333" s="307"/>
      <c r="I1333" s="305" t="s">
        <v>2062</v>
      </c>
    </row>
    <row r="1334" spans="1:9" ht="15" customHeight="1" x14ac:dyDescent="0.3">
      <c r="A1334" s="249">
        <v>519563</v>
      </c>
      <c r="B1334" s="249" t="s">
        <v>1245</v>
      </c>
      <c r="C1334" s="249" t="s">
        <v>83</v>
      </c>
      <c r="D1334" s="249" t="s">
        <v>1647</v>
      </c>
      <c r="F1334" s="310"/>
      <c r="G1334" s="310"/>
      <c r="H1334" s="307"/>
      <c r="I1334" s="305" t="s">
        <v>2062</v>
      </c>
    </row>
    <row r="1335" spans="1:9" ht="15" customHeight="1" x14ac:dyDescent="0.3">
      <c r="A1335" s="249">
        <v>519569</v>
      </c>
      <c r="B1335" s="249" t="s">
        <v>2383</v>
      </c>
      <c r="C1335" s="249" t="s">
        <v>326</v>
      </c>
      <c r="D1335" s="249" t="s">
        <v>1864</v>
      </c>
      <c r="F1335" s="304"/>
      <c r="G1335" s="304"/>
      <c r="H1335" s="304"/>
      <c r="I1335" s="305" t="s">
        <v>2062</v>
      </c>
    </row>
    <row r="1336" spans="1:9" ht="15" customHeight="1" x14ac:dyDescent="0.3">
      <c r="A1336" s="249">
        <v>519586</v>
      </c>
      <c r="B1336" s="249" t="s">
        <v>2385</v>
      </c>
      <c r="C1336" s="249" t="s">
        <v>71</v>
      </c>
      <c r="D1336" s="249" t="s">
        <v>2990</v>
      </c>
      <c r="F1336" s="310"/>
      <c r="G1336" s="310"/>
      <c r="H1336" s="307"/>
      <c r="I1336" s="305" t="s">
        <v>2062</v>
      </c>
    </row>
    <row r="1337" spans="1:9" ht="15" customHeight="1" x14ac:dyDescent="0.3">
      <c r="A1337" s="249">
        <v>519598</v>
      </c>
      <c r="B1337" s="249" t="s">
        <v>2992</v>
      </c>
      <c r="C1337" s="249" t="s">
        <v>2993</v>
      </c>
      <c r="D1337" s="249" t="s">
        <v>1886</v>
      </c>
      <c r="F1337" s="304"/>
      <c r="G1337" s="304"/>
      <c r="H1337" s="304"/>
      <c r="I1337" s="305" t="s">
        <v>2062</v>
      </c>
    </row>
    <row r="1338" spans="1:9" ht="15" customHeight="1" x14ac:dyDescent="0.3">
      <c r="A1338" s="249">
        <v>519609</v>
      </c>
      <c r="B1338" s="249" t="s">
        <v>2386</v>
      </c>
      <c r="C1338" s="249" t="s">
        <v>2387</v>
      </c>
      <c r="D1338" s="249" t="s">
        <v>1759</v>
      </c>
      <c r="F1338" s="306"/>
      <c r="G1338" s="306"/>
      <c r="H1338" s="306"/>
      <c r="I1338" s="305" t="s">
        <v>2062</v>
      </c>
    </row>
    <row r="1339" spans="1:9" ht="15" customHeight="1" x14ac:dyDescent="0.3">
      <c r="A1339" s="249">
        <v>519628</v>
      </c>
      <c r="B1339" s="249" t="s">
        <v>2388</v>
      </c>
      <c r="C1339" s="249" t="s">
        <v>90</v>
      </c>
      <c r="D1339" s="249" t="s">
        <v>2853</v>
      </c>
      <c r="F1339" s="310"/>
      <c r="G1339" s="310"/>
      <c r="H1339" s="307"/>
      <c r="I1339" s="305" t="s">
        <v>2062</v>
      </c>
    </row>
    <row r="1340" spans="1:9" ht="15" customHeight="1" x14ac:dyDescent="0.3">
      <c r="A1340" s="249">
        <v>519631</v>
      </c>
      <c r="B1340" s="249" t="s">
        <v>2994</v>
      </c>
      <c r="C1340" s="249" t="s">
        <v>2995</v>
      </c>
      <c r="D1340" s="249" t="s">
        <v>579</v>
      </c>
      <c r="F1340" s="310"/>
      <c r="G1340" s="310"/>
      <c r="H1340" s="307"/>
      <c r="I1340" s="305" t="s">
        <v>2062</v>
      </c>
    </row>
    <row r="1341" spans="1:9" ht="15" customHeight="1" x14ac:dyDescent="0.3">
      <c r="A1341" s="249">
        <v>519646</v>
      </c>
      <c r="B1341" s="249" t="s">
        <v>2389</v>
      </c>
      <c r="C1341" s="249" t="s">
        <v>433</v>
      </c>
      <c r="D1341" s="249" t="s">
        <v>1666</v>
      </c>
      <c r="F1341" s="304"/>
      <c r="G1341" s="304"/>
      <c r="H1341" s="304"/>
      <c r="I1341" s="305" t="s">
        <v>2062</v>
      </c>
    </row>
    <row r="1342" spans="1:9" ht="15" customHeight="1" x14ac:dyDescent="0.3">
      <c r="A1342" s="249">
        <v>519722</v>
      </c>
      <c r="B1342" s="249" t="s">
        <v>3282</v>
      </c>
      <c r="C1342" s="249" t="s">
        <v>2738</v>
      </c>
      <c r="D1342" s="249" t="s">
        <v>1654</v>
      </c>
      <c r="F1342" s="304"/>
      <c r="G1342" s="304"/>
      <c r="H1342" s="304"/>
      <c r="I1342" s="305" t="s">
        <v>2062</v>
      </c>
    </row>
    <row r="1343" spans="1:9" ht="15" customHeight="1" x14ac:dyDescent="0.3">
      <c r="A1343" s="249">
        <v>519740</v>
      </c>
      <c r="B1343" s="249" t="s">
        <v>1253</v>
      </c>
      <c r="C1343" s="249" t="s">
        <v>369</v>
      </c>
      <c r="D1343" s="249" t="s">
        <v>2875</v>
      </c>
      <c r="F1343" s="307"/>
      <c r="G1343" s="307"/>
      <c r="H1343" s="307"/>
      <c r="I1343" s="305" t="s">
        <v>2062</v>
      </c>
    </row>
    <row r="1344" spans="1:9" ht="15" customHeight="1" x14ac:dyDescent="0.3">
      <c r="A1344" s="249">
        <v>519742</v>
      </c>
      <c r="B1344" s="249" t="s">
        <v>2393</v>
      </c>
      <c r="C1344" s="249" t="s">
        <v>347</v>
      </c>
      <c r="D1344" s="249" t="s">
        <v>2052</v>
      </c>
      <c r="F1344" s="307"/>
      <c r="G1344" s="307"/>
      <c r="H1344" s="307"/>
      <c r="I1344" s="305" t="s">
        <v>2062</v>
      </c>
    </row>
    <row r="1345" spans="1:9" ht="15" customHeight="1" x14ac:dyDescent="0.3">
      <c r="A1345" s="249">
        <v>519761</v>
      </c>
      <c r="B1345" s="249" t="s">
        <v>1254</v>
      </c>
      <c r="C1345" s="249" t="s">
        <v>754</v>
      </c>
      <c r="D1345" s="249" t="s">
        <v>1706</v>
      </c>
      <c r="F1345" s="311"/>
      <c r="G1345" s="311"/>
      <c r="H1345" s="307"/>
      <c r="I1345" s="305" t="s">
        <v>2062</v>
      </c>
    </row>
    <row r="1346" spans="1:9" ht="15" customHeight="1" x14ac:dyDescent="0.3">
      <c r="A1346" s="249">
        <v>519766</v>
      </c>
      <c r="B1346" s="249" t="s">
        <v>2996</v>
      </c>
      <c r="C1346" s="249" t="s">
        <v>2997</v>
      </c>
      <c r="D1346" s="249" t="s">
        <v>2858</v>
      </c>
      <c r="F1346" s="306"/>
      <c r="G1346" s="306"/>
      <c r="H1346" s="306"/>
      <c r="I1346" s="305" t="s">
        <v>2062</v>
      </c>
    </row>
    <row r="1347" spans="1:9" ht="15" customHeight="1" x14ac:dyDescent="0.3">
      <c r="A1347" s="249">
        <v>519770</v>
      </c>
      <c r="B1347" s="249" t="s">
        <v>2998</v>
      </c>
      <c r="C1347" s="249" t="s">
        <v>71</v>
      </c>
      <c r="D1347" s="249" t="s">
        <v>1794</v>
      </c>
      <c r="F1347" s="307"/>
      <c r="G1347" s="307"/>
      <c r="H1347" s="307"/>
      <c r="I1347" s="305" t="s">
        <v>2062</v>
      </c>
    </row>
    <row r="1348" spans="1:9" ht="15" customHeight="1" x14ac:dyDescent="0.3">
      <c r="A1348" s="249">
        <v>519784</v>
      </c>
      <c r="B1348" s="249" t="s">
        <v>2999</v>
      </c>
      <c r="C1348" s="249" t="s">
        <v>3000</v>
      </c>
      <c r="D1348" s="249" t="s">
        <v>1681</v>
      </c>
      <c r="F1348" s="310"/>
      <c r="G1348" s="310"/>
      <c r="H1348" s="307"/>
      <c r="I1348" s="305" t="s">
        <v>2062</v>
      </c>
    </row>
    <row r="1349" spans="1:9" ht="15" customHeight="1" x14ac:dyDescent="0.3">
      <c r="A1349" s="249">
        <v>519808</v>
      </c>
      <c r="B1349" s="249" t="s">
        <v>3003</v>
      </c>
      <c r="C1349" s="249" t="s">
        <v>2071</v>
      </c>
      <c r="D1349" s="249" t="s">
        <v>1655</v>
      </c>
      <c r="F1349" s="310"/>
      <c r="G1349" s="310"/>
      <c r="H1349" s="307"/>
      <c r="I1349" s="305" t="s">
        <v>2062</v>
      </c>
    </row>
    <row r="1350" spans="1:9" ht="15" customHeight="1" x14ac:dyDescent="0.3">
      <c r="A1350" s="249">
        <v>519809</v>
      </c>
      <c r="B1350" s="249" t="s">
        <v>3004</v>
      </c>
      <c r="C1350" s="249" t="s">
        <v>2137</v>
      </c>
      <c r="D1350" s="249" t="s">
        <v>1705</v>
      </c>
      <c r="F1350" s="310"/>
      <c r="G1350" s="310"/>
      <c r="H1350" s="307"/>
      <c r="I1350" s="305" t="s">
        <v>2062</v>
      </c>
    </row>
    <row r="1351" spans="1:9" ht="15" customHeight="1" x14ac:dyDescent="0.3">
      <c r="A1351" s="249">
        <v>519844</v>
      </c>
      <c r="B1351" s="249" t="s">
        <v>2200</v>
      </c>
      <c r="C1351" s="249" t="s">
        <v>87</v>
      </c>
      <c r="D1351" s="249" t="s">
        <v>1715</v>
      </c>
      <c r="F1351" s="310"/>
      <c r="G1351" s="310"/>
      <c r="H1351" s="307"/>
      <c r="I1351" s="305" t="s">
        <v>2062</v>
      </c>
    </row>
    <row r="1352" spans="1:9" ht="15" customHeight="1" x14ac:dyDescent="0.3">
      <c r="A1352" s="249">
        <v>519849</v>
      </c>
      <c r="B1352" s="249" t="s">
        <v>3007</v>
      </c>
      <c r="C1352" s="249" t="s">
        <v>3008</v>
      </c>
      <c r="D1352" s="249" t="s">
        <v>1684</v>
      </c>
      <c r="F1352" s="310"/>
      <c r="G1352" s="310"/>
      <c r="H1352" s="307"/>
      <c r="I1352" s="305" t="s">
        <v>2062</v>
      </c>
    </row>
    <row r="1353" spans="1:9" ht="15" customHeight="1" x14ac:dyDescent="0.3">
      <c r="A1353" s="249">
        <v>519855</v>
      </c>
      <c r="B1353" s="249" t="s">
        <v>3009</v>
      </c>
      <c r="C1353" s="249" t="s">
        <v>2702</v>
      </c>
      <c r="D1353" s="249" t="s">
        <v>2865</v>
      </c>
      <c r="F1353" s="310"/>
      <c r="G1353" s="310"/>
      <c r="H1353" s="307"/>
      <c r="I1353" s="305" t="s">
        <v>2062</v>
      </c>
    </row>
    <row r="1354" spans="1:9" ht="15" customHeight="1" x14ac:dyDescent="0.3">
      <c r="A1354" s="249">
        <v>519864</v>
      </c>
      <c r="B1354" s="249" t="s">
        <v>3010</v>
      </c>
      <c r="C1354" s="249" t="s">
        <v>2116</v>
      </c>
      <c r="D1354" s="249" t="s">
        <v>1824</v>
      </c>
      <c r="F1354" s="304"/>
      <c r="G1354" s="304"/>
      <c r="H1354" s="304"/>
      <c r="I1354" s="305" t="s">
        <v>2062</v>
      </c>
    </row>
    <row r="1355" spans="1:9" ht="15" customHeight="1" x14ac:dyDescent="0.3">
      <c r="A1355" s="249">
        <v>519871</v>
      </c>
      <c r="B1355" s="249" t="s">
        <v>3011</v>
      </c>
      <c r="C1355" s="249" t="s">
        <v>2070</v>
      </c>
      <c r="D1355" s="249" t="s">
        <v>1792</v>
      </c>
      <c r="F1355" s="310"/>
      <c r="G1355" s="310"/>
      <c r="H1355" s="307"/>
      <c r="I1355" s="305" t="s">
        <v>2062</v>
      </c>
    </row>
    <row r="1356" spans="1:9" ht="15" customHeight="1" x14ac:dyDescent="0.3">
      <c r="A1356" s="249">
        <v>519878</v>
      </c>
      <c r="B1356" s="249" t="s">
        <v>3012</v>
      </c>
      <c r="C1356" s="249" t="s">
        <v>2113</v>
      </c>
      <c r="D1356" s="249" t="s">
        <v>1686</v>
      </c>
      <c r="F1356" s="310"/>
      <c r="G1356" s="310"/>
      <c r="H1356" s="307"/>
      <c r="I1356" s="305" t="s">
        <v>2062</v>
      </c>
    </row>
    <row r="1357" spans="1:9" ht="15" customHeight="1" x14ac:dyDescent="0.3">
      <c r="A1357" s="249">
        <v>519897</v>
      </c>
      <c r="B1357" s="249" t="s">
        <v>3013</v>
      </c>
      <c r="C1357" s="249" t="s">
        <v>3014</v>
      </c>
      <c r="D1357" s="249" t="s">
        <v>1647</v>
      </c>
      <c r="F1357" s="304"/>
      <c r="G1357" s="304"/>
      <c r="H1357" s="304"/>
      <c r="I1357" s="305" t="s">
        <v>2062</v>
      </c>
    </row>
    <row r="1358" spans="1:9" ht="15" customHeight="1" x14ac:dyDescent="0.3">
      <c r="A1358" s="249">
        <v>519935</v>
      </c>
      <c r="B1358" s="249" t="s">
        <v>3015</v>
      </c>
      <c r="C1358" s="249" t="s">
        <v>2156</v>
      </c>
      <c r="D1358" s="249" t="s">
        <v>1686</v>
      </c>
      <c r="F1358" s="310"/>
      <c r="G1358" s="310"/>
      <c r="H1358" s="307"/>
      <c r="I1358" s="305" t="s">
        <v>2062</v>
      </c>
    </row>
    <row r="1359" spans="1:9" ht="15" customHeight="1" x14ac:dyDescent="0.3">
      <c r="A1359" s="249">
        <v>519942</v>
      </c>
      <c r="B1359" s="249" t="s">
        <v>1258</v>
      </c>
      <c r="C1359" s="249" t="s">
        <v>1259</v>
      </c>
      <c r="D1359" s="249" t="s">
        <v>2040</v>
      </c>
      <c r="F1359" s="310"/>
      <c r="G1359" s="310"/>
      <c r="H1359" s="307"/>
      <c r="I1359" s="305" t="s">
        <v>2062</v>
      </c>
    </row>
    <row r="1360" spans="1:9" ht="15" customHeight="1" x14ac:dyDescent="0.3">
      <c r="A1360" s="249">
        <v>519963</v>
      </c>
      <c r="B1360" s="249" t="s">
        <v>1261</v>
      </c>
      <c r="C1360" s="249" t="s">
        <v>101</v>
      </c>
      <c r="D1360" s="249" t="s">
        <v>1804</v>
      </c>
      <c r="E1360" s="304"/>
      <c r="F1360" s="304"/>
      <c r="G1360" s="304"/>
      <c r="H1360" s="304"/>
      <c r="I1360" s="305" t="s">
        <v>2062</v>
      </c>
    </row>
    <row r="1361" spans="1:9" ht="15" customHeight="1" x14ac:dyDescent="0.3">
      <c r="A1361" s="249">
        <v>519980</v>
      </c>
      <c r="B1361" s="249" t="s">
        <v>3019</v>
      </c>
      <c r="C1361" s="249" t="s">
        <v>2698</v>
      </c>
      <c r="D1361" s="249" t="s">
        <v>1680</v>
      </c>
      <c r="F1361" s="306"/>
      <c r="G1361" s="306"/>
      <c r="H1361" s="306"/>
      <c r="I1361" s="305" t="s">
        <v>2062</v>
      </c>
    </row>
    <row r="1362" spans="1:9" ht="15" customHeight="1" x14ac:dyDescent="0.3">
      <c r="A1362" s="249">
        <v>519981</v>
      </c>
      <c r="B1362" s="249" t="s">
        <v>2394</v>
      </c>
      <c r="C1362" s="249" t="s">
        <v>3285</v>
      </c>
      <c r="D1362" s="249" t="s">
        <v>1675</v>
      </c>
      <c r="F1362" s="304"/>
      <c r="G1362" s="304"/>
      <c r="H1362" s="304"/>
      <c r="I1362" s="305" t="s">
        <v>2062</v>
      </c>
    </row>
    <row r="1363" spans="1:9" ht="15" customHeight="1" x14ac:dyDescent="0.3">
      <c r="A1363" s="249">
        <v>520010</v>
      </c>
      <c r="B1363" s="249" t="s">
        <v>3020</v>
      </c>
      <c r="C1363" s="249" t="s">
        <v>2890</v>
      </c>
      <c r="D1363" s="249" t="s">
        <v>1788</v>
      </c>
      <c r="F1363" s="304"/>
      <c r="G1363" s="304"/>
      <c r="H1363" s="304"/>
      <c r="I1363" s="305" t="s">
        <v>2062</v>
      </c>
    </row>
    <row r="1364" spans="1:9" ht="15" customHeight="1" x14ac:dyDescent="0.3">
      <c r="A1364" s="249">
        <v>520041</v>
      </c>
      <c r="B1364" s="249" t="s">
        <v>3023</v>
      </c>
      <c r="C1364" s="249" t="s">
        <v>287</v>
      </c>
      <c r="D1364" s="249" t="s">
        <v>1647</v>
      </c>
      <c r="F1364" s="304"/>
      <c r="G1364" s="304"/>
      <c r="H1364" s="304"/>
      <c r="I1364" s="305" t="s">
        <v>2062</v>
      </c>
    </row>
    <row r="1365" spans="1:9" ht="15" customHeight="1" x14ac:dyDescent="0.3">
      <c r="A1365" s="249">
        <v>520085</v>
      </c>
      <c r="B1365" s="249" t="s">
        <v>3025</v>
      </c>
      <c r="C1365" s="249" t="s">
        <v>3026</v>
      </c>
      <c r="D1365" s="249" t="s">
        <v>1773</v>
      </c>
      <c r="F1365" s="304"/>
      <c r="G1365" s="304"/>
      <c r="H1365" s="304"/>
      <c r="I1365" s="305" t="s">
        <v>2062</v>
      </c>
    </row>
    <row r="1366" spans="1:9" ht="15" customHeight="1" x14ac:dyDescent="0.3">
      <c r="A1366" s="249">
        <v>520086</v>
      </c>
      <c r="B1366" s="249" t="s">
        <v>2396</v>
      </c>
      <c r="C1366" s="249" t="s">
        <v>420</v>
      </c>
      <c r="D1366" s="249" t="s">
        <v>1727</v>
      </c>
      <c r="F1366" s="304"/>
      <c r="G1366" s="304"/>
      <c r="H1366" s="304"/>
      <c r="I1366" s="305" t="s">
        <v>2062</v>
      </c>
    </row>
    <row r="1367" spans="1:9" ht="15" customHeight="1" x14ac:dyDescent="0.3">
      <c r="A1367" s="249">
        <v>520093</v>
      </c>
      <c r="B1367" s="249" t="s">
        <v>1823</v>
      </c>
      <c r="C1367" s="249" t="s">
        <v>1180</v>
      </c>
      <c r="D1367" s="249" t="s">
        <v>1753</v>
      </c>
      <c r="F1367" s="304"/>
      <c r="G1367" s="304"/>
      <c r="H1367" s="304"/>
      <c r="I1367" s="305" t="s">
        <v>2062</v>
      </c>
    </row>
    <row r="1368" spans="1:9" ht="15" customHeight="1" x14ac:dyDescent="0.3">
      <c r="A1368" s="249">
        <v>520111</v>
      </c>
      <c r="B1368" s="249" t="s">
        <v>1263</v>
      </c>
      <c r="C1368" s="249" t="s">
        <v>76</v>
      </c>
      <c r="D1368" s="249" t="s">
        <v>1701</v>
      </c>
      <c r="F1368" s="306"/>
      <c r="G1368" s="306"/>
      <c r="H1368" s="306"/>
      <c r="I1368" s="305" t="s">
        <v>2062</v>
      </c>
    </row>
    <row r="1369" spans="1:9" ht="15" customHeight="1" x14ac:dyDescent="0.3">
      <c r="A1369" s="249">
        <v>520117</v>
      </c>
      <c r="B1369" s="249" t="s">
        <v>3027</v>
      </c>
      <c r="C1369" s="249" t="s">
        <v>3028</v>
      </c>
      <c r="D1369" s="249" t="s">
        <v>1788</v>
      </c>
      <c r="F1369" s="304"/>
      <c r="G1369" s="304"/>
      <c r="H1369" s="304"/>
      <c r="I1369" s="305" t="s">
        <v>2062</v>
      </c>
    </row>
    <row r="1370" spans="1:9" ht="15" customHeight="1" x14ac:dyDescent="0.3">
      <c r="A1370" s="249">
        <v>520171</v>
      </c>
      <c r="B1370" s="249" t="s">
        <v>3030</v>
      </c>
      <c r="C1370" s="249" t="s">
        <v>3031</v>
      </c>
      <c r="D1370" s="249" t="s">
        <v>2572</v>
      </c>
      <c r="F1370" s="304"/>
      <c r="G1370" s="304"/>
      <c r="H1370" s="304"/>
      <c r="I1370" s="305" t="s">
        <v>2062</v>
      </c>
    </row>
    <row r="1371" spans="1:9" ht="15" customHeight="1" x14ac:dyDescent="0.3">
      <c r="A1371" s="249">
        <v>520172</v>
      </c>
      <c r="B1371" s="249" t="s">
        <v>2397</v>
      </c>
      <c r="C1371" s="249" t="s">
        <v>603</v>
      </c>
      <c r="D1371" s="249" t="s">
        <v>1666</v>
      </c>
      <c r="F1371" s="306"/>
      <c r="G1371" s="306"/>
      <c r="H1371" s="306"/>
      <c r="I1371" s="305" t="s">
        <v>2062</v>
      </c>
    </row>
    <row r="1372" spans="1:9" ht="15" customHeight="1" x14ac:dyDescent="0.3">
      <c r="A1372" s="249">
        <v>520177</v>
      </c>
      <c r="B1372" s="249" t="s">
        <v>2398</v>
      </c>
      <c r="C1372" s="249" t="s">
        <v>402</v>
      </c>
      <c r="D1372" s="249" t="s">
        <v>1714</v>
      </c>
      <c r="F1372" s="306"/>
      <c r="G1372" s="306"/>
      <c r="H1372" s="306"/>
      <c r="I1372" s="305" t="s">
        <v>2062</v>
      </c>
    </row>
    <row r="1373" spans="1:9" ht="15" customHeight="1" x14ac:dyDescent="0.3">
      <c r="A1373" s="249">
        <v>520186</v>
      </c>
      <c r="B1373" s="249" t="s">
        <v>3032</v>
      </c>
      <c r="C1373" s="249" t="s">
        <v>2071</v>
      </c>
      <c r="D1373" s="249" t="s">
        <v>3033</v>
      </c>
      <c r="F1373" s="306"/>
      <c r="G1373" s="306"/>
      <c r="H1373" s="306"/>
      <c r="I1373" s="305" t="s">
        <v>2062</v>
      </c>
    </row>
    <row r="1374" spans="1:9" ht="15" customHeight="1" x14ac:dyDescent="0.3">
      <c r="A1374" s="249">
        <v>520193</v>
      </c>
      <c r="B1374" s="249" t="s">
        <v>3034</v>
      </c>
      <c r="C1374" s="249" t="s">
        <v>2933</v>
      </c>
      <c r="D1374" s="249" t="s">
        <v>3035</v>
      </c>
      <c r="F1374" s="304"/>
      <c r="G1374" s="304"/>
      <c r="H1374" s="304"/>
      <c r="I1374" s="305" t="s">
        <v>2062</v>
      </c>
    </row>
    <row r="1375" spans="1:9" ht="15" customHeight="1" x14ac:dyDescent="0.3">
      <c r="A1375" s="249">
        <v>520215</v>
      </c>
      <c r="B1375" s="249" t="s">
        <v>2399</v>
      </c>
      <c r="C1375" s="249" t="s">
        <v>1061</v>
      </c>
      <c r="D1375" s="249" t="s">
        <v>1656</v>
      </c>
      <c r="F1375" s="306"/>
      <c r="G1375" s="306"/>
      <c r="H1375" s="306"/>
      <c r="I1375" s="305" t="s">
        <v>2062</v>
      </c>
    </row>
    <row r="1376" spans="1:9" ht="15" customHeight="1" x14ac:dyDescent="0.3">
      <c r="A1376" s="249">
        <v>520216</v>
      </c>
      <c r="B1376" s="249" t="s">
        <v>3037</v>
      </c>
      <c r="C1376" s="249" t="s">
        <v>2985</v>
      </c>
      <c r="D1376" s="249" t="s">
        <v>560</v>
      </c>
      <c r="F1376" s="304"/>
      <c r="G1376" s="304"/>
      <c r="H1376" s="304"/>
      <c r="I1376" s="305" t="s">
        <v>2062</v>
      </c>
    </row>
    <row r="1377" spans="1:9" ht="15" customHeight="1" x14ac:dyDescent="0.3">
      <c r="A1377" s="249">
        <v>520219</v>
      </c>
      <c r="B1377" s="249" t="s">
        <v>3038</v>
      </c>
      <c r="C1377" s="249" t="s">
        <v>2108</v>
      </c>
      <c r="D1377" s="249" t="s">
        <v>1693</v>
      </c>
      <c r="F1377" s="306"/>
      <c r="G1377" s="306"/>
      <c r="H1377" s="306"/>
      <c r="I1377" s="305" t="s">
        <v>2062</v>
      </c>
    </row>
    <row r="1378" spans="1:9" ht="15" customHeight="1" x14ac:dyDescent="0.3">
      <c r="A1378" s="249">
        <v>520231</v>
      </c>
      <c r="B1378" s="249" t="s">
        <v>3290</v>
      </c>
      <c r="C1378" s="249" t="s">
        <v>2400</v>
      </c>
      <c r="D1378" s="249" t="s">
        <v>1701</v>
      </c>
      <c r="F1378" s="306"/>
      <c r="G1378" s="306"/>
      <c r="H1378" s="306"/>
      <c r="I1378" s="305" t="s">
        <v>2062</v>
      </c>
    </row>
    <row r="1379" spans="1:9" ht="15" customHeight="1" x14ac:dyDescent="0.3">
      <c r="A1379" s="249">
        <v>520242</v>
      </c>
      <c r="B1379" s="249" t="s">
        <v>3039</v>
      </c>
      <c r="C1379" s="249" t="s">
        <v>2671</v>
      </c>
      <c r="D1379" s="249" t="s">
        <v>1895</v>
      </c>
      <c r="F1379" s="304"/>
      <c r="G1379" s="304"/>
      <c r="H1379" s="304"/>
      <c r="I1379" s="305" t="s">
        <v>2062</v>
      </c>
    </row>
    <row r="1380" spans="1:9" ht="15" customHeight="1" x14ac:dyDescent="0.3">
      <c r="A1380" s="249">
        <v>520248</v>
      </c>
      <c r="B1380" s="249" t="s">
        <v>3040</v>
      </c>
      <c r="C1380" s="249" t="s">
        <v>3041</v>
      </c>
      <c r="D1380" s="249" t="s">
        <v>621</v>
      </c>
      <c r="F1380" s="304"/>
      <c r="G1380" s="304"/>
      <c r="H1380" s="304"/>
      <c r="I1380" s="305" t="s">
        <v>2062</v>
      </c>
    </row>
    <row r="1381" spans="1:9" ht="15" customHeight="1" x14ac:dyDescent="0.3">
      <c r="A1381" s="249">
        <v>520284</v>
      </c>
      <c r="B1381" s="249" t="s">
        <v>3291</v>
      </c>
      <c r="C1381" s="249" t="s">
        <v>3292</v>
      </c>
      <c r="D1381" s="249" t="s">
        <v>3293</v>
      </c>
      <c r="F1381" s="304"/>
      <c r="G1381" s="304"/>
      <c r="H1381" s="304"/>
      <c r="I1381" s="305" t="s">
        <v>2062</v>
      </c>
    </row>
    <row r="1382" spans="1:9" ht="15" customHeight="1" x14ac:dyDescent="0.3">
      <c r="A1382" s="249">
        <v>520294</v>
      </c>
      <c r="B1382" s="249" t="s">
        <v>3042</v>
      </c>
      <c r="C1382" s="249" t="s">
        <v>2931</v>
      </c>
      <c r="D1382" s="249" t="s">
        <v>541</v>
      </c>
      <c r="F1382" s="306"/>
      <c r="G1382" s="306"/>
      <c r="H1382" s="306"/>
      <c r="I1382" s="305" t="s">
        <v>2062</v>
      </c>
    </row>
    <row r="1383" spans="1:9" ht="15" customHeight="1" x14ac:dyDescent="0.3">
      <c r="A1383" s="249">
        <v>520297</v>
      </c>
      <c r="B1383" s="249" t="s">
        <v>3043</v>
      </c>
      <c r="C1383" s="249" t="s">
        <v>2153</v>
      </c>
      <c r="D1383" s="249" t="s">
        <v>1647</v>
      </c>
      <c r="F1383" s="304"/>
      <c r="G1383" s="304"/>
      <c r="H1383" s="304"/>
      <c r="I1383" s="305" t="s">
        <v>2062</v>
      </c>
    </row>
    <row r="1384" spans="1:9" ht="15" customHeight="1" x14ac:dyDescent="0.3">
      <c r="A1384" s="249">
        <v>520308</v>
      </c>
      <c r="B1384" s="249" t="s">
        <v>1266</v>
      </c>
      <c r="C1384" s="249" t="s">
        <v>90</v>
      </c>
      <c r="D1384" s="249" t="s">
        <v>1804</v>
      </c>
      <c r="F1384" s="304"/>
      <c r="G1384" s="304"/>
      <c r="H1384" s="304"/>
      <c r="I1384" s="305" t="s">
        <v>2062</v>
      </c>
    </row>
    <row r="1385" spans="1:9" ht="15" customHeight="1" x14ac:dyDescent="0.3">
      <c r="A1385" s="249">
        <v>520314</v>
      </c>
      <c r="B1385" s="249" t="s">
        <v>3044</v>
      </c>
      <c r="C1385" s="249" t="s">
        <v>3045</v>
      </c>
      <c r="D1385" s="249" t="s">
        <v>1796</v>
      </c>
      <c r="F1385" s="304"/>
      <c r="G1385" s="304"/>
      <c r="H1385" s="304"/>
      <c r="I1385" s="305" t="s">
        <v>2062</v>
      </c>
    </row>
    <row r="1386" spans="1:9" ht="15" customHeight="1" x14ac:dyDescent="0.3">
      <c r="A1386" s="249">
        <v>520350</v>
      </c>
      <c r="B1386" s="249" t="s">
        <v>3050</v>
      </c>
      <c r="C1386" s="249" t="s">
        <v>2115</v>
      </c>
      <c r="D1386" s="249" t="s">
        <v>2986</v>
      </c>
      <c r="F1386" s="304"/>
      <c r="G1386" s="304"/>
      <c r="H1386" s="304"/>
      <c r="I1386" s="305" t="s">
        <v>2062</v>
      </c>
    </row>
    <row r="1387" spans="1:9" ht="15" customHeight="1" x14ac:dyDescent="0.3">
      <c r="A1387" s="249">
        <v>520374</v>
      </c>
      <c r="B1387" s="249" t="s">
        <v>3051</v>
      </c>
      <c r="C1387" s="249" t="s">
        <v>2071</v>
      </c>
      <c r="D1387" s="249" t="s">
        <v>560</v>
      </c>
      <c r="F1387" s="306"/>
      <c r="G1387" s="306"/>
      <c r="H1387" s="306"/>
      <c r="I1387" s="305" t="s">
        <v>2062</v>
      </c>
    </row>
    <row r="1388" spans="1:9" ht="15" customHeight="1" x14ac:dyDescent="0.3">
      <c r="A1388" s="249">
        <v>520381</v>
      </c>
      <c r="B1388" s="249" t="s">
        <v>3294</v>
      </c>
      <c r="C1388" s="249" t="s">
        <v>2931</v>
      </c>
      <c r="D1388" s="249" t="s">
        <v>1679</v>
      </c>
      <c r="F1388" s="306"/>
      <c r="G1388" s="306"/>
      <c r="H1388" s="306"/>
      <c r="I1388" s="305" t="s">
        <v>2062</v>
      </c>
    </row>
    <row r="1389" spans="1:9" ht="15" customHeight="1" x14ac:dyDescent="0.3">
      <c r="A1389" s="249">
        <v>520383</v>
      </c>
      <c r="B1389" s="249" t="s">
        <v>2402</v>
      </c>
      <c r="C1389" s="249" t="s">
        <v>396</v>
      </c>
      <c r="D1389" s="249" t="s">
        <v>2930</v>
      </c>
      <c r="F1389" s="304"/>
      <c r="G1389" s="304"/>
      <c r="H1389" s="304"/>
      <c r="I1389" s="305" t="s">
        <v>2062</v>
      </c>
    </row>
    <row r="1390" spans="1:9" ht="15" customHeight="1" x14ac:dyDescent="0.3">
      <c r="A1390" s="249">
        <v>520395</v>
      </c>
      <c r="B1390" s="249" t="s">
        <v>3052</v>
      </c>
      <c r="C1390" s="249" t="s">
        <v>2957</v>
      </c>
      <c r="D1390" s="249" t="s">
        <v>1693</v>
      </c>
      <c r="F1390" s="304"/>
      <c r="G1390" s="304"/>
      <c r="H1390" s="304"/>
      <c r="I1390" s="305" t="s">
        <v>2062</v>
      </c>
    </row>
    <row r="1391" spans="1:9" ht="15" customHeight="1" x14ac:dyDescent="0.3">
      <c r="A1391" s="249">
        <v>520419</v>
      </c>
      <c r="B1391" s="249" t="s">
        <v>3053</v>
      </c>
      <c r="C1391" s="249" t="s">
        <v>3054</v>
      </c>
      <c r="D1391" s="249" t="s">
        <v>2589</v>
      </c>
      <c r="F1391" s="306"/>
      <c r="G1391" s="306"/>
      <c r="H1391" s="306"/>
      <c r="I1391" s="305" t="s">
        <v>2062</v>
      </c>
    </row>
    <row r="1392" spans="1:9" ht="15" customHeight="1" x14ac:dyDescent="0.3">
      <c r="A1392" s="249">
        <v>520425</v>
      </c>
      <c r="B1392" s="249" t="s">
        <v>1269</v>
      </c>
      <c r="C1392" s="249" t="s">
        <v>71</v>
      </c>
      <c r="D1392" s="249" t="s">
        <v>1759</v>
      </c>
      <c r="F1392" s="304"/>
      <c r="G1392" s="304"/>
      <c r="H1392" s="304"/>
      <c r="I1392" s="305" t="s">
        <v>2062</v>
      </c>
    </row>
    <row r="1393" spans="1:9" ht="15" customHeight="1" x14ac:dyDescent="0.3">
      <c r="A1393" s="249">
        <v>520427</v>
      </c>
      <c r="B1393" s="249" t="s">
        <v>3055</v>
      </c>
      <c r="C1393" s="249" t="s">
        <v>92</v>
      </c>
      <c r="D1393" s="249" t="s">
        <v>1686</v>
      </c>
      <c r="F1393" s="304"/>
      <c r="G1393" s="304"/>
      <c r="H1393" s="304"/>
      <c r="I1393" s="305" t="s">
        <v>2062</v>
      </c>
    </row>
    <row r="1394" spans="1:9" ht="15" customHeight="1" x14ac:dyDescent="0.3">
      <c r="A1394" s="249">
        <v>520436</v>
      </c>
      <c r="B1394" s="249" t="s">
        <v>3056</v>
      </c>
      <c r="C1394" s="249" t="s">
        <v>2116</v>
      </c>
      <c r="D1394" s="249" t="s">
        <v>3057</v>
      </c>
      <c r="F1394" s="306"/>
      <c r="G1394" s="306"/>
      <c r="H1394" s="306"/>
      <c r="I1394" s="305" t="s">
        <v>2062</v>
      </c>
    </row>
    <row r="1395" spans="1:9" ht="15" customHeight="1" x14ac:dyDescent="0.3">
      <c r="A1395" s="249">
        <v>520448</v>
      </c>
      <c r="B1395" s="249" t="s">
        <v>3058</v>
      </c>
      <c r="C1395" s="249" t="s">
        <v>90</v>
      </c>
      <c r="D1395" s="249" t="s">
        <v>2635</v>
      </c>
      <c r="F1395" s="304"/>
      <c r="G1395" s="304"/>
      <c r="H1395" s="304"/>
      <c r="I1395" s="305" t="s">
        <v>2062</v>
      </c>
    </row>
    <row r="1396" spans="1:9" ht="15" customHeight="1" x14ac:dyDescent="0.3">
      <c r="A1396" s="249">
        <v>520477</v>
      </c>
      <c r="B1396" s="249" t="s">
        <v>3059</v>
      </c>
      <c r="C1396" s="249" t="s">
        <v>2596</v>
      </c>
      <c r="D1396" s="249" t="s">
        <v>1701</v>
      </c>
      <c r="F1396" s="304"/>
      <c r="G1396" s="304"/>
      <c r="H1396" s="304"/>
      <c r="I1396" s="305" t="s">
        <v>2062</v>
      </c>
    </row>
    <row r="1397" spans="1:9" ht="15" customHeight="1" x14ac:dyDescent="0.3">
      <c r="A1397" s="249">
        <v>520506</v>
      </c>
      <c r="B1397" s="249" t="s">
        <v>1271</v>
      </c>
      <c r="C1397" s="249" t="s">
        <v>70</v>
      </c>
      <c r="D1397" s="249" t="s">
        <v>3061</v>
      </c>
      <c r="F1397" s="304"/>
      <c r="G1397" s="304"/>
      <c r="H1397" s="304"/>
      <c r="I1397" s="305" t="s">
        <v>2062</v>
      </c>
    </row>
    <row r="1398" spans="1:9" ht="15" customHeight="1" x14ac:dyDescent="0.3">
      <c r="A1398" s="249">
        <v>520507</v>
      </c>
      <c r="B1398" s="249" t="s">
        <v>3062</v>
      </c>
      <c r="C1398" s="249" t="s">
        <v>3063</v>
      </c>
      <c r="D1398" s="249" t="s">
        <v>1764</v>
      </c>
      <c r="F1398" s="306"/>
      <c r="G1398" s="306"/>
      <c r="H1398" s="306"/>
      <c r="I1398" s="305" t="s">
        <v>2062</v>
      </c>
    </row>
    <row r="1399" spans="1:9" ht="15" customHeight="1" x14ac:dyDescent="0.3">
      <c r="A1399" s="249">
        <v>520508</v>
      </c>
      <c r="B1399" s="249" t="s">
        <v>1272</v>
      </c>
      <c r="C1399" s="249" t="s">
        <v>455</v>
      </c>
      <c r="D1399" s="249" t="s">
        <v>3064</v>
      </c>
      <c r="F1399" s="304"/>
      <c r="G1399" s="304"/>
      <c r="H1399" s="304"/>
      <c r="I1399" s="305" t="s">
        <v>2062</v>
      </c>
    </row>
    <row r="1400" spans="1:9" ht="15" customHeight="1" x14ac:dyDescent="0.3">
      <c r="A1400" s="249">
        <v>520509</v>
      </c>
      <c r="B1400" s="249" t="s">
        <v>2403</v>
      </c>
      <c r="C1400" s="249" t="s">
        <v>567</v>
      </c>
      <c r="D1400" s="249" t="s">
        <v>3065</v>
      </c>
      <c r="F1400" s="304"/>
      <c r="G1400" s="304"/>
      <c r="H1400" s="304"/>
      <c r="I1400" s="305" t="s">
        <v>2062</v>
      </c>
    </row>
    <row r="1401" spans="1:9" ht="15" customHeight="1" x14ac:dyDescent="0.3">
      <c r="A1401" s="249">
        <v>520544</v>
      </c>
      <c r="B1401" s="249" t="s">
        <v>3066</v>
      </c>
      <c r="C1401" s="249" t="s">
        <v>3067</v>
      </c>
      <c r="D1401" s="249" t="s">
        <v>1683</v>
      </c>
      <c r="F1401" s="304"/>
      <c r="G1401" s="304"/>
      <c r="H1401" s="304"/>
      <c r="I1401" s="305" t="s">
        <v>2062</v>
      </c>
    </row>
    <row r="1402" spans="1:9" ht="15" customHeight="1" x14ac:dyDescent="0.3">
      <c r="A1402" s="249">
        <v>520577</v>
      </c>
      <c r="B1402" s="249" t="s">
        <v>3068</v>
      </c>
      <c r="C1402" s="249" t="s">
        <v>2717</v>
      </c>
      <c r="D1402" s="249" t="s">
        <v>3069</v>
      </c>
      <c r="F1402" s="304"/>
      <c r="G1402" s="304"/>
      <c r="H1402" s="304"/>
      <c r="I1402" s="305" t="s">
        <v>2062</v>
      </c>
    </row>
    <row r="1403" spans="1:9" ht="15" customHeight="1" x14ac:dyDescent="0.3">
      <c r="A1403" s="249">
        <v>520625</v>
      </c>
      <c r="B1403" s="249" t="s">
        <v>2404</v>
      </c>
      <c r="C1403" s="249" t="s">
        <v>101</v>
      </c>
      <c r="D1403" s="249" t="s">
        <v>1685</v>
      </c>
      <c r="F1403" s="304"/>
      <c r="G1403" s="304"/>
      <c r="H1403" s="304"/>
      <c r="I1403" s="305" t="s">
        <v>2062</v>
      </c>
    </row>
    <row r="1404" spans="1:9" ht="15" customHeight="1" x14ac:dyDescent="0.3">
      <c r="A1404" s="249">
        <v>520670</v>
      </c>
      <c r="B1404" s="249" t="s">
        <v>1276</v>
      </c>
      <c r="C1404" s="249" t="s">
        <v>107</v>
      </c>
      <c r="D1404" s="249" t="s">
        <v>1788</v>
      </c>
      <c r="F1404" s="304"/>
      <c r="G1404" s="304"/>
      <c r="H1404" s="304"/>
      <c r="I1404" s="305" t="s">
        <v>2062</v>
      </c>
    </row>
    <row r="1405" spans="1:9" ht="15" customHeight="1" x14ac:dyDescent="0.3">
      <c r="A1405" s="249">
        <v>520671</v>
      </c>
      <c r="B1405" s="249" t="s">
        <v>3299</v>
      </c>
      <c r="C1405" s="249" t="s">
        <v>2985</v>
      </c>
      <c r="D1405" s="249" t="s">
        <v>1780</v>
      </c>
      <c r="F1405" s="304"/>
      <c r="G1405" s="304"/>
      <c r="H1405" s="304"/>
      <c r="I1405" s="305" t="s">
        <v>2062</v>
      </c>
    </row>
    <row r="1406" spans="1:9" ht="15" customHeight="1" x14ac:dyDescent="0.3">
      <c r="A1406" s="249">
        <v>520676</v>
      </c>
      <c r="B1406" s="249" t="s">
        <v>2405</v>
      </c>
      <c r="C1406" s="249" t="s">
        <v>71</v>
      </c>
      <c r="D1406" s="249" t="s">
        <v>1647</v>
      </c>
      <c r="F1406" s="304"/>
      <c r="G1406" s="304"/>
      <c r="H1406" s="304"/>
      <c r="I1406" s="305" t="s">
        <v>2062</v>
      </c>
    </row>
    <row r="1407" spans="1:9" ht="15" customHeight="1" x14ac:dyDescent="0.3">
      <c r="A1407" s="249">
        <v>520691</v>
      </c>
      <c r="B1407" s="249" t="s">
        <v>3071</v>
      </c>
      <c r="C1407" s="249" t="s">
        <v>2957</v>
      </c>
      <c r="D1407" s="249" t="s">
        <v>3072</v>
      </c>
      <c r="F1407" s="306"/>
      <c r="G1407" s="306"/>
      <c r="H1407" s="306"/>
      <c r="I1407" s="305" t="s">
        <v>2062</v>
      </c>
    </row>
    <row r="1408" spans="1:9" ht="15" customHeight="1" x14ac:dyDescent="0.3">
      <c r="A1408" s="249">
        <v>520693</v>
      </c>
      <c r="B1408" s="249" t="s">
        <v>3073</v>
      </c>
      <c r="C1408" s="249" t="s">
        <v>3074</v>
      </c>
      <c r="D1408" s="249" t="s">
        <v>1886</v>
      </c>
      <c r="F1408" s="304"/>
      <c r="G1408" s="304"/>
      <c r="H1408" s="304"/>
      <c r="I1408" s="305" t="s">
        <v>2062</v>
      </c>
    </row>
    <row r="1409" spans="1:9" ht="15" customHeight="1" x14ac:dyDescent="0.3">
      <c r="A1409" s="249">
        <v>520717</v>
      </c>
      <c r="B1409" s="249" t="s">
        <v>3075</v>
      </c>
      <c r="C1409" s="249" t="s">
        <v>3076</v>
      </c>
      <c r="D1409" s="249" t="s">
        <v>3077</v>
      </c>
      <c r="F1409" s="304"/>
      <c r="G1409" s="304"/>
      <c r="H1409" s="304"/>
      <c r="I1409" s="305" t="s">
        <v>2062</v>
      </c>
    </row>
    <row r="1410" spans="1:9" ht="15" customHeight="1" x14ac:dyDescent="0.3">
      <c r="A1410" s="249">
        <v>520720</v>
      </c>
      <c r="B1410" s="249" t="s">
        <v>3078</v>
      </c>
      <c r="C1410" s="249" t="s">
        <v>70</v>
      </c>
      <c r="D1410" s="249" t="s">
        <v>3079</v>
      </c>
      <c r="F1410" s="306"/>
      <c r="G1410" s="306"/>
      <c r="H1410" s="306"/>
      <c r="I1410" s="305" t="s">
        <v>2062</v>
      </c>
    </row>
    <row r="1411" spans="1:9" ht="15" customHeight="1" x14ac:dyDescent="0.3">
      <c r="A1411" s="249">
        <v>520741</v>
      </c>
      <c r="B1411" s="249" t="s">
        <v>3081</v>
      </c>
      <c r="C1411" s="249" t="s">
        <v>2110</v>
      </c>
      <c r="D1411" s="249" t="s">
        <v>1680</v>
      </c>
      <c r="F1411" s="304"/>
      <c r="G1411" s="304"/>
      <c r="H1411" s="304"/>
      <c r="I1411" s="305" t="s">
        <v>2062</v>
      </c>
    </row>
    <row r="1412" spans="1:9" ht="15" customHeight="1" x14ac:dyDescent="0.3">
      <c r="A1412" s="249">
        <v>520742</v>
      </c>
      <c r="B1412" s="249" t="s">
        <v>3082</v>
      </c>
      <c r="C1412" s="249" t="s">
        <v>2115</v>
      </c>
      <c r="D1412" s="249" t="s">
        <v>1693</v>
      </c>
      <c r="F1412" s="306"/>
      <c r="G1412" s="306"/>
      <c r="H1412" s="306"/>
      <c r="I1412" s="305" t="s">
        <v>2062</v>
      </c>
    </row>
    <row r="1413" spans="1:9" ht="15" customHeight="1" x14ac:dyDescent="0.3">
      <c r="A1413" s="249">
        <v>520756</v>
      </c>
      <c r="B1413" s="249" t="s">
        <v>3083</v>
      </c>
      <c r="C1413" s="249" t="s">
        <v>2933</v>
      </c>
      <c r="D1413" s="249" t="s">
        <v>1730</v>
      </c>
      <c r="F1413" s="304"/>
      <c r="G1413" s="304"/>
      <c r="H1413" s="304"/>
      <c r="I1413" s="305" t="s">
        <v>2062</v>
      </c>
    </row>
    <row r="1414" spans="1:9" ht="15" customHeight="1" x14ac:dyDescent="0.3">
      <c r="A1414" s="249">
        <v>520769</v>
      </c>
      <c r="B1414" s="249" t="s">
        <v>3084</v>
      </c>
      <c r="C1414" s="249" t="s">
        <v>255</v>
      </c>
      <c r="D1414" s="249" t="s">
        <v>3085</v>
      </c>
      <c r="F1414" s="306"/>
      <c r="G1414" s="306"/>
      <c r="H1414" s="306"/>
      <c r="I1414" s="305" t="s">
        <v>2062</v>
      </c>
    </row>
    <row r="1415" spans="1:9" ht="15" customHeight="1" x14ac:dyDescent="0.3">
      <c r="A1415" s="249">
        <v>520776</v>
      </c>
      <c r="B1415" s="249" t="s">
        <v>2406</v>
      </c>
      <c r="C1415" s="249" t="s">
        <v>2926</v>
      </c>
      <c r="D1415" s="249" t="s">
        <v>3086</v>
      </c>
      <c r="F1415" s="304"/>
      <c r="G1415" s="304"/>
      <c r="H1415" s="304"/>
      <c r="I1415" s="305" t="s">
        <v>2062</v>
      </c>
    </row>
    <row r="1416" spans="1:9" ht="15" customHeight="1" x14ac:dyDescent="0.3">
      <c r="A1416" s="249">
        <v>520785</v>
      </c>
      <c r="B1416" s="249" t="s">
        <v>3087</v>
      </c>
      <c r="C1416" s="249" t="s">
        <v>2155</v>
      </c>
      <c r="D1416" s="249" t="s">
        <v>1864</v>
      </c>
      <c r="F1416" s="304"/>
      <c r="G1416" s="304"/>
      <c r="H1416" s="304"/>
      <c r="I1416" s="305" t="s">
        <v>2062</v>
      </c>
    </row>
    <row r="1417" spans="1:9" ht="15" customHeight="1" x14ac:dyDescent="0.3">
      <c r="A1417" s="249">
        <v>520804</v>
      </c>
      <c r="B1417" s="249" t="s">
        <v>1280</v>
      </c>
      <c r="C1417" s="249" t="s">
        <v>77</v>
      </c>
      <c r="D1417" s="249" t="s">
        <v>1764</v>
      </c>
      <c r="F1417" s="306"/>
      <c r="G1417" s="306"/>
      <c r="H1417" s="306"/>
      <c r="I1417" s="305" t="s">
        <v>2062</v>
      </c>
    </row>
    <row r="1418" spans="1:9" ht="15" customHeight="1" x14ac:dyDescent="0.3">
      <c r="A1418" s="249">
        <v>520810</v>
      </c>
      <c r="B1418" s="249" t="s">
        <v>3089</v>
      </c>
      <c r="C1418" s="249" t="s">
        <v>2717</v>
      </c>
      <c r="D1418" s="249" t="s">
        <v>1759</v>
      </c>
      <c r="F1418" s="306"/>
      <c r="G1418" s="306"/>
      <c r="H1418" s="306"/>
      <c r="I1418" s="305" t="s">
        <v>2062</v>
      </c>
    </row>
    <row r="1419" spans="1:9" ht="15" customHeight="1" x14ac:dyDescent="0.3">
      <c r="A1419" s="249">
        <v>520826</v>
      </c>
      <c r="B1419" s="249" t="s">
        <v>3090</v>
      </c>
      <c r="C1419" s="249" t="s">
        <v>2981</v>
      </c>
      <c r="D1419" s="249" t="s">
        <v>1671</v>
      </c>
      <c r="F1419" s="306"/>
      <c r="G1419" s="306"/>
      <c r="H1419" s="306"/>
      <c r="I1419" s="305" t="s">
        <v>2062</v>
      </c>
    </row>
    <row r="1420" spans="1:9" ht="15" customHeight="1" x14ac:dyDescent="0.3">
      <c r="A1420" s="249">
        <v>520851</v>
      </c>
      <c r="B1420" s="249" t="s">
        <v>3091</v>
      </c>
      <c r="C1420" s="249" t="s">
        <v>3092</v>
      </c>
      <c r="D1420" s="249" t="s">
        <v>2874</v>
      </c>
      <c r="F1420" s="306"/>
      <c r="G1420" s="306"/>
      <c r="H1420" s="306"/>
      <c r="I1420" s="305" t="s">
        <v>2062</v>
      </c>
    </row>
    <row r="1421" spans="1:9" ht="15" customHeight="1" x14ac:dyDescent="0.3">
      <c r="A1421" s="249">
        <v>520862</v>
      </c>
      <c r="B1421" s="249" t="s">
        <v>3093</v>
      </c>
      <c r="C1421" s="249" t="s">
        <v>67</v>
      </c>
      <c r="D1421" s="249" t="s">
        <v>1698</v>
      </c>
      <c r="F1421" s="304"/>
      <c r="G1421" s="304"/>
      <c r="H1421" s="304"/>
      <c r="I1421" s="305" t="s">
        <v>2062</v>
      </c>
    </row>
    <row r="1422" spans="1:9" ht="15" customHeight="1" x14ac:dyDescent="0.3">
      <c r="A1422" s="249">
        <v>520872</v>
      </c>
      <c r="B1422" s="249" t="s">
        <v>1281</v>
      </c>
      <c r="C1422" s="249" t="s">
        <v>348</v>
      </c>
      <c r="D1422" s="249" t="s">
        <v>1648</v>
      </c>
      <c r="F1422" s="306"/>
      <c r="G1422" s="306"/>
      <c r="H1422" s="306"/>
      <c r="I1422" s="305" t="s">
        <v>2062</v>
      </c>
    </row>
    <row r="1423" spans="1:9" ht="15" customHeight="1" x14ac:dyDescent="0.3">
      <c r="A1423" s="249">
        <v>520876</v>
      </c>
      <c r="B1423" s="249" t="s">
        <v>2407</v>
      </c>
      <c r="C1423" s="249" t="s">
        <v>71</v>
      </c>
      <c r="D1423" s="249" t="s">
        <v>1675</v>
      </c>
      <c r="F1423" s="304"/>
      <c r="G1423" s="304"/>
      <c r="H1423" s="304"/>
      <c r="I1423" s="305" t="s">
        <v>2062</v>
      </c>
    </row>
    <row r="1424" spans="1:9" ht="15" customHeight="1" x14ac:dyDescent="0.3">
      <c r="A1424" s="249">
        <v>520912</v>
      </c>
      <c r="B1424" s="249" t="s">
        <v>3097</v>
      </c>
      <c r="C1424" s="249" t="s">
        <v>2698</v>
      </c>
      <c r="D1424" s="249" t="s">
        <v>1746</v>
      </c>
      <c r="F1424" s="304"/>
      <c r="G1424" s="304"/>
      <c r="H1424" s="304"/>
      <c r="I1424" s="305" t="s">
        <v>2062</v>
      </c>
    </row>
    <row r="1425" spans="1:9" ht="15" customHeight="1" x14ac:dyDescent="0.3">
      <c r="A1425" s="249">
        <v>520948</v>
      </c>
      <c r="B1425" s="249" t="s">
        <v>2408</v>
      </c>
      <c r="C1425" s="249" t="s">
        <v>90</v>
      </c>
      <c r="D1425" s="249" t="s">
        <v>1711</v>
      </c>
      <c r="F1425" s="304"/>
      <c r="G1425" s="304"/>
      <c r="H1425" s="304"/>
      <c r="I1425" s="305" t="s">
        <v>2062</v>
      </c>
    </row>
    <row r="1426" spans="1:9" ht="15" customHeight="1" x14ac:dyDescent="0.3">
      <c r="A1426" s="249">
        <v>520950</v>
      </c>
      <c r="B1426" s="249" t="s">
        <v>647</v>
      </c>
      <c r="C1426" s="249" t="s">
        <v>724</v>
      </c>
      <c r="D1426" s="249" t="s">
        <v>579</v>
      </c>
      <c r="F1426" s="304"/>
      <c r="G1426" s="304"/>
      <c r="H1426" s="304"/>
      <c r="I1426" s="305" t="s">
        <v>2062</v>
      </c>
    </row>
    <row r="1427" spans="1:9" ht="15" customHeight="1" x14ac:dyDescent="0.3">
      <c r="A1427" s="249">
        <v>520968</v>
      </c>
      <c r="B1427" s="249" t="s">
        <v>1283</v>
      </c>
      <c r="C1427" s="249" t="s">
        <v>344</v>
      </c>
      <c r="D1427" s="249" t="s">
        <v>1690</v>
      </c>
      <c r="F1427" s="304"/>
      <c r="G1427" s="304"/>
      <c r="H1427" s="304"/>
      <c r="I1427" s="305" t="s">
        <v>2062</v>
      </c>
    </row>
    <row r="1428" spans="1:9" ht="15" customHeight="1" x14ac:dyDescent="0.3">
      <c r="A1428" s="249">
        <v>520990</v>
      </c>
      <c r="B1428" s="249" t="s">
        <v>3098</v>
      </c>
      <c r="C1428" s="249" t="s">
        <v>2113</v>
      </c>
      <c r="D1428" s="249" t="s">
        <v>1680</v>
      </c>
      <c r="F1428" s="306"/>
      <c r="G1428" s="306"/>
      <c r="H1428" s="306"/>
      <c r="I1428" s="305" t="s">
        <v>2062</v>
      </c>
    </row>
    <row r="1429" spans="1:9" ht="15" customHeight="1" x14ac:dyDescent="0.3">
      <c r="A1429" s="249">
        <v>520995</v>
      </c>
      <c r="B1429" s="249" t="s">
        <v>3302</v>
      </c>
      <c r="C1429" s="249" t="s">
        <v>2993</v>
      </c>
      <c r="D1429" s="249" t="s">
        <v>1674</v>
      </c>
      <c r="F1429" s="304"/>
      <c r="G1429" s="304"/>
      <c r="H1429" s="304"/>
      <c r="I1429" s="305" t="s">
        <v>2062</v>
      </c>
    </row>
    <row r="1430" spans="1:9" ht="15" customHeight="1" x14ac:dyDescent="0.3">
      <c r="A1430" s="249">
        <v>520996</v>
      </c>
      <c r="B1430" s="249" t="s">
        <v>3099</v>
      </c>
      <c r="C1430" s="249" t="s">
        <v>2116</v>
      </c>
      <c r="D1430" s="249" t="s">
        <v>1759</v>
      </c>
      <c r="F1430" s="304"/>
      <c r="G1430" s="304"/>
      <c r="H1430" s="304"/>
      <c r="I1430" s="305" t="s">
        <v>2062</v>
      </c>
    </row>
    <row r="1431" spans="1:9" ht="15" customHeight="1" x14ac:dyDescent="0.3">
      <c r="A1431" s="249">
        <v>521103</v>
      </c>
      <c r="B1431" s="249" t="s">
        <v>2410</v>
      </c>
      <c r="C1431" s="249" t="s">
        <v>388</v>
      </c>
      <c r="D1431" s="249" t="s">
        <v>2913</v>
      </c>
      <c r="F1431" s="306"/>
      <c r="G1431" s="306"/>
      <c r="H1431" s="306"/>
      <c r="I1431" s="305" t="s">
        <v>2062</v>
      </c>
    </row>
    <row r="1432" spans="1:9" ht="15" customHeight="1" x14ac:dyDescent="0.3">
      <c r="A1432" s="249">
        <v>521132</v>
      </c>
      <c r="B1432" s="249" t="s">
        <v>3104</v>
      </c>
      <c r="C1432" s="249" t="s">
        <v>3080</v>
      </c>
      <c r="D1432" s="249" t="s">
        <v>1759</v>
      </c>
      <c r="F1432" s="304"/>
      <c r="G1432" s="304"/>
      <c r="H1432" s="304"/>
      <c r="I1432" s="305" t="s">
        <v>2062</v>
      </c>
    </row>
    <row r="1433" spans="1:9" ht="15" customHeight="1" x14ac:dyDescent="0.3">
      <c r="A1433" s="249">
        <v>521166</v>
      </c>
      <c r="B1433" s="249" t="s">
        <v>3107</v>
      </c>
      <c r="C1433" s="249" t="s">
        <v>3088</v>
      </c>
      <c r="D1433" s="249" t="s">
        <v>1656</v>
      </c>
      <c r="F1433" s="304"/>
      <c r="G1433" s="304"/>
      <c r="H1433" s="304"/>
      <c r="I1433" s="305" t="s">
        <v>2062</v>
      </c>
    </row>
    <row r="1434" spans="1:9" ht="15" customHeight="1" x14ac:dyDescent="0.3">
      <c r="A1434" s="249">
        <v>521167</v>
      </c>
      <c r="B1434" s="249" t="s">
        <v>1287</v>
      </c>
      <c r="C1434" s="249" t="s">
        <v>71</v>
      </c>
      <c r="D1434" s="249" t="s">
        <v>3108</v>
      </c>
      <c r="F1434" s="304"/>
      <c r="G1434" s="304"/>
      <c r="H1434" s="304"/>
      <c r="I1434" s="305" t="s">
        <v>2062</v>
      </c>
    </row>
    <row r="1435" spans="1:9" ht="15" customHeight="1" x14ac:dyDescent="0.3">
      <c r="A1435" s="249">
        <v>521174</v>
      </c>
      <c r="B1435" s="249" t="s">
        <v>3109</v>
      </c>
      <c r="C1435" s="249" t="s">
        <v>2116</v>
      </c>
      <c r="D1435" s="249" t="s">
        <v>1730</v>
      </c>
      <c r="F1435" s="306"/>
      <c r="G1435" s="306"/>
      <c r="H1435" s="306"/>
      <c r="I1435" s="305" t="s">
        <v>2062</v>
      </c>
    </row>
    <row r="1436" spans="1:9" ht="15" customHeight="1" x14ac:dyDescent="0.3">
      <c r="A1436" s="249">
        <v>521179</v>
      </c>
      <c r="B1436" s="249" t="s">
        <v>1288</v>
      </c>
      <c r="C1436" s="249" t="s">
        <v>357</v>
      </c>
      <c r="D1436" s="249" t="s">
        <v>1655</v>
      </c>
      <c r="F1436" s="304"/>
      <c r="G1436" s="304"/>
      <c r="H1436" s="304"/>
      <c r="I1436" s="305" t="s">
        <v>2062</v>
      </c>
    </row>
    <row r="1437" spans="1:9" ht="15" customHeight="1" x14ac:dyDescent="0.3">
      <c r="A1437" s="249">
        <v>521207</v>
      </c>
      <c r="B1437" s="249" t="s">
        <v>1291</v>
      </c>
      <c r="C1437" s="249" t="s">
        <v>336</v>
      </c>
      <c r="D1437" s="249" t="s">
        <v>3112</v>
      </c>
      <c r="F1437" s="304"/>
      <c r="G1437" s="304"/>
      <c r="H1437" s="304"/>
      <c r="I1437" s="305" t="s">
        <v>2062</v>
      </c>
    </row>
    <row r="1438" spans="1:9" ht="15" customHeight="1" x14ac:dyDescent="0.3">
      <c r="A1438" s="249">
        <v>521210</v>
      </c>
      <c r="B1438" s="249" t="s">
        <v>3113</v>
      </c>
      <c r="C1438" s="249" t="s">
        <v>2927</v>
      </c>
      <c r="D1438" s="249" t="s">
        <v>3114</v>
      </c>
      <c r="F1438" s="304"/>
      <c r="G1438" s="304"/>
      <c r="H1438" s="304"/>
      <c r="I1438" s="305" t="s">
        <v>2062</v>
      </c>
    </row>
    <row r="1439" spans="1:9" ht="15" customHeight="1" x14ac:dyDescent="0.3">
      <c r="A1439" s="249">
        <v>521223</v>
      </c>
      <c r="B1439" s="249" t="s">
        <v>3115</v>
      </c>
      <c r="C1439" s="249" t="s">
        <v>2765</v>
      </c>
      <c r="D1439" s="249" t="s">
        <v>1758</v>
      </c>
      <c r="F1439" s="304"/>
      <c r="G1439" s="304"/>
      <c r="H1439" s="304"/>
      <c r="I1439" s="305" t="s">
        <v>2062</v>
      </c>
    </row>
    <row r="1440" spans="1:9" ht="15" customHeight="1" x14ac:dyDescent="0.3">
      <c r="A1440" s="249">
        <v>521241</v>
      </c>
      <c r="B1440" s="249" t="s">
        <v>1827</v>
      </c>
      <c r="C1440" s="249" t="s">
        <v>107</v>
      </c>
      <c r="D1440" s="249" t="s">
        <v>1647</v>
      </c>
      <c r="F1440" s="304"/>
      <c r="G1440" s="304"/>
      <c r="H1440" s="304"/>
      <c r="I1440" s="305" t="s">
        <v>2062</v>
      </c>
    </row>
    <row r="1441" spans="1:9" ht="15" customHeight="1" x14ac:dyDescent="0.3">
      <c r="A1441" s="249">
        <v>521258</v>
      </c>
      <c r="B1441" s="249" t="s">
        <v>1292</v>
      </c>
      <c r="C1441" s="249" t="s">
        <v>242</v>
      </c>
      <c r="D1441" s="249" t="s">
        <v>1675</v>
      </c>
      <c r="E1441" s="304"/>
      <c r="F1441" s="304"/>
      <c r="G1441" s="304"/>
      <c r="H1441" s="304"/>
      <c r="I1441" s="305" t="s">
        <v>2062</v>
      </c>
    </row>
    <row r="1442" spans="1:9" ht="15" customHeight="1" x14ac:dyDescent="0.3">
      <c r="A1442" s="249">
        <v>521287</v>
      </c>
      <c r="B1442" s="249" t="s">
        <v>3117</v>
      </c>
      <c r="C1442" s="249" t="s">
        <v>2143</v>
      </c>
      <c r="D1442" s="249" t="s">
        <v>1753</v>
      </c>
      <c r="F1442" s="306"/>
      <c r="G1442" s="306"/>
      <c r="H1442" s="306"/>
      <c r="I1442" s="305" t="s">
        <v>2062</v>
      </c>
    </row>
    <row r="1443" spans="1:9" ht="15" customHeight="1" x14ac:dyDescent="0.3">
      <c r="A1443" s="249">
        <v>521300</v>
      </c>
      <c r="B1443" s="249" t="s">
        <v>2411</v>
      </c>
      <c r="C1443" s="249" t="s">
        <v>71</v>
      </c>
      <c r="D1443" s="249" t="s">
        <v>1850</v>
      </c>
      <c r="F1443" s="306"/>
      <c r="G1443" s="306"/>
      <c r="H1443" s="306"/>
      <c r="I1443" s="305" t="s">
        <v>2062</v>
      </c>
    </row>
    <row r="1444" spans="1:9" ht="15" customHeight="1" x14ac:dyDescent="0.3">
      <c r="A1444" s="249">
        <v>521303</v>
      </c>
      <c r="B1444" s="249" t="s">
        <v>3118</v>
      </c>
      <c r="C1444" s="249" t="s">
        <v>2960</v>
      </c>
      <c r="D1444" s="249" t="s">
        <v>1746</v>
      </c>
      <c r="F1444" s="304"/>
      <c r="G1444" s="304"/>
      <c r="H1444" s="304"/>
      <c r="I1444" s="305" t="s">
        <v>2062</v>
      </c>
    </row>
    <row r="1445" spans="1:9" ht="15" customHeight="1" x14ac:dyDescent="0.3">
      <c r="A1445" s="249">
        <v>521307</v>
      </c>
      <c r="B1445" s="249" t="s">
        <v>3119</v>
      </c>
      <c r="C1445" s="249" t="s">
        <v>2934</v>
      </c>
      <c r="D1445" s="249" t="s">
        <v>1854</v>
      </c>
      <c r="F1445" s="306"/>
      <c r="G1445" s="306"/>
      <c r="H1445" s="306"/>
      <c r="I1445" s="305" t="s">
        <v>2062</v>
      </c>
    </row>
    <row r="1446" spans="1:9" ht="15" customHeight="1" x14ac:dyDescent="0.3">
      <c r="A1446" s="249">
        <v>521319</v>
      </c>
      <c r="B1446" s="249" t="s">
        <v>3120</v>
      </c>
      <c r="C1446" s="249" t="s">
        <v>2117</v>
      </c>
      <c r="D1446" s="249" t="s">
        <v>2856</v>
      </c>
      <c r="F1446" s="304"/>
      <c r="G1446" s="304"/>
      <c r="H1446" s="304"/>
      <c r="I1446" s="305" t="s">
        <v>2062</v>
      </c>
    </row>
    <row r="1447" spans="1:9" ht="15" customHeight="1" x14ac:dyDescent="0.3">
      <c r="A1447" s="249">
        <v>521324</v>
      </c>
      <c r="B1447" s="249" t="s">
        <v>1294</v>
      </c>
      <c r="C1447" s="249" t="s">
        <v>397</v>
      </c>
      <c r="D1447" s="249" t="s">
        <v>1680</v>
      </c>
      <c r="F1447" s="306"/>
      <c r="G1447" s="306"/>
      <c r="H1447" s="306"/>
      <c r="I1447" s="305" t="s">
        <v>2062</v>
      </c>
    </row>
    <row r="1448" spans="1:9" ht="15" customHeight="1" x14ac:dyDescent="0.3">
      <c r="A1448" s="249">
        <v>521336</v>
      </c>
      <c r="B1448" s="249" t="s">
        <v>2172</v>
      </c>
      <c r="C1448" s="249" t="s">
        <v>2129</v>
      </c>
      <c r="D1448" s="249" t="s">
        <v>1804</v>
      </c>
      <c r="F1448" s="306"/>
      <c r="G1448" s="306"/>
      <c r="H1448" s="306"/>
      <c r="I1448" s="305" t="s">
        <v>2062</v>
      </c>
    </row>
    <row r="1449" spans="1:9" ht="15" customHeight="1" x14ac:dyDescent="0.3">
      <c r="A1449" s="249">
        <v>521337</v>
      </c>
      <c r="B1449" s="249" t="s">
        <v>3121</v>
      </c>
      <c r="C1449" s="249" t="s">
        <v>3122</v>
      </c>
      <c r="D1449" s="249" t="s">
        <v>2948</v>
      </c>
      <c r="F1449" s="306"/>
      <c r="G1449" s="306"/>
      <c r="H1449" s="306"/>
      <c r="I1449" s="305" t="s">
        <v>2062</v>
      </c>
    </row>
    <row r="1450" spans="1:9" ht="15" customHeight="1" x14ac:dyDescent="0.3">
      <c r="A1450" s="249">
        <v>521345</v>
      </c>
      <c r="B1450" s="249" t="s">
        <v>2412</v>
      </c>
      <c r="C1450" s="249" t="s">
        <v>311</v>
      </c>
      <c r="D1450" s="249" t="s">
        <v>2572</v>
      </c>
      <c r="F1450" s="306"/>
      <c r="G1450" s="306"/>
      <c r="H1450" s="306"/>
      <c r="I1450" s="305" t="s">
        <v>2062</v>
      </c>
    </row>
    <row r="1451" spans="1:9" ht="15" customHeight="1" x14ac:dyDescent="0.3">
      <c r="A1451" s="249">
        <v>521349</v>
      </c>
      <c r="B1451" s="249" t="s">
        <v>3123</v>
      </c>
      <c r="C1451" s="249" t="s">
        <v>3124</v>
      </c>
      <c r="D1451" s="249" t="s">
        <v>1647</v>
      </c>
      <c r="F1451" s="304"/>
      <c r="G1451" s="304"/>
      <c r="H1451" s="304"/>
      <c r="I1451" s="305" t="s">
        <v>2062</v>
      </c>
    </row>
    <row r="1452" spans="1:9" ht="15" customHeight="1" x14ac:dyDescent="0.3">
      <c r="A1452" s="249">
        <v>521356</v>
      </c>
      <c r="B1452" s="249" t="s">
        <v>1296</v>
      </c>
      <c r="C1452" s="249" t="s">
        <v>412</v>
      </c>
      <c r="D1452" s="249" t="s">
        <v>2686</v>
      </c>
      <c r="F1452" s="306"/>
      <c r="G1452" s="306"/>
      <c r="H1452" s="306"/>
      <c r="I1452" s="305" t="s">
        <v>2062</v>
      </c>
    </row>
    <row r="1453" spans="1:9" ht="15" customHeight="1" x14ac:dyDescent="0.3">
      <c r="A1453" s="249">
        <v>521365</v>
      </c>
      <c r="B1453" s="249" t="s">
        <v>2413</v>
      </c>
      <c r="C1453" s="249" t="s">
        <v>70</v>
      </c>
      <c r="D1453" s="249" t="s">
        <v>1679</v>
      </c>
      <c r="F1453" s="304"/>
      <c r="G1453" s="304"/>
      <c r="H1453" s="304"/>
      <c r="I1453" s="305" t="s">
        <v>2062</v>
      </c>
    </row>
    <row r="1454" spans="1:9" ht="15" customHeight="1" x14ac:dyDescent="0.3">
      <c r="A1454" s="249">
        <v>521378</v>
      </c>
      <c r="B1454" s="249" t="s">
        <v>3125</v>
      </c>
      <c r="C1454" s="249" t="s">
        <v>2116</v>
      </c>
      <c r="D1454" s="249" t="s">
        <v>1756</v>
      </c>
      <c r="F1454" s="306"/>
      <c r="G1454" s="306"/>
      <c r="H1454" s="306"/>
      <c r="I1454" s="305" t="s">
        <v>2062</v>
      </c>
    </row>
    <row r="1455" spans="1:9" ht="15" customHeight="1" x14ac:dyDescent="0.3">
      <c r="A1455" s="249">
        <v>521384</v>
      </c>
      <c r="B1455" s="249" t="s">
        <v>2414</v>
      </c>
      <c r="C1455" s="249" t="s">
        <v>73</v>
      </c>
      <c r="D1455" s="249" t="s">
        <v>544</v>
      </c>
      <c r="F1455" s="304"/>
      <c r="G1455" s="304"/>
      <c r="H1455" s="304"/>
      <c r="I1455" s="305" t="s">
        <v>2062</v>
      </c>
    </row>
    <row r="1456" spans="1:9" ht="15" customHeight="1" x14ac:dyDescent="0.3">
      <c r="A1456" s="249">
        <v>521402</v>
      </c>
      <c r="B1456" s="249" t="s">
        <v>2415</v>
      </c>
      <c r="C1456" s="249" t="s">
        <v>2416</v>
      </c>
      <c r="D1456" s="249" t="s">
        <v>1675</v>
      </c>
      <c r="F1456" s="304"/>
      <c r="G1456" s="304"/>
      <c r="H1456" s="304"/>
      <c r="I1456" s="305" t="s">
        <v>2062</v>
      </c>
    </row>
    <row r="1457" spans="1:9" ht="15" customHeight="1" x14ac:dyDescent="0.3">
      <c r="A1457" s="249">
        <v>521425</v>
      </c>
      <c r="B1457" s="249" t="s">
        <v>2418</v>
      </c>
      <c r="C1457" s="249" t="s">
        <v>838</v>
      </c>
      <c r="D1457" s="249" t="s">
        <v>1794</v>
      </c>
      <c r="F1457" s="306"/>
      <c r="G1457" s="306"/>
      <c r="H1457" s="306"/>
      <c r="I1457" s="305" t="s">
        <v>2062</v>
      </c>
    </row>
    <row r="1458" spans="1:9" ht="15" customHeight="1" x14ac:dyDescent="0.3">
      <c r="A1458" s="249">
        <v>521436</v>
      </c>
      <c r="B1458" s="249" t="s">
        <v>1302</v>
      </c>
      <c r="C1458" s="249" t="s">
        <v>455</v>
      </c>
      <c r="D1458" s="249" t="s">
        <v>1680</v>
      </c>
      <c r="F1458" s="304"/>
      <c r="G1458" s="304"/>
      <c r="H1458" s="304"/>
      <c r="I1458" s="305" t="s">
        <v>2062</v>
      </c>
    </row>
    <row r="1459" spans="1:9" ht="15" customHeight="1" x14ac:dyDescent="0.3">
      <c r="A1459" s="249">
        <v>521458</v>
      </c>
      <c r="B1459" s="249" t="s">
        <v>2419</v>
      </c>
      <c r="C1459" s="249" t="s">
        <v>293</v>
      </c>
      <c r="D1459" s="249" t="s">
        <v>1698</v>
      </c>
      <c r="F1459" s="306"/>
      <c r="G1459" s="306"/>
      <c r="H1459" s="306"/>
      <c r="I1459" s="305" t="s">
        <v>2062</v>
      </c>
    </row>
    <row r="1460" spans="1:9" ht="15" customHeight="1" x14ac:dyDescent="0.3">
      <c r="A1460" s="249">
        <v>521459</v>
      </c>
      <c r="B1460" s="249" t="s">
        <v>1306</v>
      </c>
      <c r="C1460" s="249" t="s">
        <v>393</v>
      </c>
      <c r="D1460" s="249" t="s">
        <v>2052</v>
      </c>
      <c r="F1460" s="306"/>
      <c r="G1460" s="306"/>
      <c r="H1460" s="306"/>
      <c r="I1460" s="305" t="s">
        <v>2062</v>
      </c>
    </row>
    <row r="1461" spans="1:9" ht="15" customHeight="1" x14ac:dyDescent="0.3">
      <c r="A1461" s="249">
        <v>521470</v>
      </c>
      <c r="B1461" s="249" t="s">
        <v>1307</v>
      </c>
      <c r="C1461" s="249" t="s">
        <v>71</v>
      </c>
      <c r="D1461" s="249" t="s">
        <v>1730</v>
      </c>
      <c r="F1461" s="304"/>
      <c r="G1461" s="304"/>
      <c r="H1461" s="304"/>
      <c r="I1461" s="305" t="s">
        <v>2062</v>
      </c>
    </row>
    <row r="1462" spans="1:9" ht="15" customHeight="1" x14ac:dyDescent="0.3">
      <c r="A1462" s="249">
        <v>521479</v>
      </c>
      <c r="B1462" s="249" t="s">
        <v>1308</v>
      </c>
      <c r="C1462" s="249" t="s">
        <v>315</v>
      </c>
      <c r="D1462" s="249" t="s">
        <v>1787</v>
      </c>
      <c r="F1462" s="306"/>
      <c r="G1462" s="306"/>
      <c r="H1462" s="306"/>
      <c r="I1462" s="305" t="s">
        <v>2062</v>
      </c>
    </row>
    <row r="1463" spans="1:9" ht="15" customHeight="1" x14ac:dyDescent="0.3">
      <c r="A1463" s="249">
        <v>521480</v>
      </c>
      <c r="B1463" s="249" t="s">
        <v>2420</v>
      </c>
      <c r="C1463" s="249" t="s">
        <v>90</v>
      </c>
      <c r="D1463" s="249" t="s">
        <v>1680</v>
      </c>
      <c r="F1463" s="304"/>
      <c r="G1463" s="304"/>
      <c r="H1463" s="304"/>
      <c r="I1463" s="305" t="s">
        <v>2062</v>
      </c>
    </row>
    <row r="1464" spans="1:9" ht="15" customHeight="1" x14ac:dyDescent="0.3">
      <c r="A1464" s="249">
        <v>521491</v>
      </c>
      <c r="B1464" s="249" t="s">
        <v>2421</v>
      </c>
      <c r="C1464" s="249" t="s">
        <v>290</v>
      </c>
      <c r="D1464" s="249" t="s">
        <v>3127</v>
      </c>
      <c r="F1464" s="306"/>
      <c r="G1464" s="306"/>
      <c r="H1464" s="306"/>
      <c r="I1464" s="305" t="s">
        <v>2062</v>
      </c>
    </row>
    <row r="1465" spans="1:9" ht="15" customHeight="1" x14ac:dyDescent="0.3">
      <c r="A1465" s="249">
        <v>521492</v>
      </c>
      <c r="B1465" s="249" t="s">
        <v>2422</v>
      </c>
      <c r="C1465" s="249" t="s">
        <v>256</v>
      </c>
      <c r="D1465" s="249" t="s">
        <v>551</v>
      </c>
      <c r="F1465" s="304"/>
      <c r="G1465" s="304"/>
      <c r="H1465" s="304"/>
      <c r="I1465" s="305" t="s">
        <v>2062</v>
      </c>
    </row>
    <row r="1466" spans="1:9" ht="15" customHeight="1" x14ac:dyDescent="0.3">
      <c r="A1466" s="249">
        <v>521499</v>
      </c>
      <c r="B1466" s="249" t="s">
        <v>1309</v>
      </c>
      <c r="C1466" s="249" t="s">
        <v>358</v>
      </c>
      <c r="D1466" s="249" t="s">
        <v>547</v>
      </c>
      <c r="F1466" s="306"/>
      <c r="G1466" s="306"/>
      <c r="H1466" s="306"/>
      <c r="I1466" s="305" t="s">
        <v>2062</v>
      </c>
    </row>
    <row r="1467" spans="1:9" ht="15" customHeight="1" x14ac:dyDescent="0.3">
      <c r="A1467" s="249">
        <v>521513</v>
      </c>
      <c r="B1467" s="249" t="s">
        <v>2423</v>
      </c>
      <c r="C1467" s="249" t="s">
        <v>336</v>
      </c>
      <c r="D1467" s="249" t="s">
        <v>2839</v>
      </c>
      <c r="F1467" s="306"/>
      <c r="G1467" s="306"/>
      <c r="H1467" s="306"/>
      <c r="I1467" s="305" t="s">
        <v>2062</v>
      </c>
    </row>
    <row r="1468" spans="1:9" ht="15" customHeight="1" x14ac:dyDescent="0.3">
      <c r="A1468" s="249">
        <v>521519</v>
      </c>
      <c r="B1468" s="249" t="s">
        <v>2425</v>
      </c>
      <c r="C1468" s="249" t="s">
        <v>295</v>
      </c>
      <c r="D1468" s="249" t="s">
        <v>1759</v>
      </c>
      <c r="F1468" s="306"/>
      <c r="G1468" s="306"/>
      <c r="H1468" s="306"/>
      <c r="I1468" s="305" t="s">
        <v>2062</v>
      </c>
    </row>
    <row r="1469" spans="1:9" ht="15" customHeight="1" x14ac:dyDescent="0.3">
      <c r="A1469" s="249">
        <v>521521</v>
      </c>
      <c r="B1469" s="249" t="s">
        <v>2426</v>
      </c>
      <c r="C1469" s="249" t="s">
        <v>94</v>
      </c>
      <c r="D1469" s="249" t="s">
        <v>1690</v>
      </c>
      <c r="F1469" s="306"/>
      <c r="G1469" s="306"/>
      <c r="H1469" s="306"/>
      <c r="I1469" s="305" t="s">
        <v>2062</v>
      </c>
    </row>
    <row r="1470" spans="1:9" ht="15" customHeight="1" x14ac:dyDescent="0.3">
      <c r="A1470" s="249">
        <v>521526</v>
      </c>
      <c r="B1470" s="249" t="s">
        <v>2427</v>
      </c>
      <c r="C1470" s="249" t="s">
        <v>94</v>
      </c>
      <c r="D1470" s="249" t="s">
        <v>1780</v>
      </c>
      <c r="F1470" s="306"/>
      <c r="G1470" s="306"/>
      <c r="H1470" s="306"/>
      <c r="I1470" s="305" t="s">
        <v>2062</v>
      </c>
    </row>
    <row r="1471" spans="1:9" ht="15" customHeight="1" x14ac:dyDescent="0.3">
      <c r="A1471" s="249">
        <v>521534</v>
      </c>
      <c r="B1471" s="249" t="s">
        <v>1315</v>
      </c>
      <c r="C1471" s="249" t="s">
        <v>1316</v>
      </c>
      <c r="D1471" s="249" t="s">
        <v>1684</v>
      </c>
      <c r="F1471" s="306"/>
      <c r="G1471" s="306"/>
      <c r="H1471" s="306"/>
      <c r="I1471" s="305" t="s">
        <v>2062</v>
      </c>
    </row>
    <row r="1472" spans="1:9" ht="15" customHeight="1" x14ac:dyDescent="0.3">
      <c r="A1472" s="249">
        <v>521537</v>
      </c>
      <c r="B1472" s="249" t="s">
        <v>3305</v>
      </c>
      <c r="C1472" s="249" t="s">
        <v>94</v>
      </c>
      <c r="D1472" s="249" t="s">
        <v>1932</v>
      </c>
      <c r="F1472" s="306"/>
      <c r="G1472" s="306"/>
      <c r="H1472" s="306"/>
      <c r="I1472" s="305" t="s">
        <v>2062</v>
      </c>
    </row>
    <row r="1473" spans="1:9" ht="15" customHeight="1" x14ac:dyDescent="0.3">
      <c r="A1473" s="249">
        <v>521541</v>
      </c>
      <c r="B1473" s="249" t="s">
        <v>1317</v>
      </c>
      <c r="C1473" s="249" t="s">
        <v>71</v>
      </c>
      <c r="D1473" s="249" t="s">
        <v>1897</v>
      </c>
      <c r="F1473" s="304"/>
      <c r="G1473" s="304"/>
      <c r="H1473" s="304"/>
      <c r="I1473" s="305" t="s">
        <v>2062</v>
      </c>
    </row>
    <row r="1474" spans="1:9" ht="15" customHeight="1" x14ac:dyDescent="0.3">
      <c r="A1474" s="249">
        <v>521542</v>
      </c>
      <c r="B1474" s="249" t="s">
        <v>2429</v>
      </c>
      <c r="C1474" s="249" t="s">
        <v>396</v>
      </c>
      <c r="D1474" s="249" t="s">
        <v>3130</v>
      </c>
      <c r="F1474" s="306"/>
      <c r="G1474" s="306"/>
      <c r="H1474" s="306"/>
      <c r="I1474" s="305" t="s">
        <v>2062</v>
      </c>
    </row>
    <row r="1475" spans="1:9" ht="15" customHeight="1" x14ac:dyDescent="0.3">
      <c r="A1475" s="249">
        <v>521557</v>
      </c>
      <c r="B1475" s="249" t="s">
        <v>1319</v>
      </c>
      <c r="C1475" s="249" t="s">
        <v>2071</v>
      </c>
      <c r="D1475" s="249" t="s">
        <v>1856</v>
      </c>
      <c r="F1475" s="304"/>
      <c r="G1475" s="304"/>
      <c r="H1475" s="304"/>
      <c r="I1475" s="305" t="s">
        <v>2062</v>
      </c>
    </row>
    <row r="1476" spans="1:9" ht="15" customHeight="1" x14ac:dyDescent="0.3">
      <c r="A1476" s="249">
        <v>521566</v>
      </c>
      <c r="B1476" s="249" t="s">
        <v>1320</v>
      </c>
      <c r="C1476" s="249" t="s">
        <v>314</v>
      </c>
      <c r="D1476" s="249" t="s">
        <v>1801</v>
      </c>
      <c r="F1476" s="304"/>
      <c r="G1476" s="304"/>
      <c r="H1476" s="304"/>
      <c r="I1476" s="305" t="s">
        <v>2062</v>
      </c>
    </row>
    <row r="1477" spans="1:9" ht="15" customHeight="1" x14ac:dyDescent="0.3">
      <c r="A1477" s="249">
        <v>521567</v>
      </c>
      <c r="B1477" s="249" t="s">
        <v>1321</v>
      </c>
      <c r="C1477" s="249" t="s">
        <v>67</v>
      </c>
      <c r="D1477" s="249" t="s">
        <v>1647</v>
      </c>
      <c r="F1477" s="304"/>
      <c r="G1477" s="304"/>
      <c r="H1477" s="304"/>
      <c r="I1477" s="305" t="s">
        <v>2062</v>
      </c>
    </row>
    <row r="1478" spans="1:9" ht="15" customHeight="1" x14ac:dyDescent="0.3">
      <c r="A1478" s="249">
        <v>521576</v>
      </c>
      <c r="B1478" s="249" t="s">
        <v>2430</v>
      </c>
      <c r="C1478" s="249" t="s">
        <v>344</v>
      </c>
      <c r="D1478" s="249" t="s">
        <v>1793</v>
      </c>
      <c r="F1478" s="304"/>
      <c r="G1478" s="304"/>
      <c r="H1478" s="304"/>
      <c r="I1478" s="305" t="s">
        <v>2062</v>
      </c>
    </row>
    <row r="1479" spans="1:9" ht="15" customHeight="1" x14ac:dyDescent="0.3">
      <c r="A1479" s="249">
        <v>521577</v>
      </c>
      <c r="B1479" s="249" t="s">
        <v>2431</v>
      </c>
      <c r="C1479" s="249" t="s">
        <v>1009</v>
      </c>
      <c r="D1479" s="249" t="s">
        <v>2978</v>
      </c>
      <c r="F1479" s="304"/>
      <c r="G1479" s="304"/>
      <c r="H1479" s="304"/>
      <c r="I1479" s="305" t="s">
        <v>2062</v>
      </c>
    </row>
    <row r="1480" spans="1:9" ht="15" customHeight="1" x14ac:dyDescent="0.3">
      <c r="A1480" s="249">
        <v>521578</v>
      </c>
      <c r="B1480" s="249" t="s">
        <v>2432</v>
      </c>
      <c r="C1480" s="249" t="s">
        <v>352</v>
      </c>
      <c r="D1480" s="249" t="s">
        <v>1683</v>
      </c>
      <c r="F1480" s="306"/>
      <c r="G1480" s="306"/>
      <c r="H1480" s="306"/>
      <c r="I1480" s="305" t="s">
        <v>2062</v>
      </c>
    </row>
    <row r="1481" spans="1:9" ht="15" customHeight="1" x14ac:dyDescent="0.3">
      <c r="A1481" s="249">
        <v>521609</v>
      </c>
      <c r="B1481" s="249" t="s">
        <v>2433</v>
      </c>
      <c r="C1481" s="249" t="s">
        <v>83</v>
      </c>
      <c r="D1481" s="249" t="s">
        <v>549</v>
      </c>
      <c r="F1481" s="304"/>
      <c r="G1481" s="304"/>
      <c r="H1481" s="304"/>
      <c r="I1481" s="305" t="s">
        <v>2062</v>
      </c>
    </row>
    <row r="1482" spans="1:9" ht="15" customHeight="1" x14ac:dyDescent="0.3">
      <c r="A1482" s="249">
        <v>521612</v>
      </c>
      <c r="B1482" s="249" t="s">
        <v>1325</v>
      </c>
      <c r="C1482" s="249" t="s">
        <v>69</v>
      </c>
      <c r="D1482" s="249" t="s">
        <v>1647</v>
      </c>
      <c r="F1482" s="306"/>
      <c r="G1482" s="306"/>
      <c r="H1482" s="306"/>
      <c r="I1482" s="305" t="s">
        <v>2062</v>
      </c>
    </row>
    <row r="1483" spans="1:9" ht="15" customHeight="1" x14ac:dyDescent="0.3">
      <c r="A1483" s="249">
        <v>521619</v>
      </c>
      <c r="B1483" s="249" t="s">
        <v>1328</v>
      </c>
      <c r="C1483" s="249" t="s">
        <v>471</v>
      </c>
      <c r="D1483" s="249" t="s">
        <v>2564</v>
      </c>
      <c r="F1483" s="304"/>
      <c r="G1483" s="304"/>
      <c r="H1483" s="304"/>
      <c r="I1483" s="305" t="s">
        <v>2062</v>
      </c>
    </row>
    <row r="1484" spans="1:9" ht="15" customHeight="1" x14ac:dyDescent="0.3">
      <c r="A1484" s="249">
        <v>521630</v>
      </c>
      <c r="B1484" s="249" t="s">
        <v>1330</v>
      </c>
      <c r="C1484" s="249" t="s">
        <v>1331</v>
      </c>
      <c r="D1484" s="249" t="s">
        <v>1646</v>
      </c>
      <c r="F1484" s="304"/>
      <c r="G1484" s="304"/>
      <c r="H1484" s="304"/>
      <c r="I1484" s="305" t="s">
        <v>2062</v>
      </c>
    </row>
    <row r="1485" spans="1:9" ht="15" customHeight="1" x14ac:dyDescent="0.3">
      <c r="A1485" s="249">
        <v>521632</v>
      </c>
      <c r="B1485" s="249" t="s">
        <v>1332</v>
      </c>
      <c r="C1485" s="249" t="s">
        <v>1333</v>
      </c>
      <c r="D1485" s="249" t="s">
        <v>3133</v>
      </c>
      <c r="F1485" s="304"/>
      <c r="G1485" s="304"/>
      <c r="H1485" s="304"/>
      <c r="I1485" s="305" t="s">
        <v>2062</v>
      </c>
    </row>
    <row r="1486" spans="1:9" ht="15" customHeight="1" x14ac:dyDescent="0.3">
      <c r="A1486" s="249">
        <v>521634</v>
      </c>
      <c r="B1486" s="249" t="s">
        <v>1334</v>
      </c>
      <c r="C1486" s="249" t="s">
        <v>312</v>
      </c>
      <c r="D1486" s="249" t="s">
        <v>560</v>
      </c>
      <c r="F1486" s="304"/>
      <c r="G1486" s="304"/>
      <c r="H1486" s="304"/>
      <c r="I1486" s="305" t="s">
        <v>2062</v>
      </c>
    </row>
    <row r="1487" spans="1:9" ht="15" customHeight="1" x14ac:dyDescent="0.3">
      <c r="A1487" s="249">
        <v>521637</v>
      </c>
      <c r="B1487" s="249" t="s">
        <v>2434</v>
      </c>
      <c r="C1487" s="249" t="s">
        <v>104</v>
      </c>
      <c r="D1487" s="249" t="s">
        <v>1761</v>
      </c>
      <c r="F1487" s="304"/>
      <c r="G1487" s="304"/>
      <c r="H1487" s="304"/>
      <c r="I1487" s="305" t="s">
        <v>2062</v>
      </c>
    </row>
    <row r="1488" spans="1:9" ht="15" customHeight="1" x14ac:dyDescent="0.3">
      <c r="A1488" s="249">
        <v>521669</v>
      </c>
      <c r="B1488" s="249" t="s">
        <v>2435</v>
      </c>
      <c r="C1488" s="249" t="s">
        <v>569</v>
      </c>
      <c r="D1488" s="249" t="s">
        <v>556</v>
      </c>
      <c r="F1488" s="304"/>
      <c r="G1488" s="304"/>
      <c r="H1488" s="304"/>
      <c r="I1488" s="305" t="s">
        <v>2062</v>
      </c>
    </row>
    <row r="1489" spans="1:9" ht="15" customHeight="1" x14ac:dyDescent="0.3">
      <c r="A1489" s="249">
        <v>521684</v>
      </c>
      <c r="B1489" s="249" t="s">
        <v>2436</v>
      </c>
      <c r="C1489" s="249" t="s">
        <v>459</v>
      </c>
      <c r="D1489" s="249" t="s">
        <v>2024</v>
      </c>
      <c r="F1489" s="306"/>
      <c r="G1489" s="306"/>
      <c r="H1489" s="306"/>
      <c r="I1489" s="305" t="s">
        <v>2062</v>
      </c>
    </row>
    <row r="1490" spans="1:9" ht="15" customHeight="1" x14ac:dyDescent="0.3">
      <c r="A1490" s="249">
        <v>521699</v>
      </c>
      <c r="B1490" s="249" t="s">
        <v>2437</v>
      </c>
      <c r="C1490" s="249" t="s">
        <v>2438</v>
      </c>
      <c r="D1490" s="249" t="s">
        <v>1701</v>
      </c>
      <c r="F1490" s="306"/>
      <c r="G1490" s="306"/>
      <c r="H1490" s="306"/>
      <c r="I1490" s="305" t="s">
        <v>2062</v>
      </c>
    </row>
    <row r="1491" spans="1:9" ht="15" customHeight="1" x14ac:dyDescent="0.3">
      <c r="A1491" s="249">
        <v>521706</v>
      </c>
      <c r="B1491" s="249" t="s">
        <v>1337</v>
      </c>
      <c r="C1491" s="249" t="s">
        <v>90</v>
      </c>
      <c r="D1491" s="249" t="s">
        <v>556</v>
      </c>
      <c r="F1491" s="304"/>
      <c r="G1491" s="304"/>
      <c r="H1491" s="304"/>
      <c r="I1491" s="305" t="s">
        <v>2062</v>
      </c>
    </row>
    <row r="1492" spans="1:9" ht="15" customHeight="1" x14ac:dyDescent="0.3">
      <c r="A1492" s="249">
        <v>521722</v>
      </c>
      <c r="B1492" s="249" t="s">
        <v>2439</v>
      </c>
      <c r="C1492" s="249" t="s">
        <v>353</v>
      </c>
      <c r="D1492" s="249" t="s">
        <v>1787</v>
      </c>
      <c r="F1492" s="306"/>
      <c r="G1492" s="306"/>
      <c r="H1492" s="306"/>
      <c r="I1492" s="305" t="s">
        <v>2062</v>
      </c>
    </row>
    <row r="1493" spans="1:9" ht="15" customHeight="1" x14ac:dyDescent="0.3">
      <c r="A1493" s="249">
        <v>521729</v>
      </c>
      <c r="B1493" s="249" t="s">
        <v>2440</v>
      </c>
      <c r="C1493" s="249" t="s">
        <v>844</v>
      </c>
      <c r="D1493" s="249" t="s">
        <v>1651</v>
      </c>
      <c r="F1493" s="304"/>
      <c r="G1493" s="304"/>
      <c r="H1493" s="304"/>
      <c r="I1493" s="305" t="s">
        <v>2062</v>
      </c>
    </row>
    <row r="1494" spans="1:9" ht="15" customHeight="1" x14ac:dyDescent="0.3">
      <c r="A1494" s="249">
        <v>521737</v>
      </c>
      <c r="B1494" s="249" t="s">
        <v>1340</v>
      </c>
      <c r="C1494" s="249" t="s">
        <v>68</v>
      </c>
      <c r="D1494" s="249" t="s">
        <v>1789</v>
      </c>
      <c r="F1494" s="304"/>
      <c r="G1494" s="304"/>
      <c r="H1494" s="304"/>
      <c r="I1494" s="305" t="s">
        <v>2062</v>
      </c>
    </row>
    <row r="1495" spans="1:9" ht="15" customHeight="1" x14ac:dyDescent="0.3">
      <c r="A1495" s="249">
        <v>521756</v>
      </c>
      <c r="B1495" s="249" t="s">
        <v>1342</v>
      </c>
      <c r="C1495" s="249" t="s">
        <v>453</v>
      </c>
      <c r="D1495" s="249" t="s">
        <v>3135</v>
      </c>
      <c r="F1495" s="306"/>
      <c r="G1495" s="306"/>
      <c r="H1495" s="306"/>
      <c r="I1495" s="305" t="s">
        <v>2062</v>
      </c>
    </row>
    <row r="1496" spans="1:9" ht="15" customHeight="1" x14ac:dyDescent="0.3">
      <c r="A1496" s="249">
        <v>521763</v>
      </c>
      <c r="B1496" s="249" t="s">
        <v>1344</v>
      </c>
      <c r="C1496" s="249" t="s">
        <v>419</v>
      </c>
      <c r="D1496" s="249" t="s">
        <v>2005</v>
      </c>
      <c r="F1496" s="304"/>
      <c r="G1496" s="304"/>
      <c r="H1496" s="304"/>
      <c r="I1496" s="305" t="s">
        <v>2062</v>
      </c>
    </row>
    <row r="1497" spans="1:9" ht="15" customHeight="1" x14ac:dyDescent="0.3">
      <c r="A1497" s="249">
        <v>521771</v>
      </c>
      <c r="B1497" s="249" t="s">
        <v>2120</v>
      </c>
      <c r="C1497" s="249" t="s">
        <v>287</v>
      </c>
      <c r="D1497" s="249" t="s">
        <v>3136</v>
      </c>
      <c r="F1497" s="304"/>
      <c r="G1497" s="304"/>
      <c r="H1497" s="304"/>
      <c r="I1497" s="305" t="s">
        <v>2062</v>
      </c>
    </row>
    <row r="1498" spans="1:9" ht="15" customHeight="1" x14ac:dyDescent="0.3">
      <c r="A1498" s="249">
        <v>521772</v>
      </c>
      <c r="B1498" s="249" t="s">
        <v>1345</v>
      </c>
      <c r="C1498" s="249" t="s">
        <v>467</v>
      </c>
      <c r="D1498" s="249" t="s">
        <v>1785</v>
      </c>
      <c r="F1498" s="306"/>
      <c r="G1498" s="306"/>
      <c r="H1498" s="306"/>
      <c r="I1498" s="305" t="s">
        <v>2062</v>
      </c>
    </row>
    <row r="1499" spans="1:9" ht="15" customHeight="1" x14ac:dyDescent="0.3">
      <c r="A1499" s="249">
        <v>521774</v>
      </c>
      <c r="B1499" s="249" t="s">
        <v>2441</v>
      </c>
      <c r="C1499" s="249" t="s">
        <v>86</v>
      </c>
      <c r="D1499" s="249" t="s">
        <v>3137</v>
      </c>
      <c r="F1499" s="304"/>
      <c r="G1499" s="304"/>
      <c r="H1499" s="304"/>
      <c r="I1499" s="305" t="s">
        <v>2062</v>
      </c>
    </row>
    <row r="1500" spans="1:9" ht="15" customHeight="1" x14ac:dyDescent="0.3">
      <c r="A1500" s="249">
        <v>521782</v>
      </c>
      <c r="B1500" s="249" t="s">
        <v>3138</v>
      </c>
      <c r="C1500" s="249" t="s">
        <v>812</v>
      </c>
      <c r="D1500" s="249" t="s">
        <v>1666</v>
      </c>
      <c r="F1500" s="304"/>
      <c r="G1500" s="304"/>
      <c r="H1500" s="304"/>
      <c r="I1500" s="305" t="s">
        <v>2062</v>
      </c>
    </row>
    <row r="1501" spans="1:9" ht="15" customHeight="1" x14ac:dyDescent="0.3">
      <c r="A1501" s="249">
        <v>521788</v>
      </c>
      <c r="B1501" s="249" t="s">
        <v>1347</v>
      </c>
      <c r="C1501" s="249" t="s">
        <v>105</v>
      </c>
      <c r="D1501" s="249" t="s">
        <v>1800</v>
      </c>
      <c r="F1501" s="306"/>
      <c r="G1501" s="306"/>
      <c r="H1501" s="306"/>
      <c r="I1501" s="305" t="s">
        <v>2062</v>
      </c>
    </row>
    <row r="1502" spans="1:9" ht="15" customHeight="1" x14ac:dyDescent="0.3">
      <c r="A1502" s="249">
        <v>521795</v>
      </c>
      <c r="B1502" s="249" t="s">
        <v>2442</v>
      </c>
      <c r="C1502" s="249" t="s">
        <v>70</v>
      </c>
      <c r="D1502" s="249" t="s">
        <v>2557</v>
      </c>
      <c r="F1502" s="306"/>
      <c r="G1502" s="306"/>
      <c r="H1502" s="306"/>
      <c r="I1502" s="305" t="s">
        <v>2062</v>
      </c>
    </row>
    <row r="1503" spans="1:9" ht="15" customHeight="1" x14ac:dyDescent="0.3">
      <c r="A1503" s="249">
        <v>521801</v>
      </c>
      <c r="B1503" s="249" t="s">
        <v>2443</v>
      </c>
      <c r="C1503" s="249" t="s">
        <v>818</v>
      </c>
      <c r="D1503" s="249" t="s">
        <v>1753</v>
      </c>
      <c r="F1503" s="304"/>
      <c r="G1503" s="304"/>
      <c r="H1503" s="304"/>
      <c r="I1503" s="305" t="s">
        <v>2062</v>
      </c>
    </row>
    <row r="1504" spans="1:9" ht="15" customHeight="1" x14ac:dyDescent="0.3">
      <c r="A1504" s="249">
        <v>521805</v>
      </c>
      <c r="B1504" s="249" t="s">
        <v>2444</v>
      </c>
      <c r="C1504" s="249" t="s">
        <v>1348</v>
      </c>
      <c r="D1504" s="249" t="s">
        <v>2718</v>
      </c>
      <c r="F1504" s="304"/>
      <c r="G1504" s="304"/>
      <c r="H1504" s="304"/>
      <c r="I1504" s="305" t="s">
        <v>2062</v>
      </c>
    </row>
    <row r="1505" spans="1:9" ht="15" customHeight="1" x14ac:dyDescent="0.3">
      <c r="A1505" s="249">
        <v>521806</v>
      </c>
      <c r="B1505" s="249" t="s">
        <v>819</v>
      </c>
      <c r="C1505" s="249" t="s">
        <v>86</v>
      </c>
      <c r="D1505" s="249" t="s">
        <v>3139</v>
      </c>
      <c r="F1505" s="306"/>
      <c r="G1505" s="306"/>
      <c r="H1505" s="306"/>
      <c r="I1505" s="305" t="s">
        <v>2062</v>
      </c>
    </row>
    <row r="1506" spans="1:9" ht="15" customHeight="1" x14ac:dyDescent="0.3">
      <c r="A1506" s="249">
        <v>521811</v>
      </c>
      <c r="B1506" s="249" t="s">
        <v>2445</v>
      </c>
      <c r="C1506" s="249" t="s">
        <v>519</v>
      </c>
      <c r="D1506" s="249" t="s">
        <v>1759</v>
      </c>
      <c r="F1506" s="304"/>
      <c r="G1506" s="304"/>
      <c r="H1506" s="304"/>
      <c r="I1506" s="305" t="s">
        <v>2062</v>
      </c>
    </row>
    <row r="1507" spans="1:9" ht="15" customHeight="1" x14ac:dyDescent="0.3">
      <c r="A1507" s="249">
        <v>521828</v>
      </c>
      <c r="B1507" s="249" t="s">
        <v>1350</v>
      </c>
      <c r="C1507" s="249" t="s">
        <v>1351</v>
      </c>
      <c r="D1507" s="249" t="s">
        <v>3022</v>
      </c>
      <c r="F1507" s="306"/>
      <c r="G1507" s="306"/>
      <c r="H1507" s="306"/>
      <c r="I1507" s="305" t="s">
        <v>2062</v>
      </c>
    </row>
    <row r="1508" spans="1:9" ht="15" customHeight="1" x14ac:dyDescent="0.3">
      <c r="A1508" s="249">
        <v>521829</v>
      </c>
      <c r="B1508" s="249" t="s">
        <v>2446</v>
      </c>
      <c r="C1508" s="249" t="s">
        <v>748</v>
      </c>
      <c r="D1508" s="249" t="s">
        <v>1656</v>
      </c>
      <c r="F1508" s="306"/>
      <c r="G1508" s="306"/>
      <c r="H1508" s="306"/>
      <c r="I1508" s="305" t="s">
        <v>2062</v>
      </c>
    </row>
    <row r="1509" spans="1:9" ht="15" customHeight="1" x14ac:dyDescent="0.3">
      <c r="A1509" s="249">
        <v>521832</v>
      </c>
      <c r="B1509" s="249" t="s">
        <v>1352</v>
      </c>
      <c r="C1509" s="249" t="s">
        <v>70</v>
      </c>
      <c r="D1509" s="249" t="s">
        <v>1761</v>
      </c>
      <c r="F1509" s="306"/>
      <c r="G1509" s="306"/>
      <c r="H1509" s="306"/>
      <c r="I1509" s="305" t="s">
        <v>2062</v>
      </c>
    </row>
    <row r="1510" spans="1:9" ht="15" customHeight="1" x14ac:dyDescent="0.3">
      <c r="A1510" s="249">
        <v>521841</v>
      </c>
      <c r="B1510" s="249" t="s">
        <v>2447</v>
      </c>
      <c r="C1510" s="249" t="s">
        <v>107</v>
      </c>
      <c r="D1510" s="249" t="s">
        <v>3114</v>
      </c>
      <c r="F1510" s="304"/>
      <c r="G1510" s="304"/>
      <c r="H1510" s="304"/>
      <c r="I1510" s="305" t="s">
        <v>2062</v>
      </c>
    </row>
    <row r="1511" spans="1:9" ht="15" customHeight="1" x14ac:dyDescent="0.3">
      <c r="A1511" s="249">
        <v>521843</v>
      </c>
      <c r="B1511" s="249" t="s">
        <v>1354</v>
      </c>
      <c r="C1511" s="249" t="s">
        <v>73</v>
      </c>
      <c r="D1511" s="249" t="s">
        <v>2862</v>
      </c>
      <c r="F1511" s="306"/>
      <c r="G1511" s="306"/>
      <c r="H1511" s="306"/>
      <c r="I1511" s="305" t="s">
        <v>2062</v>
      </c>
    </row>
    <row r="1512" spans="1:9" ht="15" customHeight="1" x14ac:dyDescent="0.3">
      <c r="A1512" s="249">
        <v>521861</v>
      </c>
      <c r="B1512" s="249" t="s">
        <v>1359</v>
      </c>
      <c r="C1512" s="249" t="s">
        <v>70</v>
      </c>
      <c r="D1512" s="249" t="s">
        <v>1753</v>
      </c>
      <c r="F1512" s="306"/>
      <c r="G1512" s="306"/>
      <c r="H1512" s="306"/>
      <c r="I1512" s="305" t="s">
        <v>2062</v>
      </c>
    </row>
    <row r="1513" spans="1:9" ht="15" customHeight="1" x14ac:dyDescent="0.3">
      <c r="A1513" s="249">
        <v>521862</v>
      </c>
      <c r="B1513" s="249" t="s">
        <v>2448</v>
      </c>
      <c r="C1513" s="249" t="s">
        <v>2449</v>
      </c>
      <c r="D1513" s="249" t="s">
        <v>1705</v>
      </c>
      <c r="F1513" s="304"/>
      <c r="G1513" s="304"/>
      <c r="H1513" s="304"/>
      <c r="I1513" s="305" t="s">
        <v>2062</v>
      </c>
    </row>
    <row r="1514" spans="1:9" ht="15" customHeight="1" x14ac:dyDescent="0.3">
      <c r="A1514" s="249">
        <v>521867</v>
      </c>
      <c r="B1514" s="249" t="s">
        <v>2450</v>
      </c>
      <c r="C1514" s="249" t="s">
        <v>1091</v>
      </c>
      <c r="D1514" s="249" t="s">
        <v>1652</v>
      </c>
      <c r="F1514" s="304"/>
      <c r="G1514" s="304"/>
      <c r="H1514" s="304"/>
      <c r="I1514" s="305" t="s">
        <v>2062</v>
      </c>
    </row>
    <row r="1515" spans="1:9" ht="15" customHeight="1" x14ac:dyDescent="0.3">
      <c r="A1515" s="249">
        <v>521868</v>
      </c>
      <c r="B1515" s="249" t="s">
        <v>1360</v>
      </c>
      <c r="C1515" s="249" t="s">
        <v>358</v>
      </c>
      <c r="D1515" s="249" t="s">
        <v>1753</v>
      </c>
      <c r="F1515" s="304"/>
      <c r="G1515" s="304"/>
      <c r="H1515" s="304"/>
      <c r="I1515" s="305" t="s">
        <v>2062</v>
      </c>
    </row>
    <row r="1516" spans="1:9" ht="15" customHeight="1" x14ac:dyDescent="0.3">
      <c r="A1516" s="249">
        <v>521871</v>
      </c>
      <c r="B1516" s="249" t="s">
        <v>1361</v>
      </c>
      <c r="C1516" s="249" t="s">
        <v>807</v>
      </c>
      <c r="D1516" s="249" t="s">
        <v>1774</v>
      </c>
      <c r="F1516" s="304"/>
      <c r="G1516" s="304"/>
      <c r="H1516" s="304"/>
      <c r="I1516" s="305" t="s">
        <v>2062</v>
      </c>
    </row>
    <row r="1517" spans="1:9" ht="15" customHeight="1" x14ac:dyDescent="0.3">
      <c r="A1517" s="249">
        <v>521872</v>
      </c>
      <c r="B1517" s="249" t="s">
        <v>1362</v>
      </c>
      <c r="C1517" s="249" t="s">
        <v>327</v>
      </c>
      <c r="D1517" s="249" t="s">
        <v>1788</v>
      </c>
      <c r="F1517" s="306"/>
      <c r="G1517" s="306"/>
      <c r="H1517" s="306"/>
      <c r="I1517" s="305" t="s">
        <v>2062</v>
      </c>
    </row>
    <row r="1518" spans="1:9" ht="15" customHeight="1" x14ac:dyDescent="0.3">
      <c r="A1518" s="249">
        <v>521876</v>
      </c>
      <c r="B1518" s="249" t="s">
        <v>1363</v>
      </c>
      <c r="C1518" s="249" t="s">
        <v>960</v>
      </c>
      <c r="D1518" s="249" t="s">
        <v>1693</v>
      </c>
      <c r="F1518" s="306"/>
      <c r="G1518" s="306"/>
      <c r="H1518" s="306"/>
      <c r="I1518" s="305" t="s">
        <v>2062</v>
      </c>
    </row>
    <row r="1519" spans="1:9" ht="15" customHeight="1" x14ac:dyDescent="0.3">
      <c r="A1519" s="249">
        <v>521880</v>
      </c>
      <c r="B1519" s="249" t="s">
        <v>1364</v>
      </c>
      <c r="C1519" s="249" t="s">
        <v>265</v>
      </c>
      <c r="D1519" s="249" t="s">
        <v>560</v>
      </c>
      <c r="F1519" s="304"/>
      <c r="G1519" s="304"/>
      <c r="H1519" s="304"/>
      <c r="I1519" s="305" t="s">
        <v>2062</v>
      </c>
    </row>
    <row r="1520" spans="1:9" ht="15" customHeight="1" x14ac:dyDescent="0.3">
      <c r="A1520" s="249">
        <v>521883</v>
      </c>
      <c r="B1520" s="249" t="s">
        <v>3141</v>
      </c>
      <c r="C1520" s="249" t="s">
        <v>1095</v>
      </c>
      <c r="D1520" s="249" t="s">
        <v>1675</v>
      </c>
      <c r="F1520" s="306"/>
      <c r="G1520" s="306"/>
      <c r="H1520" s="306"/>
      <c r="I1520" s="305" t="s">
        <v>2062</v>
      </c>
    </row>
    <row r="1521" spans="1:31" ht="15" customHeight="1" x14ac:dyDescent="0.3">
      <c r="A1521" s="249">
        <v>521896</v>
      </c>
      <c r="B1521" s="249" t="s">
        <v>1368</v>
      </c>
      <c r="C1521" s="249" t="s">
        <v>377</v>
      </c>
      <c r="D1521" s="249" t="s">
        <v>2929</v>
      </c>
      <c r="F1521" s="304"/>
      <c r="G1521" s="304"/>
      <c r="H1521" s="304"/>
      <c r="I1521" s="305" t="s">
        <v>2062</v>
      </c>
    </row>
    <row r="1522" spans="1:31" ht="15" customHeight="1" x14ac:dyDescent="0.3">
      <c r="A1522" s="249">
        <v>521898</v>
      </c>
      <c r="B1522" s="249" t="s">
        <v>1369</v>
      </c>
      <c r="C1522" s="249" t="s">
        <v>1370</v>
      </c>
      <c r="D1522" s="249" t="s">
        <v>2634</v>
      </c>
      <c r="F1522" s="306"/>
      <c r="G1522" s="306"/>
      <c r="H1522" s="306"/>
      <c r="I1522" s="305" t="s">
        <v>2062</v>
      </c>
    </row>
    <row r="1523" spans="1:31" ht="15" customHeight="1" x14ac:dyDescent="0.3">
      <c r="A1523" s="249">
        <v>521915</v>
      </c>
      <c r="B1523" s="249" t="s">
        <v>1372</v>
      </c>
      <c r="C1523" s="249" t="s">
        <v>100</v>
      </c>
      <c r="D1523" s="249" t="s">
        <v>1715</v>
      </c>
      <c r="F1523" s="304"/>
      <c r="G1523" s="304"/>
      <c r="H1523" s="304"/>
      <c r="I1523" s="305" t="s">
        <v>2062</v>
      </c>
    </row>
    <row r="1524" spans="1:31" ht="15" customHeight="1" x14ac:dyDescent="0.3">
      <c r="A1524" s="249">
        <v>521929</v>
      </c>
      <c r="B1524" s="249" t="s">
        <v>2451</v>
      </c>
      <c r="C1524" s="249" t="s">
        <v>71</v>
      </c>
      <c r="D1524" s="249" t="s">
        <v>1648</v>
      </c>
      <c r="F1524" s="304"/>
      <c r="G1524" s="304"/>
      <c r="H1524" s="304"/>
      <c r="I1524" s="305" t="s">
        <v>2062</v>
      </c>
    </row>
    <row r="1525" spans="1:31" ht="15" customHeight="1" x14ac:dyDescent="0.3">
      <c r="A1525" s="249">
        <v>521930</v>
      </c>
      <c r="B1525" s="249" t="s">
        <v>2452</v>
      </c>
      <c r="C1525" s="249" t="s">
        <v>71</v>
      </c>
      <c r="D1525" s="249" t="s">
        <v>3143</v>
      </c>
      <c r="F1525" s="304"/>
      <c r="G1525" s="304"/>
      <c r="H1525" s="304"/>
      <c r="I1525" s="305" t="s">
        <v>2062</v>
      </c>
    </row>
    <row r="1526" spans="1:31" ht="15" customHeight="1" x14ac:dyDescent="0.3">
      <c r="A1526" s="249">
        <v>521937</v>
      </c>
      <c r="B1526" s="249" t="s">
        <v>1375</v>
      </c>
      <c r="C1526" s="249" t="s">
        <v>71</v>
      </c>
      <c r="D1526" s="249" t="s">
        <v>1655</v>
      </c>
      <c r="F1526" s="304"/>
      <c r="G1526" s="304"/>
      <c r="H1526" s="304"/>
      <c r="I1526" s="305" t="s">
        <v>2062</v>
      </c>
    </row>
    <row r="1527" spans="1:31" ht="15" customHeight="1" x14ac:dyDescent="0.3">
      <c r="A1527" s="249">
        <v>521939</v>
      </c>
      <c r="B1527" s="249" t="s">
        <v>2453</v>
      </c>
      <c r="C1527" s="249" t="s">
        <v>2124</v>
      </c>
      <c r="D1527" s="249" t="s">
        <v>2572</v>
      </c>
      <c r="F1527" s="306"/>
      <c r="G1527" s="306"/>
      <c r="H1527" s="306"/>
      <c r="I1527" s="305" t="s">
        <v>2062</v>
      </c>
      <c r="AD1527" s="308"/>
      <c r="AE1527" s="303"/>
    </row>
    <row r="1528" spans="1:31" ht="15" customHeight="1" x14ac:dyDescent="0.3">
      <c r="A1528" s="249">
        <v>521943</v>
      </c>
      <c r="B1528" s="249" t="s">
        <v>1376</v>
      </c>
      <c r="C1528" s="249" t="s">
        <v>71</v>
      </c>
      <c r="D1528" s="249" t="s">
        <v>1759</v>
      </c>
      <c r="F1528" s="304"/>
      <c r="G1528" s="304"/>
      <c r="H1528" s="304"/>
      <c r="I1528" s="305" t="s">
        <v>2062</v>
      </c>
    </row>
    <row r="1529" spans="1:31" ht="15" customHeight="1" x14ac:dyDescent="0.3">
      <c r="A1529" s="249">
        <v>521956</v>
      </c>
      <c r="B1529" s="249" t="s">
        <v>1377</v>
      </c>
      <c r="C1529" s="249" t="s">
        <v>1378</v>
      </c>
      <c r="D1529" s="249" t="s">
        <v>1705</v>
      </c>
      <c r="F1529" s="304"/>
      <c r="G1529" s="304"/>
      <c r="H1529" s="304"/>
      <c r="I1529" s="305" t="s">
        <v>2062</v>
      </c>
    </row>
    <row r="1530" spans="1:31" ht="15" customHeight="1" x14ac:dyDescent="0.3">
      <c r="A1530" s="249">
        <v>521959</v>
      </c>
      <c r="B1530" s="249" t="s">
        <v>1379</v>
      </c>
      <c r="C1530" s="249" t="s">
        <v>269</v>
      </c>
      <c r="D1530" s="249" t="s">
        <v>1715</v>
      </c>
      <c r="F1530" s="304"/>
      <c r="G1530" s="304"/>
      <c r="H1530" s="304"/>
      <c r="I1530" s="305" t="s">
        <v>2062</v>
      </c>
    </row>
    <row r="1531" spans="1:31" ht="15" customHeight="1" x14ac:dyDescent="0.3">
      <c r="A1531" s="249">
        <v>521960</v>
      </c>
      <c r="B1531" s="249" t="s">
        <v>1380</v>
      </c>
      <c r="C1531" s="249" t="s">
        <v>1381</v>
      </c>
      <c r="D1531" s="249" t="s">
        <v>1713</v>
      </c>
      <c r="F1531" s="304"/>
      <c r="G1531" s="304"/>
      <c r="H1531" s="304"/>
      <c r="I1531" s="305" t="s">
        <v>2062</v>
      </c>
    </row>
    <row r="1532" spans="1:31" ht="15" customHeight="1" x14ac:dyDescent="0.3">
      <c r="A1532" s="249">
        <v>521965</v>
      </c>
      <c r="B1532" s="249" t="s">
        <v>2455</v>
      </c>
      <c r="C1532" s="249" t="s">
        <v>279</v>
      </c>
      <c r="D1532" s="249" t="s">
        <v>1711</v>
      </c>
      <c r="F1532" s="304"/>
      <c r="G1532" s="304"/>
      <c r="H1532" s="304"/>
      <c r="I1532" s="305" t="s">
        <v>2062</v>
      </c>
    </row>
    <row r="1533" spans="1:31" ht="15" customHeight="1" x14ac:dyDescent="0.3">
      <c r="A1533" s="249">
        <v>521976</v>
      </c>
      <c r="B1533" s="249" t="s">
        <v>1384</v>
      </c>
      <c r="C1533" s="249" t="s">
        <v>891</v>
      </c>
      <c r="D1533" s="249" t="s">
        <v>1666</v>
      </c>
      <c r="F1533" s="304"/>
      <c r="G1533" s="304"/>
      <c r="H1533" s="304"/>
      <c r="I1533" s="305" t="s">
        <v>2062</v>
      </c>
    </row>
    <row r="1534" spans="1:31" ht="15" customHeight="1" x14ac:dyDescent="0.3">
      <c r="A1534" s="249">
        <v>521977</v>
      </c>
      <c r="B1534" s="249" t="s">
        <v>3145</v>
      </c>
      <c r="C1534" s="249" t="s">
        <v>253</v>
      </c>
      <c r="D1534" s="249" t="s">
        <v>1701</v>
      </c>
      <c r="F1534" s="304"/>
      <c r="G1534" s="304"/>
      <c r="H1534" s="304"/>
      <c r="I1534" s="305" t="s">
        <v>2062</v>
      </c>
    </row>
    <row r="1535" spans="1:31" ht="15" customHeight="1" x14ac:dyDescent="0.3">
      <c r="A1535" s="249">
        <v>521995</v>
      </c>
      <c r="B1535" s="249" t="s">
        <v>1386</v>
      </c>
      <c r="C1535" s="249" t="s">
        <v>71</v>
      </c>
      <c r="D1535" s="249" t="s">
        <v>1681</v>
      </c>
      <c r="F1535" s="304"/>
      <c r="G1535" s="304"/>
      <c r="H1535" s="304"/>
      <c r="I1535" s="305" t="s">
        <v>2062</v>
      </c>
    </row>
    <row r="1536" spans="1:31" ht="15" customHeight="1" x14ac:dyDescent="0.3">
      <c r="A1536" s="249">
        <v>522001</v>
      </c>
      <c r="B1536" s="249" t="s">
        <v>2456</v>
      </c>
      <c r="C1536" s="249" t="s">
        <v>90</v>
      </c>
      <c r="D1536" s="249" t="s">
        <v>1620</v>
      </c>
      <c r="F1536" s="306"/>
      <c r="G1536" s="306"/>
      <c r="H1536" s="306"/>
      <c r="I1536" s="305" t="s">
        <v>2062</v>
      </c>
    </row>
    <row r="1537" spans="1:9" ht="15" customHeight="1" x14ac:dyDescent="0.3">
      <c r="A1537" s="249">
        <v>522006</v>
      </c>
      <c r="B1537" s="249" t="s">
        <v>2457</v>
      </c>
      <c r="C1537" s="249" t="s">
        <v>90</v>
      </c>
      <c r="D1537" s="249" t="s">
        <v>1680</v>
      </c>
      <c r="F1537" s="304"/>
      <c r="G1537" s="304"/>
      <c r="H1537" s="304"/>
      <c r="I1537" s="305" t="s">
        <v>2062</v>
      </c>
    </row>
    <row r="1538" spans="1:9" ht="15" customHeight="1" x14ac:dyDescent="0.3">
      <c r="A1538" s="249">
        <v>522027</v>
      </c>
      <c r="B1538" s="249" t="s">
        <v>1391</v>
      </c>
      <c r="C1538" s="249" t="s">
        <v>1392</v>
      </c>
      <c r="D1538" s="249" t="s">
        <v>1681</v>
      </c>
      <c r="F1538" s="304"/>
      <c r="G1538" s="304"/>
      <c r="H1538" s="304"/>
      <c r="I1538" s="305" t="s">
        <v>2062</v>
      </c>
    </row>
    <row r="1539" spans="1:9" ht="15" customHeight="1" x14ac:dyDescent="0.3">
      <c r="A1539" s="249">
        <v>522029</v>
      </c>
      <c r="B1539" s="249" t="s">
        <v>2458</v>
      </c>
      <c r="C1539" s="249" t="s">
        <v>78</v>
      </c>
      <c r="D1539" s="249" t="s">
        <v>1649</v>
      </c>
      <c r="F1539" s="306"/>
      <c r="G1539" s="306"/>
      <c r="H1539" s="306"/>
      <c r="I1539" s="305" t="s">
        <v>2062</v>
      </c>
    </row>
    <row r="1540" spans="1:9" ht="15" customHeight="1" x14ac:dyDescent="0.3">
      <c r="A1540" s="249">
        <v>522038</v>
      </c>
      <c r="B1540" s="249" t="s">
        <v>1393</v>
      </c>
      <c r="C1540" s="249" t="s">
        <v>78</v>
      </c>
      <c r="D1540" s="249" t="s">
        <v>1873</v>
      </c>
      <c r="F1540" s="304"/>
      <c r="G1540" s="304"/>
      <c r="H1540" s="304"/>
      <c r="I1540" s="305" t="s">
        <v>2062</v>
      </c>
    </row>
    <row r="1541" spans="1:9" ht="15" customHeight="1" x14ac:dyDescent="0.3">
      <c r="A1541" s="249">
        <v>522046</v>
      </c>
      <c r="B1541" s="249" t="s">
        <v>1394</v>
      </c>
      <c r="C1541" s="249" t="s">
        <v>1395</v>
      </c>
      <c r="D1541" s="249" t="s">
        <v>2897</v>
      </c>
      <c r="F1541" s="304"/>
      <c r="G1541" s="304"/>
      <c r="H1541" s="304"/>
      <c r="I1541" s="305" t="s">
        <v>2062</v>
      </c>
    </row>
    <row r="1542" spans="1:9" ht="15" customHeight="1" x14ac:dyDescent="0.3">
      <c r="A1542" s="249">
        <v>522048</v>
      </c>
      <c r="B1542" s="249" t="s">
        <v>2460</v>
      </c>
      <c r="C1542" s="249" t="s">
        <v>102</v>
      </c>
      <c r="D1542" s="249" t="s">
        <v>3306</v>
      </c>
      <c r="F1542" s="304"/>
      <c r="G1542" s="304"/>
      <c r="H1542" s="304"/>
      <c r="I1542" s="305" t="s">
        <v>2062</v>
      </c>
    </row>
    <row r="1543" spans="1:9" ht="15" customHeight="1" x14ac:dyDescent="0.3">
      <c r="A1543" s="249">
        <v>522054</v>
      </c>
      <c r="B1543" s="249" t="s">
        <v>1396</v>
      </c>
      <c r="C1543" s="249" t="s">
        <v>71</v>
      </c>
      <c r="D1543" s="249" t="s">
        <v>2028</v>
      </c>
      <c r="F1543" s="306"/>
      <c r="G1543" s="306"/>
      <c r="H1543" s="306"/>
      <c r="I1543" s="305" t="s">
        <v>2062</v>
      </c>
    </row>
    <row r="1544" spans="1:9" ht="15" customHeight="1" x14ac:dyDescent="0.3">
      <c r="A1544" s="249">
        <v>522057</v>
      </c>
      <c r="B1544" s="249" t="s">
        <v>2461</v>
      </c>
      <c r="C1544" s="249" t="s">
        <v>109</v>
      </c>
      <c r="D1544" s="249" t="s">
        <v>1701</v>
      </c>
      <c r="F1544" s="306"/>
      <c r="G1544" s="306"/>
      <c r="H1544" s="306"/>
      <c r="I1544" s="305" t="s">
        <v>2062</v>
      </c>
    </row>
    <row r="1545" spans="1:9" ht="15" customHeight="1" x14ac:dyDescent="0.3">
      <c r="A1545" s="249">
        <v>522072</v>
      </c>
      <c r="B1545" s="249" t="s">
        <v>2462</v>
      </c>
      <c r="C1545" s="249" t="s">
        <v>259</v>
      </c>
      <c r="D1545" s="249" t="s">
        <v>1657</v>
      </c>
      <c r="F1545" s="304"/>
      <c r="G1545" s="304"/>
      <c r="H1545" s="304"/>
      <c r="I1545" s="305" t="s">
        <v>2062</v>
      </c>
    </row>
    <row r="1546" spans="1:9" ht="15" customHeight="1" x14ac:dyDescent="0.3">
      <c r="A1546" s="249">
        <v>522088</v>
      </c>
      <c r="B1546" s="249" t="s">
        <v>1400</v>
      </c>
      <c r="C1546" s="249" t="s">
        <v>71</v>
      </c>
      <c r="D1546" s="249" t="s">
        <v>1844</v>
      </c>
      <c r="F1546" s="306"/>
      <c r="G1546" s="306"/>
      <c r="H1546" s="306"/>
      <c r="I1546" s="305" t="s">
        <v>2062</v>
      </c>
    </row>
    <row r="1547" spans="1:9" ht="15" customHeight="1" x14ac:dyDescent="0.3">
      <c r="A1547" s="249">
        <v>522094</v>
      </c>
      <c r="B1547" s="249" t="s">
        <v>1401</v>
      </c>
      <c r="C1547" s="249" t="s">
        <v>107</v>
      </c>
      <c r="D1547" s="249" t="s">
        <v>1895</v>
      </c>
      <c r="F1547" s="304"/>
      <c r="G1547" s="304"/>
      <c r="H1547" s="304"/>
      <c r="I1547" s="305" t="s">
        <v>2062</v>
      </c>
    </row>
    <row r="1548" spans="1:9" ht="15" customHeight="1" x14ac:dyDescent="0.3">
      <c r="A1548" s="249">
        <v>522105</v>
      </c>
      <c r="B1548" s="249" t="s">
        <v>2463</v>
      </c>
      <c r="C1548" s="249" t="s">
        <v>71</v>
      </c>
      <c r="D1548" s="249" t="s">
        <v>3307</v>
      </c>
      <c r="F1548" s="304"/>
      <c r="G1548" s="304"/>
      <c r="H1548" s="304"/>
      <c r="I1548" s="305" t="s">
        <v>2062</v>
      </c>
    </row>
    <row r="1549" spans="1:9" ht="15" customHeight="1" x14ac:dyDescent="0.3">
      <c r="A1549" s="249">
        <v>522106</v>
      </c>
      <c r="B1549" s="249" t="s">
        <v>1403</v>
      </c>
      <c r="C1549" s="249" t="s">
        <v>588</v>
      </c>
      <c r="D1549" s="249" t="s">
        <v>544</v>
      </c>
      <c r="F1549" s="304"/>
      <c r="G1549" s="304"/>
      <c r="H1549" s="304"/>
      <c r="I1549" s="305" t="s">
        <v>2062</v>
      </c>
    </row>
    <row r="1550" spans="1:9" ht="15" customHeight="1" x14ac:dyDescent="0.3">
      <c r="A1550" s="249">
        <v>522129</v>
      </c>
      <c r="B1550" s="249" t="s">
        <v>1407</v>
      </c>
      <c r="C1550" s="249" t="s">
        <v>71</v>
      </c>
      <c r="D1550" s="249" t="s">
        <v>1680</v>
      </c>
      <c r="F1550" s="306"/>
      <c r="G1550" s="306"/>
      <c r="H1550" s="306"/>
      <c r="I1550" s="305" t="s">
        <v>2062</v>
      </c>
    </row>
    <row r="1551" spans="1:9" ht="15" customHeight="1" x14ac:dyDescent="0.3">
      <c r="A1551" s="249">
        <v>522130</v>
      </c>
      <c r="B1551" s="249" t="s">
        <v>1408</v>
      </c>
      <c r="C1551" s="249" t="s">
        <v>1409</v>
      </c>
      <c r="D1551" s="249" t="s">
        <v>548</v>
      </c>
      <c r="F1551" s="304"/>
      <c r="G1551" s="304"/>
      <c r="H1551" s="304"/>
      <c r="I1551" s="305" t="s">
        <v>2062</v>
      </c>
    </row>
    <row r="1552" spans="1:9" ht="15" customHeight="1" x14ac:dyDescent="0.3">
      <c r="A1552" s="249">
        <v>522154</v>
      </c>
      <c r="B1552" s="249" t="s">
        <v>1411</v>
      </c>
      <c r="C1552" s="249" t="s">
        <v>90</v>
      </c>
      <c r="D1552" s="249" t="s">
        <v>2891</v>
      </c>
      <c r="F1552" s="306"/>
      <c r="G1552" s="306"/>
      <c r="H1552" s="306"/>
      <c r="I1552" s="305" t="s">
        <v>2062</v>
      </c>
    </row>
    <row r="1553" spans="1:9" ht="15" customHeight="1" x14ac:dyDescent="0.3">
      <c r="A1553" s="249">
        <v>522163</v>
      </c>
      <c r="B1553" s="249" t="s">
        <v>2465</v>
      </c>
      <c r="C1553" s="249" t="s">
        <v>289</v>
      </c>
      <c r="D1553" s="249" t="s">
        <v>1772</v>
      </c>
      <c r="F1553" s="304"/>
      <c r="G1553" s="304"/>
      <c r="H1553" s="304"/>
      <c r="I1553" s="305" t="s">
        <v>2062</v>
      </c>
    </row>
    <row r="1554" spans="1:9" ht="15" customHeight="1" x14ac:dyDescent="0.3">
      <c r="A1554" s="249">
        <v>522170</v>
      </c>
      <c r="B1554" s="249" t="s">
        <v>1412</v>
      </c>
      <c r="C1554" s="249" t="s">
        <v>353</v>
      </c>
      <c r="D1554" s="249" t="s">
        <v>1649</v>
      </c>
      <c r="F1554" s="306"/>
      <c r="G1554" s="306"/>
      <c r="H1554" s="306"/>
      <c r="I1554" s="305" t="s">
        <v>2062</v>
      </c>
    </row>
    <row r="1555" spans="1:9" ht="15" customHeight="1" x14ac:dyDescent="0.3">
      <c r="A1555" s="249">
        <v>522177</v>
      </c>
      <c r="B1555" s="249" t="s">
        <v>2466</v>
      </c>
      <c r="C1555" s="249" t="s">
        <v>95</v>
      </c>
      <c r="D1555" s="249" t="s">
        <v>2624</v>
      </c>
      <c r="E1555" s="304"/>
      <c r="F1555" s="304"/>
      <c r="G1555" s="304"/>
      <c r="H1555" s="304"/>
      <c r="I1555" s="305" t="s">
        <v>2062</v>
      </c>
    </row>
    <row r="1556" spans="1:9" ht="15" customHeight="1" x14ac:dyDescent="0.3">
      <c r="A1556" s="249">
        <v>522180</v>
      </c>
      <c r="B1556" s="249" t="s">
        <v>1413</v>
      </c>
      <c r="C1556" s="249" t="s">
        <v>71</v>
      </c>
      <c r="D1556" s="249" t="s">
        <v>1759</v>
      </c>
      <c r="F1556" s="304"/>
      <c r="G1556" s="304"/>
      <c r="H1556" s="304"/>
      <c r="I1556" s="305" t="s">
        <v>2062</v>
      </c>
    </row>
    <row r="1557" spans="1:9" ht="15" customHeight="1" x14ac:dyDescent="0.3">
      <c r="A1557" s="249">
        <v>522191</v>
      </c>
      <c r="B1557" s="249" t="s">
        <v>1415</v>
      </c>
      <c r="C1557" s="249" t="s">
        <v>1416</v>
      </c>
      <c r="D1557" s="249" t="s">
        <v>1685</v>
      </c>
      <c r="F1557" s="306"/>
      <c r="G1557" s="306"/>
      <c r="H1557" s="306"/>
      <c r="I1557" s="305" t="s">
        <v>2062</v>
      </c>
    </row>
    <row r="1558" spans="1:9" ht="15" customHeight="1" x14ac:dyDescent="0.3">
      <c r="A1558" s="249">
        <v>522197</v>
      </c>
      <c r="B1558" s="249" t="s">
        <v>2468</v>
      </c>
      <c r="C1558" s="249" t="s">
        <v>273</v>
      </c>
      <c r="D1558" s="249" t="s">
        <v>1667</v>
      </c>
      <c r="F1558" s="306"/>
      <c r="G1558" s="306"/>
      <c r="H1558" s="306"/>
      <c r="I1558" s="305" t="s">
        <v>2062</v>
      </c>
    </row>
    <row r="1559" spans="1:9" ht="15" customHeight="1" x14ac:dyDescent="0.3">
      <c r="A1559" s="249">
        <v>522198</v>
      </c>
      <c r="B1559" s="249" t="s">
        <v>2469</v>
      </c>
      <c r="C1559" s="249" t="s">
        <v>2470</v>
      </c>
      <c r="D1559" s="249" t="s">
        <v>1666</v>
      </c>
      <c r="F1559" s="304"/>
      <c r="G1559" s="304"/>
      <c r="H1559" s="304"/>
      <c r="I1559" s="305" t="s">
        <v>2062</v>
      </c>
    </row>
    <row r="1560" spans="1:9" ht="15" customHeight="1" x14ac:dyDescent="0.3">
      <c r="A1560" s="249">
        <v>522199</v>
      </c>
      <c r="B1560" s="249" t="s">
        <v>1830</v>
      </c>
      <c r="C1560" s="249" t="s">
        <v>76</v>
      </c>
      <c r="D1560" s="249" t="s">
        <v>3147</v>
      </c>
      <c r="F1560" s="304"/>
      <c r="G1560" s="304"/>
      <c r="H1560" s="304"/>
      <c r="I1560" s="305" t="s">
        <v>2062</v>
      </c>
    </row>
    <row r="1561" spans="1:9" ht="15" customHeight="1" x14ac:dyDescent="0.3">
      <c r="A1561" s="249">
        <v>522210</v>
      </c>
      <c r="B1561" s="249" t="s">
        <v>1418</v>
      </c>
      <c r="C1561" s="249" t="s">
        <v>251</v>
      </c>
      <c r="D1561" s="249" t="s">
        <v>1718</v>
      </c>
      <c r="F1561" s="304"/>
      <c r="G1561" s="304"/>
      <c r="H1561" s="304"/>
      <c r="I1561" s="305" t="s">
        <v>2062</v>
      </c>
    </row>
    <row r="1562" spans="1:9" ht="15" customHeight="1" x14ac:dyDescent="0.3">
      <c r="A1562" s="249">
        <v>522216</v>
      </c>
      <c r="B1562" s="249" t="s">
        <v>3148</v>
      </c>
      <c r="C1562" s="249" t="s">
        <v>70</v>
      </c>
      <c r="D1562" s="249" t="s">
        <v>1683</v>
      </c>
      <c r="F1562" s="306"/>
      <c r="G1562" s="306"/>
      <c r="H1562" s="306"/>
      <c r="I1562" s="305" t="s">
        <v>2062</v>
      </c>
    </row>
    <row r="1563" spans="1:9" ht="15" customHeight="1" x14ac:dyDescent="0.3">
      <c r="A1563" s="249">
        <v>522228</v>
      </c>
      <c r="B1563" s="249" t="s">
        <v>1420</v>
      </c>
      <c r="C1563" s="249" t="s">
        <v>90</v>
      </c>
      <c r="D1563" s="249" t="s">
        <v>556</v>
      </c>
      <c r="F1563" s="304"/>
      <c r="G1563" s="304"/>
      <c r="H1563" s="304"/>
      <c r="I1563" s="305" t="s">
        <v>2062</v>
      </c>
    </row>
    <row r="1564" spans="1:9" ht="15" customHeight="1" x14ac:dyDescent="0.3">
      <c r="A1564" s="249">
        <v>522237</v>
      </c>
      <c r="B1564" s="249" t="s">
        <v>1421</v>
      </c>
      <c r="C1564" s="249" t="s">
        <v>83</v>
      </c>
      <c r="D1564" s="249" t="s">
        <v>1770</v>
      </c>
      <c r="F1564" s="304"/>
      <c r="G1564" s="304"/>
      <c r="H1564" s="304"/>
      <c r="I1564" s="305" t="s">
        <v>2062</v>
      </c>
    </row>
    <row r="1565" spans="1:9" ht="15" customHeight="1" x14ac:dyDescent="0.3">
      <c r="A1565" s="249">
        <v>522239</v>
      </c>
      <c r="B1565" s="249" t="s">
        <v>2471</v>
      </c>
      <c r="C1565" s="249" t="s">
        <v>695</v>
      </c>
      <c r="D1565" s="249" t="s">
        <v>1897</v>
      </c>
      <c r="F1565" s="304"/>
      <c r="G1565" s="304"/>
      <c r="H1565" s="304"/>
      <c r="I1565" s="305" t="s">
        <v>2062</v>
      </c>
    </row>
    <row r="1566" spans="1:9" ht="15" customHeight="1" x14ac:dyDescent="0.3">
      <c r="A1566" s="249">
        <v>522243</v>
      </c>
      <c r="B1566" s="249" t="s">
        <v>2472</v>
      </c>
      <c r="C1566" s="249" t="s">
        <v>74</v>
      </c>
      <c r="D1566" s="249" t="s">
        <v>1686</v>
      </c>
      <c r="F1566" s="304"/>
      <c r="G1566" s="304"/>
      <c r="H1566" s="304"/>
      <c r="I1566" s="305" t="s">
        <v>2062</v>
      </c>
    </row>
    <row r="1567" spans="1:9" ht="15" customHeight="1" x14ac:dyDescent="0.3">
      <c r="A1567" s="249">
        <v>522245</v>
      </c>
      <c r="B1567" s="249" t="s">
        <v>1569</v>
      </c>
      <c r="C1567" s="249" t="s">
        <v>94</v>
      </c>
      <c r="D1567" s="249" t="s">
        <v>1724</v>
      </c>
      <c r="F1567" s="304"/>
      <c r="G1567" s="304"/>
      <c r="H1567" s="304"/>
      <c r="I1567" s="305" t="s">
        <v>2062</v>
      </c>
    </row>
    <row r="1568" spans="1:9" ht="15" customHeight="1" x14ac:dyDescent="0.3">
      <c r="A1568" s="249">
        <v>522247</v>
      </c>
      <c r="B1568" s="249" t="s">
        <v>1422</v>
      </c>
      <c r="C1568" s="249" t="s">
        <v>94</v>
      </c>
      <c r="D1568" s="249" t="s">
        <v>1895</v>
      </c>
      <c r="F1568" s="306"/>
      <c r="G1568" s="306"/>
      <c r="H1568" s="306"/>
      <c r="I1568" s="305" t="s">
        <v>2062</v>
      </c>
    </row>
    <row r="1569" spans="1:9" ht="15" customHeight="1" x14ac:dyDescent="0.3">
      <c r="A1569" s="249">
        <v>522252</v>
      </c>
      <c r="B1569" s="249" t="s">
        <v>1425</v>
      </c>
      <c r="C1569" s="249" t="s">
        <v>71</v>
      </c>
      <c r="D1569" s="249" t="s">
        <v>629</v>
      </c>
      <c r="F1569" s="306"/>
      <c r="G1569" s="306"/>
      <c r="H1569" s="306"/>
      <c r="I1569" s="305" t="s">
        <v>2062</v>
      </c>
    </row>
    <row r="1570" spans="1:9" ht="15" customHeight="1" x14ac:dyDescent="0.3">
      <c r="A1570" s="249">
        <v>522260</v>
      </c>
      <c r="B1570" s="249" t="s">
        <v>2473</v>
      </c>
      <c r="C1570" s="249" t="s">
        <v>274</v>
      </c>
      <c r="D1570" s="249" t="s">
        <v>3260</v>
      </c>
      <c r="F1570" s="304"/>
      <c r="G1570" s="304"/>
      <c r="H1570" s="304"/>
      <c r="I1570" s="305" t="s">
        <v>2062</v>
      </c>
    </row>
    <row r="1571" spans="1:9" ht="15" customHeight="1" x14ac:dyDescent="0.3">
      <c r="A1571" s="249">
        <v>522261</v>
      </c>
      <c r="B1571" s="249" t="s">
        <v>2474</v>
      </c>
      <c r="C1571" s="249" t="s">
        <v>612</v>
      </c>
      <c r="D1571" s="249" t="s">
        <v>1800</v>
      </c>
      <c r="F1571" s="304"/>
      <c r="G1571" s="304"/>
      <c r="H1571" s="304"/>
      <c r="I1571" s="305" t="s">
        <v>2062</v>
      </c>
    </row>
    <row r="1572" spans="1:9" ht="15" customHeight="1" x14ac:dyDescent="0.3">
      <c r="A1572" s="249">
        <v>522267</v>
      </c>
      <c r="B1572" s="249" t="s">
        <v>1427</v>
      </c>
      <c r="C1572" s="249" t="s">
        <v>273</v>
      </c>
      <c r="D1572" s="249" t="s">
        <v>1804</v>
      </c>
      <c r="F1572" s="304"/>
      <c r="G1572" s="304"/>
      <c r="H1572" s="304"/>
      <c r="I1572" s="305" t="s">
        <v>2062</v>
      </c>
    </row>
    <row r="1573" spans="1:9" ht="15" customHeight="1" x14ac:dyDescent="0.3">
      <c r="A1573" s="249">
        <v>522270</v>
      </c>
      <c r="B1573" s="249" t="s">
        <v>1428</v>
      </c>
      <c r="C1573" s="249" t="s">
        <v>412</v>
      </c>
      <c r="D1573" s="249" t="s">
        <v>1759</v>
      </c>
      <c r="F1573" s="304"/>
      <c r="G1573" s="304"/>
      <c r="H1573" s="304"/>
      <c r="I1573" s="305" t="s">
        <v>2062</v>
      </c>
    </row>
    <row r="1574" spans="1:9" ht="15" customHeight="1" x14ac:dyDescent="0.3">
      <c r="A1574" s="249">
        <v>522273</v>
      </c>
      <c r="B1574" s="249" t="s">
        <v>1429</v>
      </c>
      <c r="C1574" s="249" t="s">
        <v>83</v>
      </c>
      <c r="D1574" s="249" t="s">
        <v>1711</v>
      </c>
      <c r="F1574" s="304"/>
      <c r="G1574" s="304"/>
      <c r="H1574" s="304"/>
      <c r="I1574" s="305" t="s">
        <v>2062</v>
      </c>
    </row>
    <row r="1575" spans="1:9" ht="15" customHeight="1" x14ac:dyDescent="0.3">
      <c r="A1575" s="249">
        <v>522274</v>
      </c>
      <c r="B1575" s="249" t="s">
        <v>2475</v>
      </c>
      <c r="C1575" s="249" t="s">
        <v>109</v>
      </c>
      <c r="D1575" s="249" t="s">
        <v>1686</v>
      </c>
      <c r="F1575" s="306"/>
      <c r="G1575" s="306"/>
      <c r="H1575" s="306"/>
      <c r="I1575" s="305" t="s">
        <v>2062</v>
      </c>
    </row>
    <row r="1576" spans="1:9" ht="15" customHeight="1" x14ac:dyDescent="0.3">
      <c r="A1576" s="249">
        <v>522283</v>
      </c>
      <c r="B1576" s="249" t="s">
        <v>2476</v>
      </c>
      <c r="C1576" s="249" t="s">
        <v>71</v>
      </c>
      <c r="D1576" s="249" t="s">
        <v>1759</v>
      </c>
      <c r="F1576" s="304"/>
      <c r="G1576" s="304"/>
      <c r="H1576" s="304"/>
      <c r="I1576" s="305" t="s">
        <v>2062</v>
      </c>
    </row>
    <row r="1577" spans="1:9" ht="15" customHeight="1" x14ac:dyDescent="0.3">
      <c r="A1577" s="249">
        <v>522293</v>
      </c>
      <c r="B1577" s="249" t="s">
        <v>2477</v>
      </c>
      <c r="C1577" s="249" t="s">
        <v>323</v>
      </c>
      <c r="D1577" s="249" t="s">
        <v>1886</v>
      </c>
      <c r="F1577" s="304"/>
      <c r="G1577" s="304"/>
      <c r="H1577" s="304"/>
      <c r="I1577" s="305" t="s">
        <v>2062</v>
      </c>
    </row>
    <row r="1578" spans="1:9" ht="15" customHeight="1" x14ac:dyDescent="0.3">
      <c r="A1578" s="249">
        <v>522301</v>
      </c>
      <c r="B1578" s="249" t="s">
        <v>2478</v>
      </c>
      <c r="C1578" s="249" t="s">
        <v>112</v>
      </c>
      <c r="D1578" s="249" t="s">
        <v>1780</v>
      </c>
      <c r="F1578" s="306"/>
      <c r="G1578" s="306"/>
      <c r="H1578" s="306"/>
      <c r="I1578" s="305" t="s">
        <v>2062</v>
      </c>
    </row>
    <row r="1579" spans="1:9" ht="15" customHeight="1" x14ac:dyDescent="0.3">
      <c r="A1579" s="249">
        <v>522327</v>
      </c>
      <c r="B1579" s="249" t="s">
        <v>2479</v>
      </c>
      <c r="C1579" s="249" t="s">
        <v>406</v>
      </c>
      <c r="D1579" s="249" t="s">
        <v>3021</v>
      </c>
      <c r="F1579" s="306"/>
      <c r="G1579" s="306"/>
      <c r="H1579" s="306"/>
      <c r="I1579" s="305" t="s">
        <v>2062</v>
      </c>
    </row>
    <row r="1580" spans="1:9" ht="15" customHeight="1" x14ac:dyDescent="0.3">
      <c r="A1580" s="249">
        <v>522335</v>
      </c>
      <c r="B1580" s="249" t="s">
        <v>2480</v>
      </c>
      <c r="C1580" s="249" t="s">
        <v>71</v>
      </c>
      <c r="D1580" s="249" t="s">
        <v>1744</v>
      </c>
      <c r="F1580" s="304"/>
      <c r="G1580" s="304"/>
      <c r="H1580" s="304"/>
      <c r="I1580" s="305" t="s">
        <v>2062</v>
      </c>
    </row>
    <row r="1581" spans="1:9" ht="15" customHeight="1" x14ac:dyDescent="0.3">
      <c r="A1581" s="249">
        <v>522347</v>
      </c>
      <c r="B1581" s="249" t="s">
        <v>1432</v>
      </c>
      <c r="C1581" s="249" t="s">
        <v>86</v>
      </c>
      <c r="D1581" s="249" t="s">
        <v>3149</v>
      </c>
      <c r="F1581" s="304"/>
      <c r="G1581" s="304"/>
      <c r="H1581" s="304"/>
      <c r="I1581" s="305" t="s">
        <v>2062</v>
      </c>
    </row>
    <row r="1582" spans="1:9" ht="15" customHeight="1" x14ac:dyDescent="0.3">
      <c r="A1582" s="249">
        <v>522351</v>
      </c>
      <c r="B1582" s="249" t="s">
        <v>2481</v>
      </c>
      <c r="C1582" s="249" t="s">
        <v>80</v>
      </c>
      <c r="D1582" s="249" t="s">
        <v>1684</v>
      </c>
      <c r="F1582" s="304"/>
      <c r="G1582" s="304"/>
      <c r="H1582" s="304"/>
      <c r="I1582" s="305" t="s">
        <v>2062</v>
      </c>
    </row>
    <row r="1583" spans="1:9" ht="15" customHeight="1" x14ac:dyDescent="0.3">
      <c r="A1583" s="249">
        <v>522378</v>
      </c>
      <c r="B1583" s="249" t="s">
        <v>2482</v>
      </c>
      <c r="C1583" s="249" t="s">
        <v>73</v>
      </c>
      <c r="D1583" s="249" t="s">
        <v>1692</v>
      </c>
      <c r="F1583" s="304"/>
      <c r="G1583" s="304"/>
      <c r="H1583" s="304"/>
      <c r="I1583" s="305" t="s">
        <v>2062</v>
      </c>
    </row>
    <row r="1584" spans="1:9" ht="15" customHeight="1" x14ac:dyDescent="0.3">
      <c r="A1584" s="249">
        <v>522379</v>
      </c>
      <c r="B1584" s="249" t="s">
        <v>1436</v>
      </c>
      <c r="C1584" s="249" t="s">
        <v>88</v>
      </c>
      <c r="D1584" s="249" t="s">
        <v>1724</v>
      </c>
      <c r="F1584" s="304"/>
      <c r="G1584" s="304"/>
      <c r="H1584" s="304"/>
      <c r="I1584" s="305" t="s">
        <v>2062</v>
      </c>
    </row>
    <row r="1585" spans="1:9" ht="15" customHeight="1" x14ac:dyDescent="0.3">
      <c r="A1585" s="249">
        <v>522391</v>
      </c>
      <c r="B1585" s="249" t="s">
        <v>1437</v>
      </c>
      <c r="C1585" s="249" t="s">
        <v>334</v>
      </c>
      <c r="D1585" s="249" t="s">
        <v>1730</v>
      </c>
      <c r="F1585" s="306"/>
      <c r="G1585" s="306"/>
      <c r="H1585" s="306"/>
      <c r="I1585" s="305" t="s">
        <v>2062</v>
      </c>
    </row>
    <row r="1586" spans="1:9" ht="15" customHeight="1" x14ac:dyDescent="0.3">
      <c r="A1586" s="249">
        <v>522394</v>
      </c>
      <c r="B1586" s="249" t="s">
        <v>2484</v>
      </c>
      <c r="C1586" s="249" t="s">
        <v>103</v>
      </c>
      <c r="D1586" s="249" t="s">
        <v>1702</v>
      </c>
      <c r="F1586" s="304"/>
      <c r="G1586" s="304"/>
      <c r="H1586" s="304"/>
      <c r="I1586" s="305" t="s">
        <v>2062</v>
      </c>
    </row>
    <row r="1587" spans="1:9" ht="15" customHeight="1" x14ac:dyDescent="0.3">
      <c r="A1587" s="249">
        <v>522402</v>
      </c>
      <c r="B1587" s="249" t="s">
        <v>2485</v>
      </c>
      <c r="C1587" s="249" t="s">
        <v>377</v>
      </c>
      <c r="D1587" s="249" t="s">
        <v>1854</v>
      </c>
      <c r="F1587" s="304"/>
      <c r="G1587" s="304"/>
      <c r="H1587" s="304"/>
      <c r="I1587" s="305" t="s">
        <v>2062</v>
      </c>
    </row>
    <row r="1588" spans="1:9" ht="15" customHeight="1" x14ac:dyDescent="0.3">
      <c r="A1588" s="249">
        <v>522404</v>
      </c>
      <c r="B1588" s="249" t="s">
        <v>2486</v>
      </c>
      <c r="C1588" s="249" t="s">
        <v>356</v>
      </c>
      <c r="D1588" s="249" t="s">
        <v>551</v>
      </c>
      <c r="F1588" s="306"/>
      <c r="G1588" s="306"/>
      <c r="H1588" s="306"/>
      <c r="I1588" s="305" t="s">
        <v>2062</v>
      </c>
    </row>
    <row r="1589" spans="1:9" ht="15" customHeight="1" x14ac:dyDescent="0.3">
      <c r="A1589" s="249">
        <v>522424</v>
      </c>
      <c r="B1589" s="249" t="s">
        <v>2487</v>
      </c>
      <c r="C1589" s="249" t="s">
        <v>86</v>
      </c>
      <c r="D1589" s="249" t="s">
        <v>3151</v>
      </c>
      <c r="F1589" s="304"/>
      <c r="G1589" s="304"/>
      <c r="H1589" s="304"/>
      <c r="I1589" s="305" t="s">
        <v>2062</v>
      </c>
    </row>
    <row r="1590" spans="1:9" ht="15" customHeight="1" x14ac:dyDescent="0.3">
      <c r="A1590" s="249">
        <v>522425</v>
      </c>
      <c r="B1590" s="249" t="s">
        <v>1443</v>
      </c>
      <c r="C1590" s="249" t="s">
        <v>356</v>
      </c>
      <c r="D1590" s="249" t="s">
        <v>1799</v>
      </c>
      <c r="F1590" s="304"/>
      <c r="G1590" s="304"/>
      <c r="H1590" s="304"/>
      <c r="I1590" s="305" t="s">
        <v>2062</v>
      </c>
    </row>
    <row r="1591" spans="1:9" ht="15" customHeight="1" x14ac:dyDescent="0.3">
      <c r="A1591" s="249">
        <v>522431</v>
      </c>
      <c r="B1591" s="249" t="s">
        <v>1445</v>
      </c>
      <c r="C1591" s="249" t="s">
        <v>70</v>
      </c>
      <c r="D1591" s="249" t="s">
        <v>1713</v>
      </c>
      <c r="F1591" s="304"/>
      <c r="G1591" s="304"/>
      <c r="H1591" s="304"/>
      <c r="I1591" s="305" t="s">
        <v>2062</v>
      </c>
    </row>
    <row r="1592" spans="1:9" ht="15" customHeight="1" x14ac:dyDescent="0.3">
      <c r="A1592" s="249">
        <v>522438</v>
      </c>
      <c r="B1592" s="249" t="s">
        <v>2488</v>
      </c>
      <c r="C1592" s="249" t="s">
        <v>566</v>
      </c>
      <c r="D1592" s="249" t="s">
        <v>1693</v>
      </c>
      <c r="I1592" s="305" t="s">
        <v>2062</v>
      </c>
    </row>
    <row r="1593" spans="1:9" ht="15" customHeight="1" x14ac:dyDescent="0.3">
      <c r="A1593" s="249">
        <v>522440</v>
      </c>
      <c r="B1593" s="249" t="s">
        <v>1446</v>
      </c>
      <c r="C1593" s="249" t="s">
        <v>353</v>
      </c>
      <c r="D1593" s="249" t="s">
        <v>1684</v>
      </c>
      <c r="F1593" s="306"/>
      <c r="G1593" s="306"/>
      <c r="H1593" s="306"/>
      <c r="I1593" s="305" t="s">
        <v>2062</v>
      </c>
    </row>
    <row r="1594" spans="1:9" ht="15" customHeight="1" x14ac:dyDescent="0.3">
      <c r="A1594" s="249">
        <v>522443</v>
      </c>
      <c r="B1594" s="249" t="s">
        <v>2489</v>
      </c>
      <c r="C1594" s="249" t="s">
        <v>1338</v>
      </c>
      <c r="D1594" s="249" t="s">
        <v>2836</v>
      </c>
      <c r="F1594" s="304"/>
      <c r="G1594" s="304"/>
      <c r="H1594" s="304"/>
      <c r="I1594" s="305" t="s">
        <v>2062</v>
      </c>
    </row>
    <row r="1595" spans="1:9" ht="15" customHeight="1" x14ac:dyDescent="0.3">
      <c r="A1595" s="249">
        <v>522445</v>
      </c>
      <c r="B1595" s="249" t="s">
        <v>2490</v>
      </c>
      <c r="C1595" s="249" t="s">
        <v>1448</v>
      </c>
      <c r="D1595" s="249" t="s">
        <v>1716</v>
      </c>
      <c r="F1595" s="304"/>
      <c r="G1595" s="304"/>
      <c r="H1595" s="304"/>
      <c r="I1595" s="305" t="s">
        <v>2062</v>
      </c>
    </row>
    <row r="1596" spans="1:9" ht="15" customHeight="1" x14ac:dyDescent="0.3">
      <c r="A1596" s="249">
        <v>522446</v>
      </c>
      <c r="B1596" s="249" t="s">
        <v>1449</v>
      </c>
      <c r="C1596" s="249" t="s">
        <v>100</v>
      </c>
      <c r="D1596" s="249" t="s">
        <v>3153</v>
      </c>
      <c r="F1596" s="306"/>
      <c r="G1596" s="306"/>
      <c r="H1596" s="306"/>
      <c r="I1596" s="305" t="s">
        <v>2062</v>
      </c>
    </row>
    <row r="1597" spans="1:9" ht="15" customHeight="1" x14ac:dyDescent="0.3">
      <c r="A1597" s="249">
        <v>522448</v>
      </c>
      <c r="B1597" s="249" t="s">
        <v>1450</v>
      </c>
      <c r="C1597" s="249" t="s">
        <v>1451</v>
      </c>
      <c r="D1597" s="249" t="s">
        <v>2673</v>
      </c>
      <c r="F1597" s="304"/>
      <c r="G1597" s="304"/>
      <c r="H1597" s="304"/>
      <c r="I1597" s="305" t="s">
        <v>2062</v>
      </c>
    </row>
    <row r="1598" spans="1:9" ht="15" customHeight="1" x14ac:dyDescent="0.3">
      <c r="A1598" s="249">
        <v>522450</v>
      </c>
      <c r="B1598" s="249" t="s">
        <v>1452</v>
      </c>
      <c r="C1598" s="249" t="s">
        <v>279</v>
      </c>
      <c r="D1598" s="249" t="s">
        <v>1722</v>
      </c>
      <c r="F1598" s="304"/>
      <c r="G1598" s="304"/>
      <c r="H1598" s="304"/>
      <c r="I1598" s="305" t="s">
        <v>2062</v>
      </c>
    </row>
    <row r="1599" spans="1:9" ht="15" customHeight="1" x14ac:dyDescent="0.3">
      <c r="A1599" s="249">
        <v>522456</v>
      </c>
      <c r="B1599" s="249" t="s">
        <v>2491</v>
      </c>
      <c r="C1599" s="249" t="s">
        <v>109</v>
      </c>
      <c r="D1599" s="249" t="s">
        <v>1605</v>
      </c>
      <c r="F1599" s="304"/>
      <c r="G1599" s="304"/>
      <c r="H1599" s="304"/>
      <c r="I1599" s="305" t="s">
        <v>2062</v>
      </c>
    </row>
    <row r="1600" spans="1:9" ht="15" customHeight="1" x14ac:dyDescent="0.3">
      <c r="A1600" s="249">
        <v>522460</v>
      </c>
      <c r="B1600" s="249" t="s">
        <v>1454</v>
      </c>
      <c r="C1600" s="249" t="s">
        <v>67</v>
      </c>
      <c r="D1600" s="249" t="s">
        <v>1753</v>
      </c>
      <c r="F1600" s="304"/>
      <c r="G1600" s="304"/>
      <c r="H1600" s="304"/>
      <c r="I1600" s="305" t="s">
        <v>2062</v>
      </c>
    </row>
    <row r="1601" spans="1:9" ht="15" customHeight="1" x14ac:dyDescent="0.3">
      <c r="A1601" s="249">
        <v>522463</v>
      </c>
      <c r="B1601" s="249" t="s">
        <v>2492</v>
      </c>
      <c r="C1601" s="249" t="s">
        <v>80</v>
      </c>
      <c r="D1601" s="249" t="s">
        <v>2624</v>
      </c>
      <c r="F1601" s="304"/>
      <c r="G1601" s="304"/>
      <c r="H1601" s="304"/>
      <c r="I1601" s="305" t="s">
        <v>2062</v>
      </c>
    </row>
    <row r="1602" spans="1:9" ht="15" customHeight="1" x14ac:dyDescent="0.3">
      <c r="A1602" s="249">
        <v>522467</v>
      </c>
      <c r="B1602" s="249" t="s">
        <v>1455</v>
      </c>
      <c r="C1602" s="249" t="s">
        <v>71</v>
      </c>
      <c r="D1602" s="249" t="s">
        <v>2986</v>
      </c>
      <c r="F1602" s="304"/>
      <c r="G1602" s="304"/>
      <c r="H1602" s="304"/>
      <c r="I1602" s="305" t="s">
        <v>2062</v>
      </c>
    </row>
    <row r="1603" spans="1:9" ht="15" customHeight="1" x14ac:dyDescent="0.3">
      <c r="A1603" s="249">
        <v>522472</v>
      </c>
      <c r="B1603" s="249" t="s">
        <v>1456</v>
      </c>
      <c r="C1603" s="249" t="s">
        <v>1457</v>
      </c>
      <c r="D1603" s="249" t="s">
        <v>3154</v>
      </c>
      <c r="F1603" s="306"/>
      <c r="G1603" s="306"/>
      <c r="H1603" s="306"/>
      <c r="I1603" s="305" t="s">
        <v>2062</v>
      </c>
    </row>
    <row r="1604" spans="1:9" ht="15" customHeight="1" x14ac:dyDescent="0.3">
      <c r="A1604" s="249">
        <v>522473</v>
      </c>
      <c r="B1604" s="249" t="s">
        <v>1458</v>
      </c>
      <c r="C1604" s="249" t="s">
        <v>707</v>
      </c>
      <c r="D1604" s="249" t="s">
        <v>2881</v>
      </c>
      <c r="F1604" s="306"/>
      <c r="G1604" s="306"/>
      <c r="H1604" s="306"/>
      <c r="I1604" s="305" t="s">
        <v>2062</v>
      </c>
    </row>
    <row r="1605" spans="1:9" ht="15" customHeight="1" x14ac:dyDescent="0.3">
      <c r="A1605" s="249">
        <v>522475</v>
      </c>
      <c r="B1605" s="249" t="s">
        <v>1459</v>
      </c>
      <c r="C1605" s="249" t="s">
        <v>591</v>
      </c>
      <c r="D1605" s="249" t="s">
        <v>1724</v>
      </c>
      <c r="I1605" s="305" t="s">
        <v>2062</v>
      </c>
    </row>
    <row r="1606" spans="1:9" ht="15" customHeight="1" x14ac:dyDescent="0.3">
      <c r="A1606" s="249">
        <v>522479</v>
      </c>
      <c r="B1606" s="249" t="s">
        <v>2493</v>
      </c>
      <c r="C1606" s="249" t="s">
        <v>2494</v>
      </c>
      <c r="D1606" s="249" t="s">
        <v>1700</v>
      </c>
      <c r="F1606" s="306"/>
      <c r="G1606" s="306"/>
      <c r="H1606" s="306"/>
      <c r="I1606" s="305" t="s">
        <v>2062</v>
      </c>
    </row>
    <row r="1607" spans="1:9" ht="15" customHeight="1" x14ac:dyDescent="0.3">
      <c r="A1607" s="249">
        <v>522492</v>
      </c>
      <c r="B1607" s="249" t="s">
        <v>1460</v>
      </c>
      <c r="C1607" s="249" t="s">
        <v>71</v>
      </c>
      <c r="D1607" s="249" t="s">
        <v>541</v>
      </c>
      <c r="F1607" s="304"/>
      <c r="G1607" s="304"/>
      <c r="H1607" s="304"/>
      <c r="I1607" s="305" t="s">
        <v>2062</v>
      </c>
    </row>
    <row r="1608" spans="1:9" ht="15" customHeight="1" x14ac:dyDescent="0.3">
      <c r="A1608" s="249">
        <v>522493</v>
      </c>
      <c r="B1608" s="249" t="s">
        <v>1461</v>
      </c>
      <c r="C1608" s="249" t="s">
        <v>251</v>
      </c>
      <c r="D1608" s="249" t="s">
        <v>1777</v>
      </c>
      <c r="F1608" s="304"/>
      <c r="G1608" s="304"/>
      <c r="H1608" s="304"/>
      <c r="I1608" s="305" t="s">
        <v>2062</v>
      </c>
    </row>
    <row r="1609" spans="1:9" ht="15" customHeight="1" x14ac:dyDescent="0.3">
      <c r="A1609" s="249">
        <v>522503</v>
      </c>
      <c r="B1609" s="249" t="s">
        <v>2495</v>
      </c>
      <c r="C1609" s="249" t="s">
        <v>103</v>
      </c>
      <c r="D1609" s="249" t="s">
        <v>3156</v>
      </c>
      <c r="F1609" s="304"/>
      <c r="G1609" s="304"/>
      <c r="H1609" s="304"/>
      <c r="I1609" s="305" t="s">
        <v>2062</v>
      </c>
    </row>
    <row r="1610" spans="1:9" ht="15" customHeight="1" x14ac:dyDescent="0.3">
      <c r="A1610" s="249">
        <v>522512</v>
      </c>
      <c r="B1610" s="249" t="s">
        <v>2496</v>
      </c>
      <c r="C1610" s="249" t="s">
        <v>86</v>
      </c>
      <c r="D1610" s="249" t="s">
        <v>1895</v>
      </c>
      <c r="F1610" s="304"/>
      <c r="G1610" s="304"/>
      <c r="H1610" s="304"/>
      <c r="I1610" s="305" t="s">
        <v>2062</v>
      </c>
    </row>
    <row r="1611" spans="1:9" ht="15" customHeight="1" x14ac:dyDescent="0.3">
      <c r="A1611" s="249">
        <v>522516</v>
      </c>
      <c r="B1611" s="249" t="s">
        <v>2497</v>
      </c>
      <c r="C1611" s="249" t="s">
        <v>67</v>
      </c>
      <c r="D1611" s="249" t="s">
        <v>2636</v>
      </c>
      <c r="F1611" s="304"/>
      <c r="G1611" s="304"/>
      <c r="H1611" s="304"/>
      <c r="I1611" s="305" t="s">
        <v>2062</v>
      </c>
    </row>
    <row r="1612" spans="1:9" ht="15" customHeight="1" x14ac:dyDescent="0.3">
      <c r="A1612" s="249">
        <v>522540</v>
      </c>
      <c r="B1612" s="249" t="s">
        <v>2498</v>
      </c>
      <c r="C1612" s="249" t="s">
        <v>400</v>
      </c>
      <c r="D1612" s="249" t="s">
        <v>1895</v>
      </c>
      <c r="F1612" s="306"/>
      <c r="G1612" s="306"/>
      <c r="H1612" s="306"/>
      <c r="I1612" s="305" t="s">
        <v>2062</v>
      </c>
    </row>
    <row r="1613" spans="1:9" ht="15" customHeight="1" x14ac:dyDescent="0.3">
      <c r="A1613" s="249">
        <v>522542</v>
      </c>
      <c r="B1613" s="249" t="s">
        <v>2499</v>
      </c>
      <c r="C1613" s="249" t="s">
        <v>929</v>
      </c>
      <c r="D1613" s="249" t="s">
        <v>1715</v>
      </c>
      <c r="F1613" s="304"/>
      <c r="G1613" s="304"/>
      <c r="H1613" s="304"/>
      <c r="I1613" s="305" t="s">
        <v>2062</v>
      </c>
    </row>
    <row r="1614" spans="1:9" ht="15" customHeight="1" x14ac:dyDescent="0.3">
      <c r="A1614" s="249">
        <v>522555</v>
      </c>
      <c r="B1614" s="249" t="s">
        <v>2500</v>
      </c>
      <c r="C1614" s="249" t="s">
        <v>67</v>
      </c>
      <c r="D1614" s="249" t="s">
        <v>2566</v>
      </c>
      <c r="F1614" s="306"/>
      <c r="G1614" s="306"/>
      <c r="H1614" s="306"/>
      <c r="I1614" s="305" t="s">
        <v>2062</v>
      </c>
    </row>
    <row r="1615" spans="1:9" ht="15" customHeight="1" x14ac:dyDescent="0.3">
      <c r="A1615" s="249">
        <v>522559</v>
      </c>
      <c r="B1615" s="249" t="s">
        <v>2501</v>
      </c>
      <c r="C1615" s="249" t="s">
        <v>86</v>
      </c>
      <c r="D1615" s="249" t="s">
        <v>2038</v>
      </c>
      <c r="F1615" s="304"/>
      <c r="G1615" s="304"/>
      <c r="H1615" s="304"/>
      <c r="I1615" s="305" t="s">
        <v>2062</v>
      </c>
    </row>
    <row r="1616" spans="1:9" ht="15" customHeight="1" x14ac:dyDescent="0.3">
      <c r="A1616" s="249">
        <v>522582</v>
      </c>
      <c r="B1616" s="249" t="s">
        <v>1466</v>
      </c>
      <c r="C1616" s="249" t="s">
        <v>110</v>
      </c>
      <c r="D1616" s="249" t="s">
        <v>1751</v>
      </c>
      <c r="F1616" s="304"/>
      <c r="G1616" s="304"/>
      <c r="H1616" s="304"/>
      <c r="I1616" s="305" t="s">
        <v>2062</v>
      </c>
    </row>
    <row r="1617" spans="1:9" ht="15" customHeight="1" x14ac:dyDescent="0.3">
      <c r="A1617" s="249">
        <v>522592</v>
      </c>
      <c r="B1617" s="249" t="s">
        <v>2502</v>
      </c>
      <c r="C1617" s="249" t="s">
        <v>89</v>
      </c>
      <c r="D1617" s="249" t="s">
        <v>1686</v>
      </c>
      <c r="F1617" s="304"/>
      <c r="G1617" s="304"/>
      <c r="H1617" s="304"/>
      <c r="I1617" s="305" t="s">
        <v>2062</v>
      </c>
    </row>
    <row r="1618" spans="1:9" ht="15" customHeight="1" x14ac:dyDescent="0.3">
      <c r="A1618" s="249">
        <v>522622</v>
      </c>
      <c r="B1618" s="249" t="s">
        <v>2503</v>
      </c>
      <c r="C1618" s="249" t="s">
        <v>101</v>
      </c>
      <c r="D1618" s="249" t="s">
        <v>1895</v>
      </c>
      <c r="F1618" s="304"/>
      <c r="G1618" s="304"/>
      <c r="H1618" s="304"/>
      <c r="I1618" s="305" t="s">
        <v>2062</v>
      </c>
    </row>
    <row r="1619" spans="1:9" ht="15" customHeight="1" x14ac:dyDescent="0.3">
      <c r="A1619" s="249">
        <v>522637</v>
      </c>
      <c r="B1619" s="249" t="s">
        <v>2504</v>
      </c>
      <c r="C1619" s="249" t="s">
        <v>70</v>
      </c>
      <c r="D1619" s="249" t="s">
        <v>3161</v>
      </c>
      <c r="F1619" s="304"/>
      <c r="G1619" s="304"/>
      <c r="H1619" s="304"/>
      <c r="I1619" s="305" t="s">
        <v>2062</v>
      </c>
    </row>
    <row r="1620" spans="1:9" ht="15" customHeight="1" x14ac:dyDescent="0.3">
      <c r="A1620" s="249">
        <v>522640</v>
      </c>
      <c r="B1620" s="249" t="s">
        <v>2505</v>
      </c>
      <c r="C1620" s="249" t="s">
        <v>112</v>
      </c>
      <c r="D1620" s="249" t="s">
        <v>3157</v>
      </c>
      <c r="F1620" s="304"/>
      <c r="G1620" s="304"/>
      <c r="H1620" s="304"/>
      <c r="I1620" s="305" t="s">
        <v>2062</v>
      </c>
    </row>
    <row r="1621" spans="1:9" ht="15" customHeight="1" x14ac:dyDescent="0.3">
      <c r="A1621" s="249">
        <v>522643</v>
      </c>
      <c r="B1621" s="249" t="s">
        <v>2506</v>
      </c>
      <c r="C1621" s="249" t="s">
        <v>772</v>
      </c>
      <c r="D1621" s="249" t="s">
        <v>1647</v>
      </c>
      <c r="F1621" s="304"/>
      <c r="G1621" s="304"/>
      <c r="H1621" s="304"/>
      <c r="I1621" s="305" t="s">
        <v>2062</v>
      </c>
    </row>
    <row r="1622" spans="1:9" ht="15" customHeight="1" x14ac:dyDescent="0.3">
      <c r="A1622" s="249">
        <v>522647</v>
      </c>
      <c r="B1622" s="249" t="s">
        <v>2507</v>
      </c>
      <c r="C1622" s="249" t="s">
        <v>90</v>
      </c>
      <c r="D1622" s="249" t="s">
        <v>1722</v>
      </c>
      <c r="F1622" s="306"/>
      <c r="G1622" s="306"/>
      <c r="H1622" s="306"/>
      <c r="I1622" s="305" t="s">
        <v>2062</v>
      </c>
    </row>
    <row r="1623" spans="1:9" ht="15" customHeight="1" x14ac:dyDescent="0.3">
      <c r="A1623" s="249">
        <v>522648</v>
      </c>
      <c r="B1623" s="249" t="s">
        <v>2508</v>
      </c>
      <c r="C1623" s="249" t="s">
        <v>2509</v>
      </c>
      <c r="D1623" s="249" t="s">
        <v>3162</v>
      </c>
      <c r="F1623" s="304"/>
      <c r="G1623" s="304"/>
      <c r="H1623" s="304"/>
      <c r="I1623" s="305" t="s">
        <v>2062</v>
      </c>
    </row>
    <row r="1624" spans="1:9" ht="15" customHeight="1" x14ac:dyDescent="0.3">
      <c r="A1624" s="249">
        <v>522660</v>
      </c>
      <c r="B1624" s="249" t="s">
        <v>1470</v>
      </c>
      <c r="C1624" s="249" t="s">
        <v>519</v>
      </c>
      <c r="D1624" s="249" t="s">
        <v>2565</v>
      </c>
      <c r="I1624" s="305" t="s">
        <v>2062</v>
      </c>
    </row>
    <row r="1625" spans="1:9" ht="15" customHeight="1" x14ac:dyDescent="0.3">
      <c r="A1625" s="249">
        <v>522671</v>
      </c>
      <c r="B1625" s="249" t="s">
        <v>1471</v>
      </c>
      <c r="C1625" s="249" t="s">
        <v>90</v>
      </c>
      <c r="D1625" s="249" t="s">
        <v>1895</v>
      </c>
      <c r="F1625" s="304"/>
      <c r="G1625" s="304"/>
      <c r="H1625" s="304"/>
      <c r="I1625" s="305" t="s">
        <v>2062</v>
      </c>
    </row>
    <row r="1626" spans="1:9" ht="15" customHeight="1" x14ac:dyDescent="0.3">
      <c r="A1626" s="249">
        <v>522674</v>
      </c>
      <c r="B1626" s="249" t="s">
        <v>1472</v>
      </c>
      <c r="C1626" s="249" t="s">
        <v>71</v>
      </c>
      <c r="D1626" s="249" t="s">
        <v>1661</v>
      </c>
      <c r="F1626" s="304"/>
      <c r="G1626" s="304"/>
      <c r="H1626" s="304"/>
      <c r="I1626" s="305" t="s">
        <v>2062</v>
      </c>
    </row>
    <row r="1627" spans="1:9" ht="15" customHeight="1" x14ac:dyDescent="0.3">
      <c r="A1627" s="249">
        <v>522677</v>
      </c>
      <c r="B1627" s="249" t="s">
        <v>1473</v>
      </c>
      <c r="C1627" s="249" t="s">
        <v>253</v>
      </c>
      <c r="D1627" s="249" t="s">
        <v>3163</v>
      </c>
      <c r="F1627" s="304"/>
      <c r="G1627" s="304"/>
      <c r="H1627" s="304"/>
      <c r="I1627" s="305" t="s">
        <v>2062</v>
      </c>
    </row>
    <row r="1628" spans="1:9" ht="15" customHeight="1" x14ac:dyDescent="0.3">
      <c r="A1628" s="249">
        <v>522686</v>
      </c>
      <c r="B1628" s="249" t="s">
        <v>2511</v>
      </c>
      <c r="C1628" s="249" t="s">
        <v>94</v>
      </c>
      <c r="D1628" s="249" t="s">
        <v>1756</v>
      </c>
      <c r="F1628" s="304"/>
      <c r="G1628" s="304"/>
      <c r="H1628" s="304"/>
      <c r="I1628" s="305" t="s">
        <v>2062</v>
      </c>
    </row>
    <row r="1629" spans="1:9" ht="15" customHeight="1" x14ac:dyDescent="0.3">
      <c r="A1629" s="249">
        <v>522688</v>
      </c>
      <c r="B1629" s="249" t="s">
        <v>1832</v>
      </c>
      <c r="C1629" s="249" t="s">
        <v>114</v>
      </c>
      <c r="D1629" s="249" t="s">
        <v>1656</v>
      </c>
      <c r="I1629" s="305" t="s">
        <v>2062</v>
      </c>
    </row>
    <row r="1630" spans="1:9" ht="15" customHeight="1" x14ac:dyDescent="0.3">
      <c r="A1630" s="249">
        <v>522690</v>
      </c>
      <c r="B1630" s="249" t="s">
        <v>1474</v>
      </c>
      <c r="C1630" s="249" t="s">
        <v>71</v>
      </c>
      <c r="D1630" s="249" t="s">
        <v>1684</v>
      </c>
      <c r="E1630" s="304"/>
      <c r="F1630" s="304"/>
      <c r="G1630" s="304"/>
      <c r="H1630" s="304"/>
      <c r="I1630" s="305" t="s">
        <v>2062</v>
      </c>
    </row>
    <row r="1631" spans="1:9" ht="15" customHeight="1" x14ac:dyDescent="0.3">
      <c r="A1631" s="249">
        <v>522702</v>
      </c>
      <c r="B1631" s="249" t="s">
        <v>2512</v>
      </c>
      <c r="C1631" s="249" t="s">
        <v>68</v>
      </c>
      <c r="D1631" s="249" t="s">
        <v>1666</v>
      </c>
      <c r="F1631" s="304"/>
      <c r="G1631" s="304"/>
      <c r="H1631" s="304"/>
      <c r="I1631" s="305" t="s">
        <v>2062</v>
      </c>
    </row>
    <row r="1632" spans="1:9" ht="15" customHeight="1" x14ac:dyDescent="0.3">
      <c r="A1632" s="249">
        <v>522718</v>
      </c>
      <c r="B1632" s="249" t="s">
        <v>1476</v>
      </c>
      <c r="C1632" s="249" t="s">
        <v>1477</v>
      </c>
      <c r="D1632" s="249" t="s">
        <v>1690</v>
      </c>
      <c r="F1632" s="304"/>
      <c r="G1632" s="304"/>
      <c r="H1632" s="304"/>
      <c r="I1632" s="305" t="s">
        <v>2062</v>
      </c>
    </row>
    <row r="1633" spans="1:9" ht="15" customHeight="1" x14ac:dyDescent="0.3">
      <c r="A1633" s="249">
        <v>522723</v>
      </c>
      <c r="B1633" s="249" t="s">
        <v>2515</v>
      </c>
      <c r="C1633" s="249" t="s">
        <v>80</v>
      </c>
      <c r="D1633" s="249" t="s">
        <v>1679</v>
      </c>
      <c r="F1633" s="304"/>
      <c r="G1633" s="304"/>
      <c r="H1633" s="304"/>
      <c r="I1633" s="305" t="s">
        <v>2062</v>
      </c>
    </row>
    <row r="1634" spans="1:9" ht="15" customHeight="1" x14ac:dyDescent="0.3">
      <c r="A1634" s="249">
        <v>522753</v>
      </c>
      <c r="B1634" s="249" t="s">
        <v>1478</v>
      </c>
      <c r="C1634" s="249" t="s">
        <v>344</v>
      </c>
      <c r="D1634" s="249" t="s">
        <v>1647</v>
      </c>
      <c r="I1634" s="305" t="s">
        <v>2062</v>
      </c>
    </row>
    <row r="1635" spans="1:9" ht="15" customHeight="1" x14ac:dyDescent="0.3">
      <c r="A1635" s="249">
        <v>522769</v>
      </c>
      <c r="B1635" s="249" t="s">
        <v>1479</v>
      </c>
      <c r="C1635" s="249" t="s">
        <v>90</v>
      </c>
      <c r="D1635" s="249" t="s">
        <v>1647</v>
      </c>
      <c r="F1635" s="306"/>
      <c r="G1635" s="306"/>
      <c r="H1635" s="306"/>
      <c r="I1635" s="305" t="s">
        <v>2062</v>
      </c>
    </row>
    <row r="1636" spans="1:9" ht="15" customHeight="1" x14ac:dyDescent="0.3">
      <c r="A1636" s="249">
        <v>522772</v>
      </c>
      <c r="B1636" s="249" t="s">
        <v>2516</v>
      </c>
      <c r="C1636" s="249" t="s">
        <v>445</v>
      </c>
      <c r="D1636" s="249" t="s">
        <v>3164</v>
      </c>
      <c r="F1636" s="306"/>
      <c r="G1636" s="306"/>
      <c r="H1636" s="306"/>
      <c r="I1636" s="305" t="s">
        <v>2062</v>
      </c>
    </row>
    <row r="1637" spans="1:9" ht="15" customHeight="1" x14ac:dyDescent="0.3">
      <c r="A1637" s="249">
        <v>522801</v>
      </c>
      <c r="B1637" s="249" t="s">
        <v>2517</v>
      </c>
      <c r="C1637" s="249" t="s">
        <v>338</v>
      </c>
      <c r="D1637" s="249" t="s">
        <v>1753</v>
      </c>
      <c r="F1637" s="304"/>
      <c r="G1637" s="304"/>
      <c r="H1637" s="304"/>
      <c r="I1637" s="305" t="s">
        <v>2062</v>
      </c>
    </row>
    <row r="1638" spans="1:9" ht="15" customHeight="1" x14ac:dyDescent="0.3">
      <c r="A1638" s="249">
        <v>522852</v>
      </c>
      <c r="B1638" s="249" t="s">
        <v>1483</v>
      </c>
      <c r="C1638" s="249" t="s">
        <v>357</v>
      </c>
      <c r="D1638" s="249" t="s">
        <v>1647</v>
      </c>
      <c r="F1638" s="304"/>
      <c r="G1638" s="304"/>
      <c r="H1638" s="304"/>
      <c r="I1638" s="305" t="s">
        <v>2062</v>
      </c>
    </row>
    <row r="1639" spans="1:9" ht="15" customHeight="1" x14ac:dyDescent="0.3">
      <c r="A1639" s="249">
        <v>522853</v>
      </c>
      <c r="B1639" s="249" t="s">
        <v>1484</v>
      </c>
      <c r="C1639" s="249" t="s">
        <v>74</v>
      </c>
      <c r="D1639" s="249" t="s">
        <v>1671</v>
      </c>
      <c r="F1639" s="307"/>
      <c r="G1639" s="307"/>
      <c r="H1639" s="307"/>
      <c r="I1639" s="305" t="s">
        <v>2062</v>
      </c>
    </row>
    <row r="1640" spans="1:9" ht="15" customHeight="1" x14ac:dyDescent="0.3">
      <c r="A1640" s="249">
        <v>522860</v>
      </c>
      <c r="B1640" s="249" t="s">
        <v>2520</v>
      </c>
      <c r="C1640" s="249" t="s">
        <v>296</v>
      </c>
      <c r="D1640" s="249" t="s">
        <v>1657</v>
      </c>
      <c r="F1640" s="307"/>
      <c r="G1640" s="307"/>
      <c r="H1640" s="307"/>
      <c r="I1640" s="305" t="s">
        <v>2062</v>
      </c>
    </row>
    <row r="1641" spans="1:9" ht="15" customHeight="1" x14ac:dyDescent="0.3">
      <c r="A1641" s="249">
        <v>522880</v>
      </c>
      <c r="B1641" s="249" t="s">
        <v>2521</v>
      </c>
      <c r="C1641" s="249" t="s">
        <v>74</v>
      </c>
      <c r="D1641" s="249" t="s">
        <v>1884</v>
      </c>
      <c r="F1641" s="306"/>
      <c r="G1641" s="306"/>
      <c r="H1641" s="306"/>
      <c r="I1641" s="305" t="s">
        <v>2062</v>
      </c>
    </row>
    <row r="1642" spans="1:9" ht="15" customHeight="1" x14ac:dyDescent="0.3">
      <c r="A1642" s="249">
        <v>522881</v>
      </c>
      <c r="B1642" s="249" t="s">
        <v>2522</v>
      </c>
      <c r="C1642" s="249" t="s">
        <v>67</v>
      </c>
      <c r="D1642" s="249" t="s">
        <v>1780</v>
      </c>
      <c r="F1642" s="304"/>
      <c r="G1642" s="304"/>
      <c r="H1642" s="304"/>
      <c r="I1642" s="305" t="s">
        <v>2062</v>
      </c>
    </row>
    <row r="1643" spans="1:9" ht="15" customHeight="1" x14ac:dyDescent="0.3">
      <c r="A1643" s="249">
        <v>522892</v>
      </c>
      <c r="B1643" s="249" t="s">
        <v>3166</v>
      </c>
      <c r="C1643" s="249" t="s">
        <v>290</v>
      </c>
      <c r="D1643" s="249" t="s">
        <v>556</v>
      </c>
      <c r="F1643" s="304"/>
      <c r="G1643" s="304"/>
      <c r="H1643" s="304"/>
      <c r="I1643" s="305" t="s">
        <v>2062</v>
      </c>
    </row>
    <row r="1644" spans="1:9" ht="15" customHeight="1" x14ac:dyDescent="0.3">
      <c r="A1644" s="249">
        <v>522899</v>
      </c>
      <c r="B1644" s="249" t="s">
        <v>3167</v>
      </c>
      <c r="C1644" s="249" t="s">
        <v>325</v>
      </c>
      <c r="D1644" s="249" t="s">
        <v>2686</v>
      </c>
      <c r="F1644" s="304"/>
      <c r="G1644" s="304"/>
      <c r="H1644" s="304"/>
      <c r="I1644" s="305" t="s">
        <v>2062</v>
      </c>
    </row>
    <row r="1645" spans="1:9" ht="15" customHeight="1" x14ac:dyDescent="0.3">
      <c r="A1645" s="249">
        <v>522906</v>
      </c>
      <c r="B1645" s="249" t="s">
        <v>2524</v>
      </c>
      <c r="C1645" s="249" t="s">
        <v>76</v>
      </c>
      <c r="D1645" s="249" t="s">
        <v>2888</v>
      </c>
      <c r="F1645" s="306"/>
      <c r="G1645" s="306"/>
      <c r="H1645" s="306"/>
      <c r="I1645" s="305" t="s">
        <v>2062</v>
      </c>
    </row>
    <row r="1646" spans="1:9" ht="15" customHeight="1" x14ac:dyDescent="0.3">
      <c r="A1646" s="249">
        <v>522914</v>
      </c>
      <c r="B1646" s="249" t="s">
        <v>2525</v>
      </c>
      <c r="C1646" s="249" t="s">
        <v>334</v>
      </c>
      <c r="D1646" s="249" t="s">
        <v>1775</v>
      </c>
      <c r="F1646" s="304"/>
      <c r="G1646" s="304"/>
      <c r="H1646" s="304"/>
      <c r="I1646" s="305" t="s">
        <v>2062</v>
      </c>
    </row>
    <row r="1647" spans="1:9" ht="15" customHeight="1" x14ac:dyDescent="0.3">
      <c r="A1647" s="249">
        <v>522916</v>
      </c>
      <c r="B1647" s="249" t="s">
        <v>1834</v>
      </c>
      <c r="C1647" s="249" t="s">
        <v>76</v>
      </c>
      <c r="D1647" s="249" t="s">
        <v>1711</v>
      </c>
      <c r="F1647" s="306"/>
      <c r="G1647" s="306"/>
      <c r="H1647" s="306"/>
      <c r="I1647" s="305" t="s">
        <v>2062</v>
      </c>
    </row>
    <row r="1648" spans="1:9" ht="15" customHeight="1" x14ac:dyDescent="0.3">
      <c r="A1648" s="249">
        <v>522935</v>
      </c>
      <c r="B1648" s="249" t="s">
        <v>1131</v>
      </c>
      <c r="C1648" s="249" t="s">
        <v>1132</v>
      </c>
      <c r="D1648" s="249" t="s">
        <v>1723</v>
      </c>
      <c r="F1648" s="304"/>
      <c r="G1648" s="304"/>
      <c r="H1648" s="304"/>
      <c r="I1648" s="305" t="s">
        <v>2062</v>
      </c>
    </row>
    <row r="1649" spans="1:9" ht="15" customHeight="1" x14ac:dyDescent="0.3">
      <c r="A1649" s="249">
        <v>522942</v>
      </c>
      <c r="B1649" s="249" t="s">
        <v>2526</v>
      </c>
      <c r="C1649" s="249" t="s">
        <v>67</v>
      </c>
      <c r="D1649" s="249" t="s">
        <v>1651</v>
      </c>
      <c r="F1649" s="306"/>
      <c r="G1649" s="306"/>
      <c r="H1649" s="306"/>
      <c r="I1649" s="305" t="s">
        <v>2062</v>
      </c>
    </row>
    <row r="1650" spans="1:9" ht="15" customHeight="1" x14ac:dyDescent="0.3">
      <c r="A1650" s="249">
        <v>522952</v>
      </c>
      <c r="B1650" s="249" t="s">
        <v>2527</v>
      </c>
      <c r="C1650" s="249" t="s">
        <v>635</v>
      </c>
      <c r="D1650" s="249" t="s">
        <v>556</v>
      </c>
      <c r="F1650" s="306"/>
      <c r="G1650" s="306"/>
      <c r="H1650" s="306"/>
      <c r="I1650" s="305" t="s">
        <v>2062</v>
      </c>
    </row>
    <row r="1651" spans="1:9" ht="15" customHeight="1" x14ac:dyDescent="0.3">
      <c r="A1651" s="249">
        <v>522955</v>
      </c>
      <c r="B1651" s="249" t="s">
        <v>1486</v>
      </c>
      <c r="C1651" s="249" t="s">
        <v>105</v>
      </c>
      <c r="D1651" s="249" t="s">
        <v>1675</v>
      </c>
      <c r="F1651" s="304"/>
      <c r="G1651" s="304"/>
      <c r="H1651" s="304"/>
      <c r="I1651" s="305" t="s">
        <v>2062</v>
      </c>
    </row>
    <row r="1652" spans="1:9" ht="15" customHeight="1" x14ac:dyDescent="0.3">
      <c r="A1652" s="249">
        <v>522957</v>
      </c>
      <c r="B1652" s="249" t="s">
        <v>1487</v>
      </c>
      <c r="C1652" s="249" t="s">
        <v>1488</v>
      </c>
      <c r="D1652" s="249" t="s">
        <v>1835</v>
      </c>
      <c r="F1652" s="304"/>
      <c r="G1652" s="304"/>
      <c r="H1652" s="304"/>
      <c r="I1652" s="305" t="s">
        <v>2062</v>
      </c>
    </row>
    <row r="1653" spans="1:9" ht="15" customHeight="1" x14ac:dyDescent="0.3">
      <c r="A1653" s="249">
        <v>522962</v>
      </c>
      <c r="B1653" s="249" t="s">
        <v>1570</v>
      </c>
      <c r="C1653" s="249" t="s">
        <v>70</v>
      </c>
      <c r="D1653" s="249" t="s">
        <v>2686</v>
      </c>
      <c r="F1653" s="304"/>
      <c r="G1653" s="304"/>
      <c r="H1653" s="304"/>
      <c r="I1653" s="305" t="s">
        <v>2062</v>
      </c>
    </row>
    <row r="1654" spans="1:9" ht="15" customHeight="1" x14ac:dyDescent="0.3">
      <c r="A1654" s="249">
        <v>522971</v>
      </c>
      <c r="B1654" s="249" t="s">
        <v>2528</v>
      </c>
      <c r="C1654" s="249" t="s">
        <v>2529</v>
      </c>
      <c r="D1654" s="249" t="s">
        <v>1647</v>
      </c>
      <c r="F1654" s="304"/>
      <c r="G1654" s="304"/>
      <c r="H1654" s="304"/>
      <c r="I1654" s="305" t="s">
        <v>2062</v>
      </c>
    </row>
    <row r="1655" spans="1:9" ht="15" customHeight="1" x14ac:dyDescent="0.3">
      <c r="A1655" s="249">
        <v>522972</v>
      </c>
      <c r="B1655" s="249" t="s">
        <v>1489</v>
      </c>
      <c r="C1655" s="249" t="s">
        <v>86</v>
      </c>
      <c r="D1655" s="249" t="s">
        <v>1684</v>
      </c>
      <c r="F1655" s="306"/>
      <c r="G1655" s="306"/>
      <c r="H1655" s="306"/>
      <c r="I1655" s="305" t="s">
        <v>2062</v>
      </c>
    </row>
    <row r="1656" spans="1:9" ht="15" customHeight="1" x14ac:dyDescent="0.3">
      <c r="A1656" s="249">
        <v>522974</v>
      </c>
      <c r="B1656" s="249" t="s">
        <v>1490</v>
      </c>
      <c r="C1656" s="249" t="s">
        <v>971</v>
      </c>
      <c r="D1656" s="249" t="s">
        <v>560</v>
      </c>
      <c r="F1656" s="306"/>
      <c r="G1656" s="306"/>
      <c r="H1656" s="306"/>
      <c r="I1656" s="305" t="s">
        <v>2062</v>
      </c>
    </row>
    <row r="1657" spans="1:9" ht="15" customHeight="1" x14ac:dyDescent="0.3">
      <c r="A1657" s="249">
        <v>523003</v>
      </c>
      <c r="B1657" s="249" t="s">
        <v>1493</v>
      </c>
      <c r="C1657" s="249" t="s">
        <v>400</v>
      </c>
      <c r="D1657" s="249" t="s">
        <v>1838</v>
      </c>
      <c r="F1657" s="304"/>
      <c r="G1657" s="304"/>
      <c r="H1657" s="304"/>
      <c r="I1657" s="305" t="s">
        <v>2062</v>
      </c>
    </row>
    <row r="1658" spans="1:9" ht="15" customHeight="1" x14ac:dyDescent="0.3">
      <c r="A1658" s="249">
        <v>523006</v>
      </c>
      <c r="B1658" s="249" t="s">
        <v>1494</v>
      </c>
      <c r="C1658" s="249" t="s">
        <v>105</v>
      </c>
      <c r="D1658" s="249" t="s">
        <v>3168</v>
      </c>
      <c r="F1658" s="306"/>
      <c r="G1658" s="306"/>
      <c r="H1658" s="306"/>
      <c r="I1658" s="305" t="s">
        <v>2062</v>
      </c>
    </row>
    <row r="1659" spans="1:9" ht="15" customHeight="1" x14ac:dyDescent="0.3">
      <c r="A1659" s="249">
        <v>523014</v>
      </c>
      <c r="B1659" s="249" t="s">
        <v>1571</v>
      </c>
      <c r="C1659" s="249" t="s">
        <v>515</v>
      </c>
      <c r="D1659" s="249" t="s">
        <v>1661</v>
      </c>
      <c r="F1659" s="304"/>
      <c r="G1659" s="304"/>
      <c r="H1659" s="304"/>
      <c r="I1659" s="305" t="s">
        <v>2062</v>
      </c>
    </row>
    <row r="1660" spans="1:9" ht="15" customHeight="1" x14ac:dyDescent="0.3">
      <c r="A1660" s="249">
        <v>523019</v>
      </c>
      <c r="B1660" s="249" t="s">
        <v>1495</v>
      </c>
      <c r="C1660" s="249" t="s">
        <v>1496</v>
      </c>
      <c r="D1660" s="249" t="s">
        <v>1656</v>
      </c>
      <c r="F1660" s="304"/>
      <c r="G1660" s="304"/>
      <c r="H1660" s="304"/>
      <c r="I1660" s="305" t="s">
        <v>2062</v>
      </c>
    </row>
    <row r="1661" spans="1:9" ht="15" customHeight="1" x14ac:dyDescent="0.3">
      <c r="A1661" s="249">
        <v>523020</v>
      </c>
      <c r="B1661" s="249" t="s">
        <v>1497</v>
      </c>
      <c r="C1661" s="249" t="s">
        <v>67</v>
      </c>
      <c r="D1661" s="249" t="s">
        <v>1693</v>
      </c>
      <c r="F1661" s="304"/>
      <c r="G1661" s="304"/>
      <c r="H1661" s="304"/>
      <c r="I1661" s="305" t="s">
        <v>2062</v>
      </c>
    </row>
    <row r="1662" spans="1:9" ht="15" customHeight="1" x14ac:dyDescent="0.3">
      <c r="A1662" s="249">
        <v>523026</v>
      </c>
      <c r="B1662" s="249" t="s">
        <v>1498</v>
      </c>
      <c r="C1662" s="249" t="s">
        <v>71</v>
      </c>
      <c r="D1662" s="249" t="s">
        <v>1841</v>
      </c>
      <c r="F1662" s="306"/>
      <c r="G1662" s="306"/>
      <c r="H1662" s="306"/>
      <c r="I1662" s="305" t="s">
        <v>2062</v>
      </c>
    </row>
    <row r="1663" spans="1:9" ht="15" customHeight="1" x14ac:dyDescent="0.3">
      <c r="A1663" s="249">
        <v>523028</v>
      </c>
      <c r="B1663" s="249" t="s">
        <v>2531</v>
      </c>
      <c r="C1663" s="249" t="s">
        <v>90</v>
      </c>
      <c r="D1663" s="249" t="s">
        <v>1759</v>
      </c>
      <c r="F1663" s="304"/>
      <c r="G1663" s="304"/>
      <c r="H1663" s="304"/>
      <c r="I1663" s="305" t="s">
        <v>2062</v>
      </c>
    </row>
    <row r="1664" spans="1:9" ht="15" customHeight="1" x14ac:dyDescent="0.3">
      <c r="A1664" s="249">
        <v>523031</v>
      </c>
      <c r="B1664" s="249" t="s">
        <v>1499</v>
      </c>
      <c r="C1664" s="249" t="s">
        <v>348</v>
      </c>
      <c r="D1664" s="249" t="s">
        <v>1842</v>
      </c>
      <c r="I1664" s="305" t="s">
        <v>2062</v>
      </c>
    </row>
    <row r="1665" spans="1:9" ht="15" customHeight="1" x14ac:dyDescent="0.3">
      <c r="A1665" s="249">
        <v>523039</v>
      </c>
      <c r="B1665" s="249" t="s">
        <v>2532</v>
      </c>
      <c r="C1665" s="249" t="s">
        <v>1500</v>
      </c>
      <c r="D1665" s="249" t="s">
        <v>1500</v>
      </c>
      <c r="F1665" s="306"/>
      <c r="G1665" s="306"/>
      <c r="H1665" s="306"/>
      <c r="I1665" s="305" t="s">
        <v>2062</v>
      </c>
    </row>
    <row r="1666" spans="1:9" ht="15" customHeight="1" x14ac:dyDescent="0.3">
      <c r="A1666" s="249">
        <v>523041</v>
      </c>
      <c r="B1666" s="249" t="s">
        <v>1501</v>
      </c>
      <c r="C1666" s="249" t="s">
        <v>285</v>
      </c>
      <c r="D1666" s="249" t="s">
        <v>1650</v>
      </c>
      <c r="F1666" s="304"/>
      <c r="G1666" s="304"/>
      <c r="H1666" s="304"/>
      <c r="I1666" s="305" t="s">
        <v>2062</v>
      </c>
    </row>
    <row r="1667" spans="1:9" ht="15" customHeight="1" x14ac:dyDescent="0.3">
      <c r="A1667" s="249">
        <v>523051</v>
      </c>
      <c r="B1667" s="249" t="s">
        <v>1502</v>
      </c>
      <c r="C1667" s="249" t="s">
        <v>284</v>
      </c>
      <c r="D1667" s="249" t="s">
        <v>1843</v>
      </c>
      <c r="F1667" s="306"/>
      <c r="G1667" s="306"/>
      <c r="H1667" s="306"/>
      <c r="I1667" s="305" t="s">
        <v>2062</v>
      </c>
    </row>
    <row r="1668" spans="1:9" ht="15" customHeight="1" x14ac:dyDescent="0.3">
      <c r="A1668" s="249">
        <v>523053</v>
      </c>
      <c r="B1668" s="249" t="s">
        <v>2533</v>
      </c>
      <c r="C1668" s="249" t="s">
        <v>772</v>
      </c>
      <c r="D1668" s="249" t="s">
        <v>1998</v>
      </c>
      <c r="F1668" s="304"/>
      <c r="G1668" s="304"/>
      <c r="H1668" s="304"/>
      <c r="I1668" s="305" t="s">
        <v>2062</v>
      </c>
    </row>
    <row r="1669" spans="1:9" ht="15" customHeight="1" x14ac:dyDescent="0.3">
      <c r="A1669" s="249">
        <v>523054</v>
      </c>
      <c r="B1669" s="249" t="s">
        <v>1503</v>
      </c>
      <c r="C1669" s="249" t="s">
        <v>310</v>
      </c>
      <c r="D1669" s="249" t="s">
        <v>1647</v>
      </c>
      <c r="F1669" s="311"/>
      <c r="G1669" s="311"/>
      <c r="H1669" s="307"/>
      <c r="I1669" s="305" t="s">
        <v>2062</v>
      </c>
    </row>
    <row r="1670" spans="1:9" ht="15" customHeight="1" x14ac:dyDescent="0.3">
      <c r="A1670" s="249">
        <v>523060</v>
      </c>
      <c r="B1670" s="249" t="s">
        <v>1505</v>
      </c>
      <c r="C1670" s="249" t="s">
        <v>1506</v>
      </c>
      <c r="D1670" s="249" t="s">
        <v>1681</v>
      </c>
      <c r="F1670" s="304"/>
      <c r="G1670" s="304"/>
      <c r="H1670" s="304"/>
      <c r="I1670" s="305" t="s">
        <v>2062</v>
      </c>
    </row>
    <row r="1671" spans="1:9" ht="15" customHeight="1" x14ac:dyDescent="0.3">
      <c r="A1671" s="249">
        <v>523065</v>
      </c>
      <c r="B1671" s="249" t="s">
        <v>1507</v>
      </c>
      <c r="C1671" s="249" t="s">
        <v>74</v>
      </c>
      <c r="D1671" s="249" t="s">
        <v>1845</v>
      </c>
      <c r="F1671" s="304"/>
      <c r="G1671" s="304"/>
      <c r="H1671" s="304"/>
      <c r="I1671" s="305" t="s">
        <v>2062</v>
      </c>
    </row>
    <row r="1672" spans="1:9" ht="15" customHeight="1" x14ac:dyDescent="0.3">
      <c r="A1672" s="249">
        <v>523067</v>
      </c>
      <c r="B1672" s="249" t="s">
        <v>2534</v>
      </c>
      <c r="C1672" s="249" t="s">
        <v>539</v>
      </c>
      <c r="D1672" s="249" t="s">
        <v>1795</v>
      </c>
      <c r="F1672" s="306"/>
      <c r="G1672" s="306"/>
      <c r="H1672" s="306"/>
      <c r="I1672" s="305" t="s">
        <v>2062</v>
      </c>
    </row>
    <row r="1673" spans="1:9" ht="15" customHeight="1" x14ac:dyDescent="0.3">
      <c r="A1673" s="249">
        <v>523072</v>
      </c>
      <c r="B1673" s="249" t="s">
        <v>2535</v>
      </c>
      <c r="C1673" s="249" t="s">
        <v>281</v>
      </c>
      <c r="D1673" s="249" t="s">
        <v>1806</v>
      </c>
      <c r="F1673" s="304"/>
      <c r="G1673" s="304"/>
      <c r="H1673" s="304"/>
      <c r="I1673" s="305" t="s">
        <v>2062</v>
      </c>
    </row>
    <row r="1674" spans="1:9" ht="15" customHeight="1" x14ac:dyDescent="0.3">
      <c r="A1674" s="249">
        <v>523074</v>
      </c>
      <c r="B1674" s="249" t="s">
        <v>1574</v>
      </c>
      <c r="C1674" s="249" t="s">
        <v>367</v>
      </c>
      <c r="D1674" s="249" t="s">
        <v>1905</v>
      </c>
      <c r="F1674" s="306"/>
      <c r="G1674" s="306"/>
      <c r="H1674" s="306"/>
      <c r="I1674" s="305" t="s">
        <v>2062</v>
      </c>
    </row>
    <row r="1675" spans="1:9" ht="15" customHeight="1" x14ac:dyDescent="0.3">
      <c r="A1675" s="249">
        <v>523079</v>
      </c>
      <c r="B1675" s="249" t="s">
        <v>1509</v>
      </c>
      <c r="C1675" s="249" t="s">
        <v>566</v>
      </c>
      <c r="D1675" s="249" t="s">
        <v>1648</v>
      </c>
      <c r="F1675" s="304"/>
      <c r="G1675" s="304"/>
      <c r="H1675" s="304"/>
      <c r="I1675" s="305" t="s">
        <v>2062</v>
      </c>
    </row>
    <row r="1676" spans="1:9" ht="15" customHeight="1" x14ac:dyDescent="0.3">
      <c r="A1676" s="249">
        <v>523090</v>
      </c>
      <c r="B1676" s="249" t="s">
        <v>2536</v>
      </c>
      <c r="C1676" s="249" t="s">
        <v>391</v>
      </c>
      <c r="D1676" s="249" t="s">
        <v>556</v>
      </c>
      <c r="F1676" s="311"/>
      <c r="G1676" s="311"/>
      <c r="H1676" s="307"/>
      <c r="I1676" s="305" t="s">
        <v>2062</v>
      </c>
    </row>
    <row r="1677" spans="1:9" ht="15" customHeight="1" x14ac:dyDescent="0.3">
      <c r="A1677" s="249">
        <v>523095</v>
      </c>
      <c r="B1677" s="249" t="s">
        <v>1575</v>
      </c>
      <c r="C1677" s="249" t="s">
        <v>75</v>
      </c>
      <c r="D1677" s="249" t="s">
        <v>426</v>
      </c>
      <c r="F1677" s="304"/>
      <c r="G1677" s="304"/>
      <c r="H1677" s="304"/>
      <c r="I1677" s="305" t="s">
        <v>2062</v>
      </c>
    </row>
    <row r="1678" spans="1:9" ht="15" customHeight="1" x14ac:dyDescent="0.3">
      <c r="A1678" s="249">
        <v>523099</v>
      </c>
      <c r="B1678" s="249" t="s">
        <v>1511</v>
      </c>
      <c r="C1678" s="249" t="s">
        <v>633</v>
      </c>
      <c r="D1678" s="249" t="s">
        <v>1677</v>
      </c>
      <c r="F1678" s="304"/>
      <c r="G1678" s="304"/>
      <c r="H1678" s="304"/>
      <c r="I1678" s="305" t="s">
        <v>2062</v>
      </c>
    </row>
    <row r="1679" spans="1:9" ht="15" customHeight="1" x14ac:dyDescent="0.3">
      <c r="A1679" s="249">
        <v>523111</v>
      </c>
      <c r="B1679" s="249" t="s">
        <v>2537</v>
      </c>
      <c r="C1679" s="249" t="s">
        <v>94</v>
      </c>
      <c r="D1679" s="249" t="s">
        <v>2052</v>
      </c>
      <c r="F1679" s="306"/>
      <c r="G1679" s="306"/>
      <c r="H1679" s="306"/>
      <c r="I1679" s="305" t="s">
        <v>2062</v>
      </c>
    </row>
    <row r="1680" spans="1:9" ht="15" customHeight="1" x14ac:dyDescent="0.3">
      <c r="A1680" s="249">
        <v>523113</v>
      </c>
      <c r="B1680" s="249" t="s">
        <v>1512</v>
      </c>
      <c r="C1680" s="249" t="s">
        <v>1513</v>
      </c>
      <c r="D1680" s="249" t="s">
        <v>1848</v>
      </c>
      <c r="F1680" s="304"/>
      <c r="G1680" s="304"/>
      <c r="H1680" s="304"/>
      <c r="I1680" s="305" t="s">
        <v>2062</v>
      </c>
    </row>
    <row r="1681" spans="1:9" ht="15" customHeight="1" x14ac:dyDescent="0.3">
      <c r="A1681" s="249">
        <v>523124</v>
      </c>
      <c r="B1681" s="249" t="s">
        <v>3170</v>
      </c>
      <c r="C1681" s="249" t="s">
        <v>71</v>
      </c>
      <c r="D1681" s="249" t="s">
        <v>2538</v>
      </c>
      <c r="F1681" s="304"/>
      <c r="G1681" s="304"/>
      <c r="H1681" s="304"/>
      <c r="I1681" s="305" t="s">
        <v>2062</v>
      </c>
    </row>
    <row r="1682" spans="1:9" ht="15" customHeight="1" x14ac:dyDescent="0.3">
      <c r="A1682" s="249">
        <v>523130</v>
      </c>
      <c r="B1682" s="249" t="s">
        <v>1515</v>
      </c>
      <c r="C1682" s="249" t="s">
        <v>257</v>
      </c>
      <c r="D1682" s="249" t="s">
        <v>1744</v>
      </c>
      <c r="F1682" s="306"/>
      <c r="G1682" s="306"/>
      <c r="H1682" s="306"/>
      <c r="I1682" s="305" t="s">
        <v>2062</v>
      </c>
    </row>
    <row r="1683" spans="1:9" ht="15" customHeight="1" x14ac:dyDescent="0.3">
      <c r="A1683" s="249">
        <v>523135</v>
      </c>
      <c r="B1683" s="249" t="s">
        <v>1578</v>
      </c>
      <c r="C1683" s="249" t="s">
        <v>1579</v>
      </c>
      <c r="D1683" s="249" t="s">
        <v>1998</v>
      </c>
      <c r="F1683" s="306"/>
      <c r="G1683" s="306"/>
      <c r="H1683" s="306"/>
      <c r="I1683" s="305" t="s">
        <v>2062</v>
      </c>
    </row>
    <row r="1684" spans="1:9" ht="15" customHeight="1" x14ac:dyDescent="0.3">
      <c r="A1684" s="249">
        <v>523140</v>
      </c>
      <c r="B1684" s="249" t="s">
        <v>1516</v>
      </c>
      <c r="C1684" s="249" t="s">
        <v>400</v>
      </c>
      <c r="D1684" s="249" t="s">
        <v>1693</v>
      </c>
      <c r="F1684" s="306"/>
      <c r="G1684" s="306"/>
      <c r="H1684" s="306"/>
      <c r="I1684" s="305" t="s">
        <v>2062</v>
      </c>
    </row>
    <row r="1685" spans="1:9" ht="15" customHeight="1" x14ac:dyDescent="0.3">
      <c r="A1685" s="249">
        <v>523153</v>
      </c>
      <c r="B1685" s="249" t="s">
        <v>1517</v>
      </c>
      <c r="C1685" s="249" t="s">
        <v>74</v>
      </c>
      <c r="D1685" s="249" t="s">
        <v>1648</v>
      </c>
      <c r="F1685" s="304"/>
      <c r="G1685" s="304"/>
      <c r="H1685" s="304"/>
      <c r="I1685" s="305" t="s">
        <v>2062</v>
      </c>
    </row>
    <row r="1686" spans="1:9" ht="15" customHeight="1" x14ac:dyDescent="0.3">
      <c r="A1686" s="249">
        <v>523157</v>
      </c>
      <c r="B1686" s="249" t="s">
        <v>1518</v>
      </c>
      <c r="C1686" s="249" t="s">
        <v>103</v>
      </c>
      <c r="D1686" s="249" t="s">
        <v>1849</v>
      </c>
      <c r="F1686" s="304"/>
      <c r="G1686" s="304"/>
      <c r="H1686" s="304"/>
      <c r="I1686" s="305" t="s">
        <v>2062</v>
      </c>
    </row>
    <row r="1687" spans="1:9" ht="15" customHeight="1" x14ac:dyDescent="0.3">
      <c r="A1687" s="249">
        <v>523158</v>
      </c>
      <c r="B1687" s="249" t="s">
        <v>1582</v>
      </c>
      <c r="C1687" s="249" t="s">
        <v>101</v>
      </c>
      <c r="D1687" s="249" t="s">
        <v>1681</v>
      </c>
      <c r="F1687" s="304"/>
      <c r="G1687" s="304"/>
      <c r="H1687" s="304"/>
      <c r="I1687" s="305" t="s">
        <v>2062</v>
      </c>
    </row>
    <row r="1688" spans="1:9" ht="15" customHeight="1" x14ac:dyDescent="0.3">
      <c r="A1688" s="249">
        <v>523159</v>
      </c>
      <c r="B1688" s="249" t="s">
        <v>1519</v>
      </c>
      <c r="C1688" s="249" t="s">
        <v>94</v>
      </c>
      <c r="D1688" s="249" t="s">
        <v>1886</v>
      </c>
      <c r="F1688" s="306"/>
      <c r="G1688" s="306"/>
      <c r="H1688" s="306"/>
      <c r="I1688" s="305" t="s">
        <v>2062</v>
      </c>
    </row>
    <row r="1689" spans="1:9" ht="15" customHeight="1" x14ac:dyDescent="0.3">
      <c r="A1689" s="249">
        <v>523172</v>
      </c>
      <c r="B1689" s="249" t="s">
        <v>1521</v>
      </c>
      <c r="C1689" s="249" t="s">
        <v>566</v>
      </c>
      <c r="D1689" s="249" t="s">
        <v>1675</v>
      </c>
      <c r="F1689" s="306"/>
      <c r="G1689" s="306"/>
      <c r="H1689" s="306"/>
      <c r="I1689" s="305" t="s">
        <v>2062</v>
      </c>
    </row>
    <row r="1690" spans="1:9" ht="15" customHeight="1" x14ac:dyDescent="0.3">
      <c r="A1690" s="249">
        <v>523173</v>
      </c>
      <c r="B1690" s="249" t="s">
        <v>1522</v>
      </c>
      <c r="C1690" s="249" t="s">
        <v>424</v>
      </c>
      <c r="D1690" s="249" t="s">
        <v>1853</v>
      </c>
      <c r="F1690" s="304"/>
      <c r="G1690" s="304"/>
      <c r="H1690" s="304"/>
      <c r="I1690" s="305" t="s">
        <v>2062</v>
      </c>
    </row>
    <row r="1691" spans="1:9" ht="15" customHeight="1" x14ac:dyDescent="0.3">
      <c r="A1691" s="249">
        <v>523176</v>
      </c>
      <c r="B1691" s="249" t="s">
        <v>1523</v>
      </c>
      <c r="C1691" s="249" t="s">
        <v>259</v>
      </c>
      <c r="D1691" s="249" t="s">
        <v>1780</v>
      </c>
      <c r="F1691" s="304"/>
      <c r="G1691" s="304"/>
      <c r="H1691" s="304"/>
      <c r="I1691" s="305" t="s">
        <v>2062</v>
      </c>
    </row>
    <row r="1692" spans="1:9" ht="15" customHeight="1" x14ac:dyDescent="0.3">
      <c r="A1692" s="249">
        <v>523180</v>
      </c>
      <c r="B1692" s="249" t="s">
        <v>1524</v>
      </c>
      <c r="C1692" s="249" t="s">
        <v>1525</v>
      </c>
      <c r="D1692" s="249" t="s">
        <v>1855</v>
      </c>
      <c r="F1692" s="304"/>
      <c r="G1692" s="304"/>
      <c r="H1692" s="304"/>
      <c r="I1692" s="305" t="s">
        <v>2062</v>
      </c>
    </row>
    <row r="1693" spans="1:9" ht="15" customHeight="1" x14ac:dyDescent="0.3">
      <c r="A1693" s="249">
        <v>523187</v>
      </c>
      <c r="B1693" s="249" t="s">
        <v>1526</v>
      </c>
      <c r="C1693" s="249" t="s">
        <v>71</v>
      </c>
      <c r="D1693" s="249" t="s">
        <v>1711</v>
      </c>
      <c r="F1693" s="304"/>
      <c r="G1693" s="304"/>
      <c r="H1693" s="304"/>
      <c r="I1693" s="305" t="s">
        <v>2062</v>
      </c>
    </row>
    <row r="1694" spans="1:9" ht="15" customHeight="1" x14ac:dyDescent="0.3">
      <c r="A1694" s="249">
        <v>523189</v>
      </c>
      <c r="B1694" s="249" t="s">
        <v>1527</v>
      </c>
      <c r="C1694" s="249" t="s">
        <v>74</v>
      </c>
      <c r="D1694" s="249" t="s">
        <v>1856</v>
      </c>
      <c r="F1694" s="306"/>
      <c r="G1694" s="306"/>
      <c r="H1694" s="306"/>
      <c r="I1694" s="305" t="s">
        <v>2062</v>
      </c>
    </row>
    <row r="1695" spans="1:9" ht="15" customHeight="1" x14ac:dyDescent="0.3">
      <c r="A1695" s="249">
        <v>523200</v>
      </c>
      <c r="B1695" s="249" t="s">
        <v>1584</v>
      </c>
      <c r="C1695" s="249" t="s">
        <v>1167</v>
      </c>
      <c r="D1695" s="249" t="s">
        <v>1792</v>
      </c>
      <c r="F1695" s="304"/>
      <c r="G1695" s="304"/>
      <c r="H1695" s="304"/>
      <c r="I1695" s="305" t="s">
        <v>2062</v>
      </c>
    </row>
    <row r="1696" spans="1:9" ht="15" customHeight="1" x14ac:dyDescent="0.3">
      <c r="A1696" s="249">
        <v>523202</v>
      </c>
      <c r="B1696" s="249" t="s">
        <v>1530</v>
      </c>
      <c r="C1696" s="249" t="s">
        <v>1531</v>
      </c>
      <c r="D1696" s="249" t="s">
        <v>1700</v>
      </c>
      <c r="F1696" s="306"/>
      <c r="G1696" s="306"/>
      <c r="H1696" s="306"/>
      <c r="I1696" s="305" t="s">
        <v>2062</v>
      </c>
    </row>
    <row r="1697" spans="1:9" ht="15" customHeight="1" x14ac:dyDescent="0.3">
      <c r="A1697" s="249">
        <v>523203</v>
      </c>
      <c r="B1697" s="249" t="s">
        <v>1532</v>
      </c>
      <c r="C1697" s="249" t="s">
        <v>94</v>
      </c>
      <c r="D1697" s="249" t="s">
        <v>1718</v>
      </c>
      <c r="F1697" s="304"/>
      <c r="G1697" s="304"/>
      <c r="H1697" s="304"/>
      <c r="I1697" s="305" t="s">
        <v>2062</v>
      </c>
    </row>
    <row r="1698" spans="1:9" ht="15" customHeight="1" x14ac:dyDescent="0.3">
      <c r="A1698" s="249">
        <v>523205</v>
      </c>
      <c r="B1698" s="249" t="s">
        <v>1533</v>
      </c>
      <c r="C1698" s="249" t="s">
        <v>320</v>
      </c>
      <c r="D1698" s="249" t="s">
        <v>1851</v>
      </c>
      <c r="F1698" s="306"/>
      <c r="G1698" s="306"/>
      <c r="H1698" s="306"/>
      <c r="I1698" s="305" t="s">
        <v>2062</v>
      </c>
    </row>
    <row r="1699" spans="1:9" ht="15" customHeight="1" x14ac:dyDescent="0.3">
      <c r="A1699" s="249">
        <v>523208</v>
      </c>
      <c r="B1699" s="249" t="s">
        <v>1534</v>
      </c>
      <c r="C1699" s="249" t="s">
        <v>914</v>
      </c>
      <c r="D1699" s="249" t="s">
        <v>1794</v>
      </c>
      <c r="F1699" s="306"/>
      <c r="G1699" s="306"/>
      <c r="H1699" s="306"/>
      <c r="I1699" s="305" t="s">
        <v>2062</v>
      </c>
    </row>
    <row r="1700" spans="1:9" ht="15" customHeight="1" x14ac:dyDescent="0.3">
      <c r="A1700" s="249">
        <v>523209</v>
      </c>
      <c r="B1700" s="249" t="s">
        <v>1535</v>
      </c>
      <c r="C1700" s="249" t="s">
        <v>959</v>
      </c>
      <c r="D1700" s="249" t="s">
        <v>543</v>
      </c>
      <c r="F1700" s="306"/>
      <c r="G1700" s="306"/>
      <c r="H1700" s="306"/>
      <c r="I1700" s="305" t="s">
        <v>2062</v>
      </c>
    </row>
    <row r="1701" spans="1:9" ht="15" customHeight="1" x14ac:dyDescent="0.3">
      <c r="A1701" s="249">
        <v>523216</v>
      </c>
      <c r="B1701" s="249" t="s">
        <v>2539</v>
      </c>
      <c r="C1701" s="249" t="s">
        <v>882</v>
      </c>
      <c r="D1701" s="249" t="s">
        <v>556</v>
      </c>
      <c r="F1701" s="304"/>
      <c r="G1701" s="304"/>
      <c r="H1701" s="304"/>
      <c r="I1701" s="305" t="s">
        <v>2062</v>
      </c>
    </row>
    <row r="1702" spans="1:9" ht="15" customHeight="1" x14ac:dyDescent="0.3">
      <c r="A1702" s="249">
        <v>523217</v>
      </c>
      <c r="B1702" s="249" t="s">
        <v>1536</v>
      </c>
      <c r="C1702" s="249" t="s">
        <v>90</v>
      </c>
      <c r="D1702" s="249" t="s">
        <v>1859</v>
      </c>
      <c r="F1702" s="304"/>
      <c r="G1702" s="304"/>
      <c r="H1702" s="304"/>
      <c r="I1702" s="305" t="s">
        <v>2062</v>
      </c>
    </row>
    <row r="1703" spans="1:9" ht="15" customHeight="1" x14ac:dyDescent="0.3">
      <c r="A1703" s="249">
        <v>523221</v>
      </c>
      <c r="B1703" s="249" t="s">
        <v>2540</v>
      </c>
      <c r="C1703" s="249" t="s">
        <v>106</v>
      </c>
      <c r="D1703" s="249" t="s">
        <v>1680</v>
      </c>
      <c r="F1703" s="306"/>
      <c r="G1703" s="306"/>
      <c r="H1703" s="306"/>
      <c r="I1703" s="305" t="s">
        <v>2062</v>
      </c>
    </row>
    <row r="1704" spans="1:9" ht="15" customHeight="1" x14ac:dyDescent="0.3">
      <c r="A1704" s="249">
        <v>523228</v>
      </c>
      <c r="B1704" s="249" t="s">
        <v>1537</v>
      </c>
      <c r="C1704" s="249" t="s">
        <v>838</v>
      </c>
      <c r="D1704" s="249" t="s">
        <v>1719</v>
      </c>
      <c r="F1704" s="306"/>
      <c r="G1704" s="306"/>
      <c r="H1704" s="306"/>
      <c r="I1704" s="305" t="s">
        <v>2062</v>
      </c>
    </row>
    <row r="1705" spans="1:9" ht="15" customHeight="1" x14ac:dyDescent="0.3">
      <c r="A1705" s="249">
        <v>523237</v>
      </c>
      <c r="B1705" s="249" t="s">
        <v>1585</v>
      </c>
      <c r="C1705" s="249" t="s">
        <v>338</v>
      </c>
      <c r="D1705" s="249" t="s">
        <v>1868</v>
      </c>
      <c r="F1705" s="306"/>
      <c r="G1705" s="306"/>
      <c r="H1705" s="306"/>
      <c r="I1705" s="305" t="s">
        <v>2062</v>
      </c>
    </row>
    <row r="1706" spans="1:9" ht="15" customHeight="1" x14ac:dyDescent="0.3">
      <c r="A1706" s="249">
        <v>523240</v>
      </c>
      <c r="B1706" s="249" t="s">
        <v>1540</v>
      </c>
      <c r="C1706" s="249" t="s">
        <v>1009</v>
      </c>
      <c r="D1706" s="249" t="s">
        <v>1860</v>
      </c>
      <c r="I1706" s="305" t="s">
        <v>2062</v>
      </c>
    </row>
    <row r="1707" spans="1:9" ht="15" customHeight="1" x14ac:dyDescent="0.3">
      <c r="A1707" s="249">
        <v>523241</v>
      </c>
      <c r="B1707" s="249" t="s">
        <v>1541</v>
      </c>
      <c r="C1707" s="249" t="s">
        <v>91</v>
      </c>
      <c r="D1707" s="249" t="s">
        <v>544</v>
      </c>
      <c r="F1707" s="304"/>
      <c r="G1707" s="304"/>
      <c r="H1707" s="304"/>
      <c r="I1707" s="305" t="s">
        <v>2062</v>
      </c>
    </row>
    <row r="1708" spans="1:9" ht="15" customHeight="1" x14ac:dyDescent="0.3">
      <c r="A1708" s="249">
        <v>523242</v>
      </c>
      <c r="B1708" s="249" t="s">
        <v>2541</v>
      </c>
      <c r="C1708" s="249" t="s">
        <v>821</v>
      </c>
      <c r="D1708" s="249" t="s">
        <v>579</v>
      </c>
      <c r="F1708" s="304"/>
      <c r="G1708" s="304"/>
      <c r="H1708" s="304"/>
      <c r="I1708" s="305" t="s">
        <v>2062</v>
      </c>
    </row>
    <row r="1709" spans="1:9" ht="15" customHeight="1" x14ac:dyDescent="0.3">
      <c r="A1709" s="249">
        <v>523243</v>
      </c>
      <c r="B1709" s="249" t="s">
        <v>1542</v>
      </c>
      <c r="C1709" s="249" t="s">
        <v>80</v>
      </c>
      <c r="D1709" s="249" t="s">
        <v>1646</v>
      </c>
      <c r="F1709" s="311"/>
      <c r="G1709" s="311"/>
      <c r="H1709" s="307"/>
      <c r="I1709" s="305" t="s">
        <v>2062</v>
      </c>
    </row>
    <row r="1710" spans="1:9" ht="15" customHeight="1" x14ac:dyDescent="0.3">
      <c r="A1710" s="249">
        <v>523246</v>
      </c>
      <c r="B1710" s="249" t="s">
        <v>1543</v>
      </c>
      <c r="C1710" s="249" t="s">
        <v>94</v>
      </c>
      <c r="D1710" s="249" t="s">
        <v>1862</v>
      </c>
      <c r="F1710" s="306"/>
      <c r="G1710" s="306"/>
      <c r="H1710" s="306"/>
      <c r="I1710" s="305" t="s">
        <v>2062</v>
      </c>
    </row>
    <row r="1711" spans="1:9" ht="15" customHeight="1" x14ac:dyDescent="0.3">
      <c r="A1711" s="249">
        <v>523247</v>
      </c>
      <c r="B1711" s="249" t="s">
        <v>1544</v>
      </c>
      <c r="C1711" s="249" t="s">
        <v>969</v>
      </c>
      <c r="D1711" s="249" t="s">
        <v>1863</v>
      </c>
      <c r="F1711" s="304"/>
      <c r="G1711" s="304"/>
      <c r="H1711" s="304"/>
      <c r="I1711" s="305" t="s">
        <v>2062</v>
      </c>
    </row>
    <row r="1712" spans="1:9" ht="15" customHeight="1" x14ac:dyDescent="0.3">
      <c r="A1712" s="249">
        <v>523255</v>
      </c>
      <c r="B1712" s="249" t="s">
        <v>1545</v>
      </c>
      <c r="C1712" s="249" t="s">
        <v>434</v>
      </c>
      <c r="D1712" s="249" t="s">
        <v>1780</v>
      </c>
      <c r="F1712" s="306"/>
      <c r="G1712" s="306"/>
      <c r="H1712" s="306"/>
      <c r="I1712" s="305" t="s">
        <v>2062</v>
      </c>
    </row>
    <row r="1713" spans="1:9" ht="15" customHeight="1" x14ac:dyDescent="0.3">
      <c r="A1713" s="249">
        <v>523258</v>
      </c>
      <c r="B1713" s="249" t="s">
        <v>2542</v>
      </c>
      <c r="C1713" s="249" t="s">
        <v>252</v>
      </c>
      <c r="D1713" s="249" t="s">
        <v>1684</v>
      </c>
      <c r="F1713" s="304"/>
      <c r="G1713" s="304"/>
      <c r="H1713" s="304"/>
      <c r="I1713" s="305" t="s">
        <v>2062</v>
      </c>
    </row>
    <row r="1714" spans="1:9" ht="15" customHeight="1" x14ac:dyDescent="0.3">
      <c r="A1714" s="249">
        <v>523260</v>
      </c>
      <c r="B1714" s="249" t="s">
        <v>1546</v>
      </c>
      <c r="C1714" s="249" t="s">
        <v>1547</v>
      </c>
      <c r="D1714" s="249" t="s">
        <v>1771</v>
      </c>
      <c r="F1714" s="304"/>
      <c r="G1714" s="304"/>
      <c r="H1714" s="304"/>
      <c r="I1714" s="305" t="s">
        <v>2062</v>
      </c>
    </row>
    <row r="1715" spans="1:9" ht="15" customHeight="1" x14ac:dyDescent="0.3">
      <c r="A1715" s="249">
        <v>523266</v>
      </c>
      <c r="B1715" s="249" t="s">
        <v>3171</v>
      </c>
      <c r="C1715" s="249" t="s">
        <v>74</v>
      </c>
      <c r="D1715" s="249" t="s">
        <v>1784</v>
      </c>
      <c r="F1715" s="304"/>
      <c r="G1715" s="304"/>
      <c r="H1715" s="304"/>
      <c r="I1715" s="305" t="s">
        <v>2062</v>
      </c>
    </row>
    <row r="1716" spans="1:9" ht="15" customHeight="1" x14ac:dyDescent="0.3">
      <c r="A1716" s="249">
        <v>523272</v>
      </c>
      <c r="B1716" s="249" t="s">
        <v>1550</v>
      </c>
      <c r="C1716" s="249" t="s">
        <v>334</v>
      </c>
      <c r="D1716" s="249" t="s">
        <v>1652</v>
      </c>
      <c r="F1716" s="306"/>
      <c r="G1716" s="306"/>
      <c r="H1716" s="306"/>
      <c r="I1716" s="305" t="s">
        <v>2062</v>
      </c>
    </row>
    <row r="1717" spans="1:9" ht="15" customHeight="1" x14ac:dyDescent="0.3">
      <c r="A1717" s="249">
        <v>523282</v>
      </c>
      <c r="B1717" s="249" t="s">
        <v>1551</v>
      </c>
      <c r="C1717" s="249" t="s">
        <v>640</v>
      </c>
      <c r="D1717" s="249" t="s">
        <v>1867</v>
      </c>
      <c r="F1717" s="304"/>
      <c r="G1717" s="304"/>
      <c r="H1717" s="304"/>
      <c r="I1717" s="305" t="s">
        <v>2062</v>
      </c>
    </row>
    <row r="1718" spans="1:9" ht="15" customHeight="1" x14ac:dyDescent="0.3">
      <c r="A1718" s="249">
        <v>523291</v>
      </c>
      <c r="B1718" s="249" t="s">
        <v>1553</v>
      </c>
      <c r="C1718" s="249" t="s">
        <v>882</v>
      </c>
      <c r="D1718" s="249" t="s">
        <v>3172</v>
      </c>
      <c r="F1718" s="306"/>
      <c r="G1718" s="306"/>
      <c r="H1718" s="306"/>
      <c r="I1718" s="305" t="s">
        <v>2062</v>
      </c>
    </row>
    <row r="1719" spans="1:9" ht="15" customHeight="1" x14ac:dyDescent="0.3">
      <c r="A1719" s="249">
        <v>523295</v>
      </c>
      <c r="B1719" s="249" t="s">
        <v>1554</v>
      </c>
      <c r="C1719" s="249" t="s">
        <v>1555</v>
      </c>
      <c r="D1719" s="249" t="s">
        <v>1746</v>
      </c>
      <c r="F1719" s="304"/>
      <c r="G1719" s="304"/>
      <c r="H1719" s="304"/>
      <c r="I1719" s="305" t="s">
        <v>2062</v>
      </c>
    </row>
    <row r="1720" spans="1:9" ht="15" customHeight="1" x14ac:dyDescent="0.3">
      <c r="A1720" s="249">
        <v>523300</v>
      </c>
      <c r="B1720" s="249" t="s">
        <v>1557</v>
      </c>
      <c r="C1720" s="249" t="s">
        <v>391</v>
      </c>
      <c r="D1720" s="249" t="s">
        <v>541</v>
      </c>
      <c r="I1720" s="305" t="s">
        <v>2062</v>
      </c>
    </row>
    <row r="1721" spans="1:9" ht="15" customHeight="1" x14ac:dyDescent="0.3">
      <c r="A1721" s="249">
        <v>523302</v>
      </c>
      <c r="B1721" s="249" t="s">
        <v>1869</v>
      </c>
      <c r="C1721" s="249" t="s">
        <v>1564</v>
      </c>
      <c r="D1721" s="249" t="s">
        <v>1711</v>
      </c>
      <c r="F1721" s="306"/>
      <c r="G1721" s="306"/>
      <c r="H1721" s="306"/>
      <c r="I1721" s="305" t="s">
        <v>2062</v>
      </c>
    </row>
    <row r="1722" spans="1:9" ht="15" customHeight="1" x14ac:dyDescent="0.3">
      <c r="A1722" s="249">
        <v>523306</v>
      </c>
      <c r="B1722" s="249" t="s">
        <v>1558</v>
      </c>
      <c r="C1722" s="249" t="s">
        <v>70</v>
      </c>
      <c r="D1722" s="249" t="s">
        <v>1703</v>
      </c>
      <c r="F1722" s="304"/>
      <c r="G1722" s="304"/>
      <c r="H1722" s="304"/>
      <c r="I1722" s="305" t="s">
        <v>2062</v>
      </c>
    </row>
    <row r="1723" spans="1:9" ht="15" customHeight="1" x14ac:dyDescent="0.3">
      <c r="A1723" s="249">
        <v>523307</v>
      </c>
      <c r="B1723" s="249" t="s">
        <v>1559</v>
      </c>
      <c r="C1723" s="249" t="s">
        <v>90</v>
      </c>
      <c r="D1723" s="249" t="s">
        <v>1657</v>
      </c>
      <c r="F1723" s="306"/>
      <c r="G1723" s="306"/>
      <c r="H1723" s="306"/>
      <c r="I1723" s="305" t="s">
        <v>2062</v>
      </c>
    </row>
    <row r="1724" spans="1:9" ht="15" customHeight="1" x14ac:dyDescent="0.3">
      <c r="A1724" s="249">
        <v>523311</v>
      </c>
      <c r="B1724" s="249" t="s">
        <v>1870</v>
      </c>
      <c r="C1724" s="249" t="s">
        <v>353</v>
      </c>
      <c r="D1724" s="249" t="s">
        <v>1871</v>
      </c>
      <c r="F1724" s="304"/>
      <c r="G1724" s="304"/>
      <c r="H1724" s="304"/>
      <c r="I1724" s="305" t="s">
        <v>2062</v>
      </c>
    </row>
    <row r="1725" spans="1:9" ht="15" customHeight="1" x14ac:dyDescent="0.3">
      <c r="A1725" s="249">
        <v>523312</v>
      </c>
      <c r="B1725" s="249" t="s">
        <v>1560</v>
      </c>
      <c r="C1725" s="249" t="s">
        <v>1561</v>
      </c>
      <c r="D1725" s="249" t="s">
        <v>1784</v>
      </c>
      <c r="F1725" s="304"/>
      <c r="G1725" s="304"/>
      <c r="H1725" s="304"/>
      <c r="I1725" s="305" t="s">
        <v>2062</v>
      </c>
    </row>
    <row r="1726" spans="1:9" ht="15" customHeight="1" x14ac:dyDescent="0.3">
      <c r="A1726" s="249">
        <v>523313</v>
      </c>
      <c r="B1726" s="249" t="s">
        <v>1562</v>
      </c>
      <c r="C1726" s="249" t="s">
        <v>67</v>
      </c>
      <c r="D1726" s="249" t="s">
        <v>1673</v>
      </c>
      <c r="F1726" s="304"/>
      <c r="G1726" s="304"/>
      <c r="H1726" s="304"/>
      <c r="I1726" s="305" t="s">
        <v>2062</v>
      </c>
    </row>
    <row r="1727" spans="1:9" ht="15" customHeight="1" x14ac:dyDescent="0.3">
      <c r="A1727" s="249">
        <v>523317</v>
      </c>
      <c r="B1727" s="249" t="s">
        <v>1563</v>
      </c>
      <c r="C1727" s="249" t="s">
        <v>1564</v>
      </c>
      <c r="D1727" s="249" t="s">
        <v>1872</v>
      </c>
      <c r="F1727" s="307"/>
      <c r="G1727" s="307"/>
      <c r="H1727" s="307"/>
      <c r="I1727" s="305" t="s">
        <v>2062</v>
      </c>
    </row>
    <row r="1728" spans="1:9" ht="15" customHeight="1" x14ac:dyDescent="0.3">
      <c r="A1728" s="249">
        <v>523319</v>
      </c>
      <c r="B1728" s="249" t="s">
        <v>1565</v>
      </c>
      <c r="C1728" s="249" t="s">
        <v>323</v>
      </c>
      <c r="D1728" s="249" t="s">
        <v>1656</v>
      </c>
      <c r="I1728" s="305" t="s">
        <v>2062</v>
      </c>
    </row>
    <row r="1729" spans="1:9" ht="15" customHeight="1" x14ac:dyDescent="0.3">
      <c r="A1729" s="249">
        <v>523323</v>
      </c>
      <c r="B1729" s="249" t="s">
        <v>1567</v>
      </c>
      <c r="C1729" s="249" t="s">
        <v>82</v>
      </c>
      <c r="D1729" s="249" t="s">
        <v>1873</v>
      </c>
      <c r="F1729" s="306"/>
      <c r="G1729" s="306"/>
      <c r="H1729" s="306"/>
      <c r="I1729" s="305" t="s">
        <v>2062</v>
      </c>
    </row>
    <row r="1730" spans="1:9" ht="15" customHeight="1" x14ac:dyDescent="0.3">
      <c r="A1730" s="249">
        <v>523328</v>
      </c>
      <c r="B1730" s="249" t="s">
        <v>2545</v>
      </c>
      <c r="C1730" s="249" t="s">
        <v>2546</v>
      </c>
      <c r="D1730" s="249" t="s">
        <v>1647</v>
      </c>
      <c r="F1730" s="306"/>
      <c r="G1730" s="306"/>
      <c r="H1730" s="306"/>
      <c r="I1730" s="305" t="s">
        <v>2062</v>
      </c>
    </row>
    <row r="1731" spans="1:9" ht="15" customHeight="1" x14ac:dyDescent="0.3">
      <c r="A1731" s="249">
        <v>523330</v>
      </c>
      <c r="B1731" s="249" t="s">
        <v>1875</v>
      </c>
      <c r="C1731" s="249" t="s">
        <v>94</v>
      </c>
      <c r="D1731" s="249" t="s">
        <v>1675</v>
      </c>
      <c r="F1731" s="304"/>
      <c r="G1731" s="304"/>
      <c r="H1731" s="304"/>
      <c r="I1731" s="305" t="s">
        <v>2062</v>
      </c>
    </row>
    <row r="1732" spans="1:9" ht="15" customHeight="1" x14ac:dyDescent="0.3">
      <c r="A1732" s="249">
        <v>523341</v>
      </c>
      <c r="B1732" s="249" t="s">
        <v>1877</v>
      </c>
      <c r="C1732" s="249" t="s">
        <v>255</v>
      </c>
      <c r="D1732" s="249" t="s">
        <v>1715</v>
      </c>
      <c r="F1732" s="306"/>
      <c r="G1732" s="306"/>
      <c r="H1732" s="306"/>
      <c r="I1732" s="305" t="s">
        <v>2062</v>
      </c>
    </row>
    <row r="1733" spans="1:9" ht="15" customHeight="1" x14ac:dyDescent="0.3">
      <c r="A1733" s="249">
        <v>523343</v>
      </c>
      <c r="B1733" s="249" t="s">
        <v>2547</v>
      </c>
      <c r="C1733" s="249" t="s">
        <v>74</v>
      </c>
      <c r="D1733" s="249" t="s">
        <v>1680</v>
      </c>
      <c r="F1733" s="307"/>
      <c r="G1733" s="307"/>
      <c r="H1733" s="307"/>
      <c r="I1733" s="305" t="s">
        <v>2062</v>
      </c>
    </row>
    <row r="1734" spans="1:9" ht="15" customHeight="1" x14ac:dyDescent="0.3">
      <c r="A1734" s="249">
        <v>523352</v>
      </c>
      <c r="B1734" s="249" t="s">
        <v>1878</v>
      </c>
      <c r="C1734" s="249" t="s">
        <v>349</v>
      </c>
      <c r="D1734" s="249" t="s">
        <v>1771</v>
      </c>
      <c r="I1734" s="305" t="s">
        <v>2062</v>
      </c>
    </row>
    <row r="1735" spans="1:9" ht="15" customHeight="1" x14ac:dyDescent="0.3">
      <c r="A1735" s="249">
        <v>523355</v>
      </c>
      <c r="B1735" s="249" t="s">
        <v>2548</v>
      </c>
      <c r="C1735" s="249" t="s">
        <v>71</v>
      </c>
      <c r="D1735" s="249" t="s">
        <v>2549</v>
      </c>
      <c r="F1735" s="304"/>
      <c r="G1735" s="304"/>
      <c r="H1735" s="304"/>
      <c r="I1735" s="305" t="s">
        <v>2062</v>
      </c>
    </row>
    <row r="1736" spans="1:9" ht="15" customHeight="1" x14ac:dyDescent="0.3">
      <c r="A1736" s="249">
        <v>523357</v>
      </c>
      <c r="B1736" s="249" t="s">
        <v>1879</v>
      </c>
      <c r="C1736" s="249" t="s">
        <v>71</v>
      </c>
      <c r="D1736" s="249" t="s">
        <v>1744</v>
      </c>
      <c r="F1736" s="306"/>
      <c r="G1736" s="306"/>
      <c r="H1736" s="306"/>
      <c r="I1736" s="305" t="s">
        <v>2062</v>
      </c>
    </row>
    <row r="1737" spans="1:9" ht="15" customHeight="1" x14ac:dyDescent="0.3">
      <c r="A1737" s="249">
        <v>523363</v>
      </c>
      <c r="B1737" s="249" t="s">
        <v>2550</v>
      </c>
      <c r="C1737" s="249" t="s">
        <v>338</v>
      </c>
      <c r="D1737" s="249" t="s">
        <v>1800</v>
      </c>
      <c r="F1737" s="304"/>
      <c r="G1737" s="304"/>
      <c r="H1737" s="304"/>
      <c r="I1737" s="305" t="s">
        <v>2062</v>
      </c>
    </row>
    <row r="1738" spans="1:9" ht="15" customHeight="1" x14ac:dyDescent="0.3">
      <c r="A1738" s="249">
        <v>523380</v>
      </c>
      <c r="B1738" s="249" t="s">
        <v>2552</v>
      </c>
      <c r="C1738" s="249" t="s">
        <v>67</v>
      </c>
      <c r="D1738" s="249" t="s">
        <v>1647</v>
      </c>
      <c r="F1738" s="306"/>
      <c r="G1738" s="306"/>
      <c r="H1738" s="306"/>
      <c r="I1738" s="305" t="s">
        <v>2062</v>
      </c>
    </row>
    <row r="1739" spans="1:9" ht="15" customHeight="1" x14ac:dyDescent="0.3">
      <c r="A1739" s="249">
        <v>523385</v>
      </c>
      <c r="B1739" s="249" t="s">
        <v>1887</v>
      </c>
      <c r="C1739" s="249" t="s">
        <v>1888</v>
      </c>
      <c r="D1739" s="249" t="s">
        <v>1794</v>
      </c>
      <c r="F1739" s="304"/>
      <c r="G1739" s="304"/>
      <c r="H1739" s="304"/>
      <c r="I1739" s="305" t="s">
        <v>2062</v>
      </c>
    </row>
    <row r="1740" spans="1:9" ht="15" customHeight="1" x14ac:dyDescent="0.3">
      <c r="A1740" s="249">
        <v>523386</v>
      </c>
      <c r="B1740" s="249" t="s">
        <v>1889</v>
      </c>
      <c r="C1740" s="249" t="s">
        <v>1890</v>
      </c>
      <c r="D1740" s="249" t="s">
        <v>1891</v>
      </c>
      <c r="F1740" s="304"/>
      <c r="G1740" s="304"/>
      <c r="H1740" s="304"/>
      <c r="I1740" s="305" t="s">
        <v>2062</v>
      </c>
    </row>
    <row r="1741" spans="1:9" ht="15" customHeight="1" x14ac:dyDescent="0.3">
      <c r="A1741" s="249">
        <v>523387</v>
      </c>
      <c r="B1741" s="249" t="s">
        <v>2553</v>
      </c>
      <c r="C1741" s="249" t="s">
        <v>334</v>
      </c>
      <c r="D1741" s="249" t="s">
        <v>1784</v>
      </c>
      <c r="F1741" s="306"/>
      <c r="G1741" s="306"/>
      <c r="H1741" s="306"/>
      <c r="I1741" s="305" t="s">
        <v>2062</v>
      </c>
    </row>
    <row r="1742" spans="1:9" ht="15" customHeight="1" x14ac:dyDescent="0.3">
      <c r="A1742" s="249">
        <v>523390</v>
      </c>
      <c r="B1742" s="249" t="s">
        <v>3173</v>
      </c>
      <c r="C1742" s="249" t="s">
        <v>86</v>
      </c>
      <c r="D1742" s="249" t="s">
        <v>1709</v>
      </c>
      <c r="F1742" s="307"/>
      <c r="G1742" s="307"/>
      <c r="H1742" s="307"/>
      <c r="I1742" s="305" t="s">
        <v>2062</v>
      </c>
    </row>
    <row r="1743" spans="1:9" ht="15" customHeight="1" x14ac:dyDescent="0.3">
      <c r="A1743" s="249">
        <v>523391</v>
      </c>
      <c r="B1743" s="249" t="s">
        <v>1892</v>
      </c>
      <c r="C1743" s="249" t="s">
        <v>271</v>
      </c>
      <c r="D1743" s="249" t="s">
        <v>1893</v>
      </c>
      <c r="F1743" s="304"/>
      <c r="G1743" s="304"/>
      <c r="H1743" s="304"/>
      <c r="I1743" s="305" t="s">
        <v>2062</v>
      </c>
    </row>
    <row r="1744" spans="1:9" ht="15" customHeight="1" x14ac:dyDescent="0.3">
      <c r="A1744" s="249">
        <v>523399</v>
      </c>
      <c r="B1744" s="249" t="s">
        <v>1894</v>
      </c>
      <c r="C1744" s="249" t="s">
        <v>76</v>
      </c>
      <c r="D1744" s="249" t="s">
        <v>529</v>
      </c>
      <c r="F1744" s="306"/>
      <c r="G1744" s="306"/>
      <c r="H1744" s="306"/>
      <c r="I1744" s="305" t="s">
        <v>2062</v>
      </c>
    </row>
    <row r="1745" spans="1:9" ht="15" customHeight="1" x14ac:dyDescent="0.3">
      <c r="A1745" s="249">
        <v>523402</v>
      </c>
      <c r="B1745" s="249" t="s">
        <v>1896</v>
      </c>
      <c r="C1745" s="249" t="s">
        <v>70</v>
      </c>
      <c r="D1745" s="249" t="s">
        <v>1897</v>
      </c>
      <c r="F1745" s="304"/>
      <c r="G1745" s="304"/>
      <c r="H1745" s="304"/>
      <c r="I1745" s="305" t="s">
        <v>2062</v>
      </c>
    </row>
    <row r="1746" spans="1:9" ht="15" customHeight="1" x14ac:dyDescent="0.3">
      <c r="A1746" s="249">
        <v>523403</v>
      </c>
      <c r="B1746" s="249" t="s">
        <v>1898</v>
      </c>
      <c r="C1746" s="249" t="s">
        <v>319</v>
      </c>
      <c r="D1746" s="249" t="s">
        <v>1899</v>
      </c>
      <c r="F1746" s="304"/>
      <c r="G1746" s="304"/>
      <c r="H1746" s="304"/>
      <c r="I1746" s="305" t="s">
        <v>2062</v>
      </c>
    </row>
    <row r="1747" spans="1:9" ht="15" customHeight="1" x14ac:dyDescent="0.3">
      <c r="A1747" s="249">
        <v>523404</v>
      </c>
      <c r="B1747" s="249" t="s">
        <v>1900</v>
      </c>
      <c r="C1747" s="249" t="s">
        <v>102</v>
      </c>
      <c r="D1747" s="249" t="s">
        <v>3111</v>
      </c>
      <c r="F1747" s="304"/>
      <c r="G1747" s="304"/>
      <c r="H1747" s="304"/>
      <c r="I1747" s="305" t="s">
        <v>2062</v>
      </c>
    </row>
    <row r="1748" spans="1:9" ht="15" customHeight="1" x14ac:dyDescent="0.3">
      <c r="A1748" s="249">
        <v>523407</v>
      </c>
      <c r="B1748" s="249" t="s">
        <v>1901</v>
      </c>
      <c r="C1748" s="249" t="s">
        <v>287</v>
      </c>
      <c r="D1748" s="249" t="s">
        <v>1647</v>
      </c>
      <c r="F1748" s="304"/>
      <c r="G1748" s="304"/>
      <c r="H1748" s="304"/>
      <c r="I1748" s="305" t="s">
        <v>2062</v>
      </c>
    </row>
    <row r="1749" spans="1:9" ht="15" customHeight="1" x14ac:dyDescent="0.3">
      <c r="A1749" s="249">
        <v>523412</v>
      </c>
      <c r="B1749" s="249" t="s">
        <v>2554</v>
      </c>
      <c r="C1749" s="249" t="s">
        <v>252</v>
      </c>
      <c r="D1749" s="249" t="s">
        <v>1650</v>
      </c>
      <c r="F1749" s="306"/>
      <c r="G1749" s="306"/>
      <c r="H1749" s="306"/>
      <c r="I1749" s="305" t="s">
        <v>2062</v>
      </c>
    </row>
    <row r="1750" spans="1:9" ht="15" customHeight="1" x14ac:dyDescent="0.3">
      <c r="A1750" s="249">
        <v>523417</v>
      </c>
      <c r="B1750" s="249" t="s">
        <v>1902</v>
      </c>
      <c r="C1750" s="249" t="s">
        <v>85</v>
      </c>
      <c r="D1750" s="249" t="s">
        <v>1903</v>
      </c>
      <c r="F1750" s="307"/>
      <c r="G1750" s="307"/>
      <c r="H1750" s="307"/>
      <c r="I1750" s="305" t="s">
        <v>2062</v>
      </c>
    </row>
    <row r="1751" spans="1:9" ht="15" customHeight="1" x14ac:dyDescent="0.3">
      <c r="A1751" s="249">
        <v>523424</v>
      </c>
      <c r="B1751" s="249" t="s">
        <v>1904</v>
      </c>
      <c r="C1751" s="249" t="s">
        <v>70</v>
      </c>
      <c r="D1751" s="249" t="s">
        <v>1685</v>
      </c>
      <c r="F1751" s="306"/>
      <c r="G1751" s="306"/>
      <c r="H1751" s="306"/>
      <c r="I1751" s="305" t="s">
        <v>2062</v>
      </c>
    </row>
    <row r="1752" spans="1:9" ht="15" customHeight="1" x14ac:dyDescent="0.3">
      <c r="A1752" s="249">
        <v>523432</v>
      </c>
      <c r="B1752" s="249" t="s">
        <v>1906</v>
      </c>
      <c r="C1752" s="249" t="s">
        <v>69</v>
      </c>
      <c r="D1752" s="249" t="s">
        <v>556</v>
      </c>
      <c r="F1752" s="304"/>
      <c r="G1752" s="304"/>
      <c r="H1752" s="304"/>
      <c r="I1752" s="305" t="s">
        <v>2062</v>
      </c>
    </row>
    <row r="1753" spans="1:9" ht="15" customHeight="1" x14ac:dyDescent="0.3">
      <c r="A1753" s="249">
        <v>523435</v>
      </c>
      <c r="B1753" s="249" t="s">
        <v>1907</v>
      </c>
      <c r="C1753" s="249" t="s">
        <v>654</v>
      </c>
      <c r="D1753" s="249" t="s">
        <v>1895</v>
      </c>
      <c r="F1753" s="304"/>
      <c r="G1753" s="304"/>
      <c r="H1753" s="304"/>
      <c r="I1753" s="305" t="s">
        <v>2062</v>
      </c>
    </row>
    <row r="1754" spans="1:9" ht="15" customHeight="1" x14ac:dyDescent="0.3">
      <c r="A1754" s="249">
        <v>523437</v>
      </c>
      <c r="B1754" s="249" t="s">
        <v>1908</v>
      </c>
      <c r="C1754" s="249" t="s">
        <v>1909</v>
      </c>
      <c r="D1754" s="249" t="s">
        <v>1779</v>
      </c>
      <c r="F1754" s="304"/>
      <c r="G1754" s="304"/>
      <c r="H1754" s="304"/>
      <c r="I1754" s="305" t="s">
        <v>2062</v>
      </c>
    </row>
    <row r="1755" spans="1:9" ht="15" customHeight="1" x14ac:dyDescent="0.3">
      <c r="A1755" s="249">
        <v>523440</v>
      </c>
      <c r="B1755" s="249" t="s">
        <v>1911</v>
      </c>
      <c r="C1755" s="249" t="s">
        <v>434</v>
      </c>
      <c r="D1755" s="249" t="s">
        <v>1761</v>
      </c>
      <c r="F1755" s="304"/>
      <c r="G1755" s="304"/>
      <c r="H1755" s="304"/>
      <c r="I1755" s="305" t="s">
        <v>2062</v>
      </c>
    </row>
    <row r="1756" spans="1:9" ht="15" customHeight="1" x14ac:dyDescent="0.3">
      <c r="A1756" s="249">
        <v>523445</v>
      </c>
      <c r="B1756" s="249" t="s">
        <v>2555</v>
      </c>
      <c r="C1756" s="249" t="s">
        <v>759</v>
      </c>
      <c r="D1756" s="249" t="s">
        <v>2556</v>
      </c>
      <c r="F1756" s="306"/>
      <c r="G1756" s="306"/>
      <c r="H1756" s="306"/>
      <c r="I1756" s="305" t="s">
        <v>2062</v>
      </c>
    </row>
    <row r="1757" spans="1:9" ht="15" customHeight="1" x14ac:dyDescent="0.3">
      <c r="A1757" s="249">
        <v>523449</v>
      </c>
      <c r="B1757" s="249" t="s">
        <v>1914</v>
      </c>
      <c r="C1757" s="249" t="s">
        <v>70</v>
      </c>
      <c r="D1757" s="249" t="s">
        <v>3174</v>
      </c>
      <c r="F1757" s="304"/>
      <c r="G1757" s="304"/>
      <c r="H1757" s="304"/>
      <c r="I1757" s="305" t="s">
        <v>2062</v>
      </c>
    </row>
    <row r="1758" spans="1:9" ht="15" customHeight="1" x14ac:dyDescent="0.3">
      <c r="A1758" s="249">
        <v>523456</v>
      </c>
      <c r="B1758" s="249" t="s">
        <v>1916</v>
      </c>
      <c r="C1758" s="249" t="s">
        <v>83</v>
      </c>
      <c r="D1758" s="249" t="s">
        <v>1647</v>
      </c>
      <c r="F1758" s="306"/>
      <c r="G1758" s="306"/>
      <c r="H1758" s="306"/>
      <c r="I1758" s="305" t="s">
        <v>2062</v>
      </c>
    </row>
    <row r="1759" spans="1:9" ht="15" customHeight="1" x14ac:dyDescent="0.3">
      <c r="A1759" s="249">
        <v>523458</v>
      </c>
      <c r="B1759" s="249" t="s">
        <v>1917</v>
      </c>
      <c r="C1759" s="249" t="s">
        <v>391</v>
      </c>
      <c r="D1759" s="249" t="s">
        <v>1918</v>
      </c>
      <c r="F1759" s="304"/>
      <c r="G1759" s="304"/>
      <c r="H1759" s="304"/>
      <c r="I1759" s="305" t="s">
        <v>2062</v>
      </c>
    </row>
    <row r="1760" spans="1:9" ht="15" customHeight="1" x14ac:dyDescent="0.3">
      <c r="A1760" s="249">
        <v>523464</v>
      </c>
      <c r="B1760" s="249" t="s">
        <v>1919</v>
      </c>
      <c r="C1760" s="249" t="s">
        <v>88</v>
      </c>
      <c r="D1760" s="249" t="s">
        <v>1839</v>
      </c>
      <c r="F1760" s="306"/>
      <c r="G1760" s="306"/>
      <c r="H1760" s="306"/>
      <c r="I1760" s="305" t="s">
        <v>2062</v>
      </c>
    </row>
    <row r="1761" spans="1:9" ht="15" customHeight="1" x14ac:dyDescent="0.3">
      <c r="A1761" s="249">
        <v>523473</v>
      </c>
      <c r="B1761" s="249" t="s">
        <v>2558</v>
      </c>
      <c r="C1761" s="249" t="s">
        <v>1831</v>
      </c>
      <c r="D1761" s="249" t="s">
        <v>2559</v>
      </c>
      <c r="I1761" s="305" t="s">
        <v>2062</v>
      </c>
    </row>
    <row r="1762" spans="1:9" ht="15" customHeight="1" x14ac:dyDescent="0.3">
      <c r="A1762" s="249">
        <v>523474</v>
      </c>
      <c r="B1762" s="249" t="s">
        <v>2560</v>
      </c>
      <c r="C1762" s="249" t="s">
        <v>71</v>
      </c>
      <c r="D1762" s="249" t="s">
        <v>1746</v>
      </c>
      <c r="F1762" s="306"/>
      <c r="G1762" s="306"/>
      <c r="H1762" s="306"/>
      <c r="I1762" s="305" t="s">
        <v>2062</v>
      </c>
    </row>
    <row r="1763" spans="1:9" ht="15" customHeight="1" x14ac:dyDescent="0.3">
      <c r="A1763" s="249">
        <v>523478</v>
      </c>
      <c r="B1763" s="249" t="s">
        <v>1920</v>
      </c>
      <c r="C1763" s="249" t="s">
        <v>78</v>
      </c>
      <c r="D1763" s="249" t="s">
        <v>1921</v>
      </c>
      <c r="F1763" s="304"/>
      <c r="G1763" s="304"/>
      <c r="H1763" s="304"/>
      <c r="I1763" s="305" t="s">
        <v>2062</v>
      </c>
    </row>
    <row r="1764" spans="1:9" ht="15" customHeight="1" x14ac:dyDescent="0.3">
      <c r="A1764" s="249">
        <v>523479</v>
      </c>
      <c r="B1764" s="249" t="s">
        <v>1922</v>
      </c>
      <c r="C1764" s="249" t="s">
        <v>1644</v>
      </c>
      <c r="D1764" s="249" t="s">
        <v>1761</v>
      </c>
      <c r="F1764" s="306"/>
      <c r="G1764" s="306"/>
      <c r="H1764" s="306"/>
      <c r="I1764" s="305" t="s">
        <v>2062</v>
      </c>
    </row>
    <row r="1765" spans="1:9" ht="15" customHeight="1" x14ac:dyDescent="0.3">
      <c r="A1765" s="249">
        <v>523481</v>
      </c>
      <c r="B1765" s="249" t="s">
        <v>2561</v>
      </c>
      <c r="C1765" s="249" t="s">
        <v>386</v>
      </c>
      <c r="D1765" s="249" t="s">
        <v>2562</v>
      </c>
      <c r="I1765" s="305" t="s">
        <v>2062</v>
      </c>
    </row>
    <row r="1766" spans="1:9" ht="15" customHeight="1" x14ac:dyDescent="0.3">
      <c r="A1766" s="249">
        <v>523497</v>
      </c>
      <c r="B1766" s="249" t="s">
        <v>1924</v>
      </c>
      <c r="C1766" s="249" t="s">
        <v>1645</v>
      </c>
      <c r="D1766" s="249" t="s">
        <v>1763</v>
      </c>
      <c r="F1766" s="306"/>
      <c r="G1766" s="306"/>
      <c r="H1766" s="306"/>
      <c r="I1766" s="305" t="s">
        <v>2062</v>
      </c>
    </row>
    <row r="1767" spans="1:9" ht="15" customHeight="1" x14ac:dyDescent="0.3">
      <c r="A1767" s="249">
        <v>523510</v>
      </c>
      <c r="B1767" s="249" t="s">
        <v>2563</v>
      </c>
      <c r="C1767" s="249" t="s">
        <v>76</v>
      </c>
      <c r="D1767" s="249" t="s">
        <v>1649</v>
      </c>
      <c r="F1767" s="306"/>
      <c r="G1767" s="306"/>
      <c r="H1767" s="306"/>
      <c r="I1767" s="305" t="s">
        <v>2062</v>
      </c>
    </row>
    <row r="1768" spans="1:9" ht="15" customHeight="1" x14ac:dyDescent="0.3">
      <c r="A1768" s="249">
        <v>523511</v>
      </c>
      <c r="B1768" s="249" t="s">
        <v>1929</v>
      </c>
      <c r="C1768" s="249" t="s">
        <v>353</v>
      </c>
      <c r="D1768" s="249" t="s">
        <v>1714</v>
      </c>
      <c r="I1768" s="305" t="s">
        <v>2062</v>
      </c>
    </row>
    <row r="1769" spans="1:9" ht="15" customHeight="1" x14ac:dyDescent="0.3">
      <c r="A1769" s="249">
        <v>523512</v>
      </c>
      <c r="B1769" s="249" t="s">
        <v>1591</v>
      </c>
      <c r="C1769" s="249" t="s">
        <v>1592</v>
      </c>
      <c r="D1769" s="249" t="s">
        <v>2044</v>
      </c>
      <c r="F1769" s="306"/>
      <c r="G1769" s="306"/>
      <c r="H1769" s="306"/>
      <c r="I1769" s="305" t="s">
        <v>2062</v>
      </c>
    </row>
    <row r="1770" spans="1:9" ht="15" customHeight="1" x14ac:dyDescent="0.3">
      <c r="A1770" s="249">
        <v>523518</v>
      </c>
      <c r="B1770" s="249" t="s">
        <v>1930</v>
      </c>
      <c r="C1770" s="249" t="s">
        <v>90</v>
      </c>
      <c r="D1770" s="249" t="s">
        <v>1931</v>
      </c>
      <c r="F1770" s="306"/>
      <c r="G1770" s="306"/>
      <c r="H1770" s="306"/>
      <c r="I1770" s="305" t="s">
        <v>2062</v>
      </c>
    </row>
    <row r="1771" spans="1:9" ht="15" customHeight="1" x14ac:dyDescent="0.3">
      <c r="A1771" s="249">
        <v>523525</v>
      </c>
      <c r="B1771" s="249" t="s">
        <v>1933</v>
      </c>
      <c r="C1771" s="249" t="s">
        <v>287</v>
      </c>
      <c r="D1771" s="249" t="s">
        <v>1934</v>
      </c>
      <c r="F1771" s="306"/>
      <c r="G1771" s="306"/>
      <c r="H1771" s="306"/>
      <c r="I1771" s="305" t="s">
        <v>2062</v>
      </c>
    </row>
    <row r="1772" spans="1:9" ht="15" customHeight="1" x14ac:dyDescent="0.3">
      <c r="A1772" s="249">
        <v>523526</v>
      </c>
      <c r="B1772" s="249" t="s">
        <v>1935</v>
      </c>
      <c r="C1772" s="249" t="s">
        <v>347</v>
      </c>
      <c r="D1772" s="249" t="s">
        <v>1693</v>
      </c>
      <c r="I1772" s="305" t="s">
        <v>2062</v>
      </c>
    </row>
    <row r="1773" spans="1:9" ht="15" customHeight="1" x14ac:dyDescent="0.3">
      <c r="A1773" s="249">
        <v>523528</v>
      </c>
      <c r="B1773" s="249" t="s">
        <v>1593</v>
      </c>
      <c r="C1773" s="249" t="s">
        <v>92</v>
      </c>
      <c r="D1773" s="249" t="s">
        <v>1886</v>
      </c>
      <c r="F1773" s="306"/>
      <c r="G1773" s="306"/>
      <c r="H1773" s="306"/>
      <c r="I1773" s="305" t="s">
        <v>2062</v>
      </c>
    </row>
    <row r="1774" spans="1:9" ht="15" customHeight="1" x14ac:dyDescent="0.3">
      <c r="A1774" s="249">
        <v>523539</v>
      </c>
      <c r="B1774" s="249" t="s">
        <v>1936</v>
      </c>
      <c r="C1774" s="249" t="s">
        <v>90</v>
      </c>
      <c r="D1774" s="249" t="s">
        <v>1719</v>
      </c>
      <c r="F1774" s="307"/>
      <c r="G1774" s="307"/>
      <c r="H1774" s="307"/>
      <c r="I1774" s="305" t="s">
        <v>2062</v>
      </c>
    </row>
    <row r="1775" spans="1:9" ht="15" customHeight="1" x14ac:dyDescent="0.3">
      <c r="A1775" s="249">
        <v>523546</v>
      </c>
      <c r="B1775" s="249" t="s">
        <v>1937</v>
      </c>
      <c r="C1775" s="249" t="s">
        <v>94</v>
      </c>
      <c r="D1775" s="249" t="s">
        <v>1751</v>
      </c>
      <c r="F1775" s="304"/>
      <c r="G1775" s="304"/>
      <c r="H1775" s="304"/>
      <c r="I1775" s="305" t="s">
        <v>2062</v>
      </c>
    </row>
    <row r="1776" spans="1:9" ht="15" customHeight="1" x14ac:dyDescent="0.3">
      <c r="A1776" s="249">
        <v>523557</v>
      </c>
      <c r="B1776" s="249" t="s">
        <v>1938</v>
      </c>
      <c r="C1776" s="249" t="s">
        <v>67</v>
      </c>
      <c r="D1776" s="249" t="s">
        <v>1654</v>
      </c>
      <c r="F1776" s="304"/>
      <c r="G1776" s="304"/>
      <c r="H1776" s="304"/>
      <c r="I1776" s="305" t="s">
        <v>2062</v>
      </c>
    </row>
    <row r="1777" spans="1:9" ht="15" customHeight="1" x14ac:dyDescent="0.3">
      <c r="A1777" s="249">
        <v>523563</v>
      </c>
      <c r="B1777" s="249" t="s">
        <v>1941</v>
      </c>
      <c r="C1777" s="249" t="s">
        <v>71</v>
      </c>
      <c r="D1777" s="249" t="s">
        <v>1780</v>
      </c>
      <c r="F1777" s="304"/>
      <c r="G1777" s="304"/>
      <c r="H1777" s="304"/>
      <c r="I1777" s="305" t="s">
        <v>2062</v>
      </c>
    </row>
    <row r="1778" spans="1:9" ht="15" customHeight="1" x14ac:dyDescent="0.3">
      <c r="A1778" s="249">
        <v>523565</v>
      </c>
      <c r="B1778" s="249" t="s">
        <v>1942</v>
      </c>
      <c r="C1778" s="249" t="s">
        <v>71</v>
      </c>
      <c r="D1778" s="249" t="s">
        <v>2871</v>
      </c>
      <c r="F1778" s="306"/>
      <c r="G1778" s="306"/>
      <c r="H1778" s="306"/>
      <c r="I1778" s="305" t="s">
        <v>2062</v>
      </c>
    </row>
    <row r="1779" spans="1:9" ht="15" customHeight="1" x14ac:dyDescent="0.3">
      <c r="A1779" s="249">
        <v>523567</v>
      </c>
      <c r="B1779" s="249" t="s">
        <v>3175</v>
      </c>
      <c r="C1779" s="249" t="s">
        <v>71</v>
      </c>
      <c r="D1779" s="249" t="s">
        <v>556</v>
      </c>
      <c r="F1779" s="304"/>
      <c r="G1779" s="304"/>
      <c r="H1779" s="304"/>
      <c r="I1779" s="305" t="s">
        <v>2062</v>
      </c>
    </row>
    <row r="1780" spans="1:9" ht="15" customHeight="1" x14ac:dyDescent="0.3">
      <c r="A1780" s="249">
        <v>523592</v>
      </c>
      <c r="B1780" s="249" t="s">
        <v>1945</v>
      </c>
      <c r="C1780" s="249" t="s">
        <v>90</v>
      </c>
      <c r="D1780" s="249" t="s">
        <v>1730</v>
      </c>
      <c r="F1780" s="304"/>
      <c r="G1780" s="304"/>
      <c r="H1780" s="304"/>
      <c r="I1780" s="305" t="s">
        <v>2062</v>
      </c>
    </row>
    <row r="1781" spans="1:9" ht="15" customHeight="1" x14ac:dyDescent="0.3">
      <c r="A1781" s="249">
        <v>523608</v>
      </c>
      <c r="B1781" s="249" t="s">
        <v>1947</v>
      </c>
      <c r="C1781" s="249" t="s">
        <v>70</v>
      </c>
      <c r="D1781" s="249" t="s">
        <v>1681</v>
      </c>
      <c r="F1781" s="304"/>
      <c r="G1781" s="304"/>
      <c r="H1781" s="304"/>
      <c r="I1781" s="305" t="s">
        <v>2062</v>
      </c>
    </row>
    <row r="1782" spans="1:9" ht="15" customHeight="1" x14ac:dyDescent="0.3">
      <c r="A1782" s="249">
        <v>523609</v>
      </c>
      <c r="B1782" s="249" t="s">
        <v>1948</v>
      </c>
      <c r="C1782" s="249" t="s">
        <v>323</v>
      </c>
      <c r="D1782" s="249" t="s">
        <v>1925</v>
      </c>
      <c r="E1782" s="304"/>
      <c r="F1782" s="304"/>
      <c r="G1782" s="304"/>
      <c r="H1782" s="304"/>
      <c r="I1782" s="305" t="s">
        <v>2062</v>
      </c>
    </row>
    <row r="1783" spans="1:9" ht="15" customHeight="1" x14ac:dyDescent="0.3">
      <c r="A1783" s="249">
        <v>523629</v>
      </c>
      <c r="B1783" s="249" t="s">
        <v>1951</v>
      </c>
      <c r="C1783" s="249" t="s">
        <v>70</v>
      </c>
      <c r="D1783" s="249" t="s">
        <v>1680</v>
      </c>
      <c r="F1783" s="306"/>
      <c r="G1783" s="306"/>
      <c r="H1783" s="306"/>
      <c r="I1783" s="305" t="s">
        <v>2062</v>
      </c>
    </row>
    <row r="1784" spans="1:9" ht="15" customHeight="1" x14ac:dyDescent="0.3">
      <c r="A1784" s="249">
        <v>523630</v>
      </c>
      <c r="B1784" s="249" t="s">
        <v>1952</v>
      </c>
      <c r="C1784" s="249" t="s">
        <v>489</v>
      </c>
      <c r="D1784" s="249" t="s">
        <v>1679</v>
      </c>
      <c r="F1784" s="304"/>
      <c r="G1784" s="304"/>
      <c r="H1784" s="304"/>
      <c r="I1784" s="305" t="s">
        <v>2062</v>
      </c>
    </row>
    <row r="1785" spans="1:9" ht="15" customHeight="1" x14ac:dyDescent="0.3">
      <c r="A1785" s="249">
        <v>523634</v>
      </c>
      <c r="B1785" s="249" t="s">
        <v>1826</v>
      </c>
      <c r="C1785" s="249" t="s">
        <v>83</v>
      </c>
      <c r="D1785" s="249" t="s">
        <v>1753</v>
      </c>
      <c r="F1785" s="304"/>
      <c r="G1785" s="304"/>
      <c r="H1785" s="304"/>
      <c r="I1785" s="305" t="s">
        <v>2062</v>
      </c>
    </row>
    <row r="1786" spans="1:9" ht="15" customHeight="1" x14ac:dyDescent="0.3">
      <c r="A1786" s="249">
        <v>523646</v>
      </c>
      <c r="B1786" s="249" t="s">
        <v>1956</v>
      </c>
      <c r="C1786" s="249" t="s">
        <v>1957</v>
      </c>
      <c r="D1786" s="249" t="s">
        <v>1656</v>
      </c>
      <c r="F1786" s="304"/>
      <c r="G1786" s="304"/>
      <c r="H1786" s="304"/>
      <c r="I1786" s="305" t="s">
        <v>2062</v>
      </c>
    </row>
    <row r="1787" spans="1:9" ht="15" customHeight="1" x14ac:dyDescent="0.3">
      <c r="A1787" s="249">
        <v>523647</v>
      </c>
      <c r="B1787" s="249" t="s">
        <v>1958</v>
      </c>
      <c r="C1787" s="249" t="s">
        <v>1314</v>
      </c>
      <c r="D1787" s="249" t="s">
        <v>1959</v>
      </c>
      <c r="F1787" s="306"/>
      <c r="G1787" s="306"/>
      <c r="H1787" s="306"/>
      <c r="I1787" s="305" t="s">
        <v>2062</v>
      </c>
    </row>
    <row r="1788" spans="1:9" ht="15" customHeight="1" x14ac:dyDescent="0.3">
      <c r="A1788" s="249">
        <v>523654</v>
      </c>
      <c r="B1788" s="249" t="s">
        <v>1960</v>
      </c>
      <c r="C1788" s="249" t="s">
        <v>329</v>
      </c>
      <c r="D1788" s="249" t="s">
        <v>1652</v>
      </c>
      <c r="F1788" s="306"/>
      <c r="G1788" s="306"/>
      <c r="H1788" s="306"/>
      <c r="I1788" s="305" t="s">
        <v>2062</v>
      </c>
    </row>
    <row r="1789" spans="1:9" ht="15" customHeight="1" x14ac:dyDescent="0.3">
      <c r="A1789" s="249">
        <v>523662</v>
      </c>
      <c r="B1789" s="249" t="s">
        <v>1596</v>
      </c>
      <c r="C1789" s="249" t="s">
        <v>1597</v>
      </c>
      <c r="D1789" s="249" t="s">
        <v>2047</v>
      </c>
      <c r="F1789" s="304"/>
      <c r="G1789" s="304"/>
      <c r="H1789" s="304"/>
      <c r="I1789" s="305" t="s">
        <v>2062</v>
      </c>
    </row>
    <row r="1790" spans="1:9" ht="15" customHeight="1" x14ac:dyDescent="0.3">
      <c r="A1790" s="249">
        <v>523668</v>
      </c>
      <c r="B1790" s="249" t="s">
        <v>1961</v>
      </c>
      <c r="C1790" s="249" t="s">
        <v>330</v>
      </c>
      <c r="F1790" s="304"/>
      <c r="G1790" s="304"/>
      <c r="H1790" s="304"/>
      <c r="I1790" s="305" t="s">
        <v>2062</v>
      </c>
    </row>
    <row r="1791" spans="1:9" ht="15" customHeight="1" x14ac:dyDescent="0.3">
      <c r="A1791" s="249">
        <v>523670</v>
      </c>
      <c r="B1791" s="249" t="s">
        <v>1962</v>
      </c>
      <c r="C1791" s="249" t="s">
        <v>1615</v>
      </c>
      <c r="D1791" s="249" t="s">
        <v>1794</v>
      </c>
      <c r="F1791" s="304"/>
      <c r="G1791" s="304"/>
      <c r="H1791" s="304"/>
      <c r="I1791" s="305" t="s">
        <v>2062</v>
      </c>
    </row>
    <row r="1792" spans="1:9" ht="15" customHeight="1" x14ac:dyDescent="0.3">
      <c r="A1792" s="249">
        <v>523695</v>
      </c>
      <c r="B1792" s="249" t="s">
        <v>1965</v>
      </c>
      <c r="C1792" s="249" t="s">
        <v>90</v>
      </c>
      <c r="D1792" s="249" t="s">
        <v>579</v>
      </c>
      <c r="F1792" s="304"/>
      <c r="G1792" s="304"/>
      <c r="H1792" s="304"/>
      <c r="I1792" s="305" t="s">
        <v>2062</v>
      </c>
    </row>
    <row r="1793" spans="1:9" ht="15" customHeight="1" x14ac:dyDescent="0.3">
      <c r="A1793" s="249">
        <v>523701</v>
      </c>
      <c r="B1793" s="249" t="s">
        <v>1967</v>
      </c>
      <c r="C1793" s="249" t="s">
        <v>451</v>
      </c>
      <c r="D1793" s="249" t="s">
        <v>1897</v>
      </c>
      <c r="F1793" s="304"/>
      <c r="G1793" s="304"/>
      <c r="H1793" s="304"/>
      <c r="I1793" s="305" t="s">
        <v>2062</v>
      </c>
    </row>
    <row r="1794" spans="1:9" ht="15" customHeight="1" x14ac:dyDescent="0.3">
      <c r="A1794" s="249">
        <v>523722</v>
      </c>
      <c r="B1794" s="249" t="s">
        <v>2567</v>
      </c>
      <c r="C1794" s="249" t="s">
        <v>2568</v>
      </c>
      <c r="D1794" s="249" t="s">
        <v>1759</v>
      </c>
      <c r="F1794" s="306"/>
      <c r="G1794" s="306"/>
      <c r="H1794" s="306"/>
      <c r="I1794" s="305" t="s">
        <v>2062</v>
      </c>
    </row>
    <row r="1795" spans="1:9" ht="15" customHeight="1" x14ac:dyDescent="0.3">
      <c r="A1795" s="249">
        <v>523725</v>
      </c>
      <c r="B1795" s="249" t="s">
        <v>2569</v>
      </c>
      <c r="C1795" s="249" t="s">
        <v>71</v>
      </c>
      <c r="D1795" s="249" t="s">
        <v>1728</v>
      </c>
      <c r="F1795" s="304"/>
      <c r="G1795" s="304"/>
      <c r="H1795" s="304"/>
      <c r="I1795" s="305" t="s">
        <v>2062</v>
      </c>
    </row>
    <row r="1796" spans="1:9" ht="15" customHeight="1" x14ac:dyDescent="0.3">
      <c r="A1796" s="249">
        <v>523727</v>
      </c>
      <c r="B1796" s="249" t="s">
        <v>1972</v>
      </c>
      <c r="C1796" s="249" t="s">
        <v>79</v>
      </c>
      <c r="D1796" s="249" t="s">
        <v>1259</v>
      </c>
      <c r="F1796" s="306"/>
      <c r="G1796" s="306"/>
      <c r="H1796" s="306"/>
      <c r="I1796" s="305" t="s">
        <v>2062</v>
      </c>
    </row>
    <row r="1797" spans="1:9" ht="15" customHeight="1" x14ac:dyDescent="0.3">
      <c r="A1797" s="249">
        <v>523735</v>
      </c>
      <c r="B1797" s="249" t="s">
        <v>2570</v>
      </c>
      <c r="C1797" s="249" t="s">
        <v>600</v>
      </c>
      <c r="D1797" s="249" t="s">
        <v>1679</v>
      </c>
      <c r="F1797" s="304"/>
      <c r="G1797" s="304"/>
      <c r="H1797" s="304"/>
      <c r="I1797" s="305" t="s">
        <v>2062</v>
      </c>
    </row>
    <row r="1798" spans="1:9" ht="15" customHeight="1" x14ac:dyDescent="0.3">
      <c r="A1798" s="249">
        <v>523737</v>
      </c>
      <c r="B1798" s="249" t="s">
        <v>1973</v>
      </c>
      <c r="C1798" s="249" t="s">
        <v>256</v>
      </c>
      <c r="D1798" s="249" t="s">
        <v>541</v>
      </c>
      <c r="F1798" s="304"/>
      <c r="G1798" s="304"/>
      <c r="H1798" s="304"/>
      <c r="I1798" s="305" t="s">
        <v>2062</v>
      </c>
    </row>
    <row r="1799" spans="1:9" ht="15" customHeight="1" x14ac:dyDescent="0.3">
      <c r="A1799" s="249">
        <v>523740</v>
      </c>
      <c r="B1799" s="249" t="s">
        <v>1975</v>
      </c>
      <c r="C1799" s="249" t="s">
        <v>103</v>
      </c>
      <c r="D1799" s="249" t="s">
        <v>1753</v>
      </c>
      <c r="F1799" s="304"/>
      <c r="G1799" s="304"/>
      <c r="H1799" s="304"/>
      <c r="I1799" s="305" t="s">
        <v>2062</v>
      </c>
    </row>
    <row r="1800" spans="1:9" ht="15" customHeight="1" x14ac:dyDescent="0.3">
      <c r="A1800" s="249">
        <v>523753</v>
      </c>
      <c r="B1800" s="249" t="s">
        <v>2571</v>
      </c>
      <c r="C1800" s="249" t="s">
        <v>90</v>
      </c>
      <c r="D1800" s="249" t="s">
        <v>1659</v>
      </c>
      <c r="F1800" s="306"/>
      <c r="G1800" s="306"/>
      <c r="H1800" s="306"/>
      <c r="I1800" s="305" t="s">
        <v>2062</v>
      </c>
    </row>
    <row r="1801" spans="1:9" ht="15" customHeight="1" x14ac:dyDescent="0.3">
      <c r="A1801" s="249">
        <v>523765</v>
      </c>
      <c r="B1801" s="249" t="s">
        <v>1978</v>
      </c>
      <c r="C1801" s="249" t="s">
        <v>331</v>
      </c>
      <c r="D1801" s="249" t="s">
        <v>1979</v>
      </c>
      <c r="F1801" s="304"/>
      <c r="G1801" s="304"/>
      <c r="H1801" s="304"/>
      <c r="I1801" s="305" t="s">
        <v>2062</v>
      </c>
    </row>
    <row r="1802" spans="1:9" ht="15" customHeight="1" x14ac:dyDescent="0.3">
      <c r="A1802" s="249">
        <v>523770</v>
      </c>
      <c r="B1802" s="249" t="s">
        <v>1981</v>
      </c>
      <c r="C1802" s="249" t="s">
        <v>434</v>
      </c>
      <c r="D1802" s="249" t="s">
        <v>1730</v>
      </c>
      <c r="F1802" s="306"/>
      <c r="G1802" s="306"/>
      <c r="H1802" s="306"/>
      <c r="I1802" s="305" t="s">
        <v>2062</v>
      </c>
    </row>
    <row r="1803" spans="1:9" ht="15" customHeight="1" x14ac:dyDescent="0.3">
      <c r="A1803" s="249">
        <v>523780</v>
      </c>
      <c r="B1803" s="249" t="s">
        <v>1982</v>
      </c>
      <c r="C1803" s="249" t="s">
        <v>77</v>
      </c>
      <c r="D1803" s="249" t="s">
        <v>1647</v>
      </c>
      <c r="I1803" s="305" t="s">
        <v>2062</v>
      </c>
    </row>
    <row r="1804" spans="1:9" ht="15" customHeight="1" x14ac:dyDescent="0.3">
      <c r="A1804" s="249">
        <v>523788</v>
      </c>
      <c r="B1804" s="249" t="s">
        <v>1984</v>
      </c>
      <c r="C1804" s="249" t="s">
        <v>113</v>
      </c>
      <c r="D1804" s="249" t="s">
        <v>1647</v>
      </c>
      <c r="I1804" s="305" t="s">
        <v>2062</v>
      </c>
    </row>
    <row r="1805" spans="1:9" ht="15" customHeight="1" x14ac:dyDescent="0.3">
      <c r="A1805" s="249">
        <v>523789</v>
      </c>
      <c r="B1805" s="249" t="s">
        <v>1985</v>
      </c>
      <c r="C1805" s="249" t="s">
        <v>2809</v>
      </c>
      <c r="D1805" s="249" t="s">
        <v>2892</v>
      </c>
      <c r="F1805" s="304"/>
      <c r="G1805" s="304"/>
      <c r="H1805" s="304"/>
      <c r="I1805" s="305" t="s">
        <v>2062</v>
      </c>
    </row>
    <row r="1806" spans="1:9" ht="15" customHeight="1" x14ac:dyDescent="0.3">
      <c r="A1806" s="249">
        <v>523791</v>
      </c>
      <c r="B1806" s="249" t="s">
        <v>1602</v>
      </c>
      <c r="C1806" s="249" t="s">
        <v>310</v>
      </c>
      <c r="D1806" s="249" t="s">
        <v>2049</v>
      </c>
      <c r="F1806" s="304"/>
      <c r="G1806" s="304"/>
      <c r="H1806" s="304"/>
      <c r="I1806" s="305" t="s">
        <v>2062</v>
      </c>
    </row>
    <row r="1807" spans="1:9" ht="15" customHeight="1" x14ac:dyDescent="0.3">
      <c r="A1807" s="249">
        <v>523828</v>
      </c>
      <c r="B1807" s="249" t="s">
        <v>1994</v>
      </c>
      <c r="C1807" s="249" t="s">
        <v>286</v>
      </c>
      <c r="D1807" s="249" t="s">
        <v>1983</v>
      </c>
      <c r="F1807" s="304"/>
      <c r="G1807" s="304"/>
      <c r="H1807" s="304"/>
      <c r="I1807" s="305" t="s">
        <v>2062</v>
      </c>
    </row>
    <row r="1808" spans="1:9" ht="15" customHeight="1" x14ac:dyDescent="0.3">
      <c r="A1808" s="249">
        <v>523829</v>
      </c>
      <c r="B1808" s="249" t="s">
        <v>1995</v>
      </c>
      <c r="C1808" s="249" t="s">
        <v>338</v>
      </c>
      <c r="D1808" s="249" t="s">
        <v>1668</v>
      </c>
      <c r="F1808" s="304"/>
      <c r="G1808" s="304"/>
      <c r="H1808" s="304"/>
      <c r="I1808" s="305" t="s">
        <v>2062</v>
      </c>
    </row>
    <row r="1809" spans="1:9" ht="15" customHeight="1" x14ac:dyDescent="0.3">
      <c r="A1809" s="249">
        <v>523833</v>
      </c>
      <c r="B1809" s="249" t="s">
        <v>2576</v>
      </c>
      <c r="C1809" s="249" t="s">
        <v>100</v>
      </c>
      <c r="D1809" s="249" t="s">
        <v>1661</v>
      </c>
      <c r="F1809" s="304"/>
      <c r="G1809" s="304"/>
      <c r="H1809" s="304"/>
      <c r="I1809" s="305" t="s">
        <v>2062</v>
      </c>
    </row>
    <row r="1810" spans="1:9" ht="15" customHeight="1" x14ac:dyDescent="0.3">
      <c r="A1810" s="249">
        <v>523842</v>
      </c>
      <c r="B1810" s="249" t="s">
        <v>1997</v>
      </c>
      <c r="C1810" s="249" t="s">
        <v>70</v>
      </c>
      <c r="D1810" s="249" t="s">
        <v>1699</v>
      </c>
      <c r="F1810" s="304"/>
      <c r="G1810" s="304"/>
      <c r="H1810" s="304"/>
      <c r="I1810" s="305" t="s">
        <v>2062</v>
      </c>
    </row>
    <row r="1811" spans="1:9" ht="15" customHeight="1" x14ac:dyDescent="0.3">
      <c r="A1811" s="249">
        <v>523851</v>
      </c>
      <c r="B1811" s="249" t="s">
        <v>2001</v>
      </c>
      <c r="C1811" s="249" t="s">
        <v>261</v>
      </c>
      <c r="D1811" s="249" t="s">
        <v>1749</v>
      </c>
      <c r="I1811" s="305" t="s">
        <v>2062</v>
      </c>
    </row>
    <row r="1812" spans="1:9" ht="15" customHeight="1" x14ac:dyDescent="0.3">
      <c r="A1812" s="249">
        <v>523853</v>
      </c>
      <c r="B1812" s="249" t="s">
        <v>2577</v>
      </c>
      <c r="C1812" s="249" t="s">
        <v>71</v>
      </c>
      <c r="D1812" s="249" t="s">
        <v>556</v>
      </c>
      <c r="I1812" s="305" t="s">
        <v>2062</v>
      </c>
    </row>
    <row r="1813" spans="1:9" ht="15" customHeight="1" x14ac:dyDescent="0.3">
      <c r="A1813" s="249">
        <v>523860</v>
      </c>
      <c r="B1813" s="249" t="s">
        <v>2578</v>
      </c>
      <c r="C1813" s="249" t="s">
        <v>433</v>
      </c>
      <c r="D1813" s="249" t="s">
        <v>1895</v>
      </c>
      <c r="F1813" s="306"/>
      <c r="G1813" s="306"/>
      <c r="H1813" s="306"/>
      <c r="I1813" s="305" t="s">
        <v>2062</v>
      </c>
    </row>
    <row r="1814" spans="1:9" ht="15" customHeight="1" x14ac:dyDescent="0.3">
      <c r="A1814" s="249">
        <v>523861</v>
      </c>
      <c r="B1814" s="249" t="s">
        <v>2002</v>
      </c>
      <c r="C1814" s="249" t="s">
        <v>434</v>
      </c>
      <c r="D1814" s="249" t="s">
        <v>1825</v>
      </c>
      <c r="F1814" s="304"/>
      <c r="G1814" s="304"/>
      <c r="H1814" s="304"/>
      <c r="I1814" s="305" t="s">
        <v>2062</v>
      </c>
    </row>
    <row r="1815" spans="1:9" ht="15" customHeight="1" x14ac:dyDescent="0.3">
      <c r="A1815" s="249">
        <v>523869</v>
      </c>
      <c r="B1815" s="249" t="s">
        <v>2004</v>
      </c>
      <c r="C1815" s="249" t="s">
        <v>70</v>
      </c>
      <c r="D1815" s="249" t="s">
        <v>1684</v>
      </c>
      <c r="F1815" s="304"/>
      <c r="G1815" s="304"/>
      <c r="H1815" s="304"/>
      <c r="I1815" s="305" t="s">
        <v>2062</v>
      </c>
    </row>
    <row r="1816" spans="1:9" ht="15" customHeight="1" x14ac:dyDescent="0.3">
      <c r="A1816" s="249">
        <v>523873</v>
      </c>
      <c r="B1816" s="249" t="s">
        <v>2579</v>
      </c>
      <c r="C1816" s="249" t="s">
        <v>315</v>
      </c>
      <c r="D1816" s="249" t="s">
        <v>1661</v>
      </c>
      <c r="I1816" s="305" t="s">
        <v>2062</v>
      </c>
    </row>
    <row r="1817" spans="1:9" ht="15" customHeight="1" x14ac:dyDescent="0.3">
      <c r="A1817" s="249">
        <v>523874</v>
      </c>
      <c r="B1817" s="249" t="s">
        <v>1475</v>
      </c>
      <c r="C1817" s="249" t="s">
        <v>903</v>
      </c>
      <c r="D1817" s="249" t="s">
        <v>1772</v>
      </c>
      <c r="F1817" s="306"/>
      <c r="G1817" s="306"/>
      <c r="H1817" s="306"/>
      <c r="I1817" s="305" t="s">
        <v>2062</v>
      </c>
    </row>
    <row r="1818" spans="1:9" ht="15" customHeight="1" x14ac:dyDescent="0.3">
      <c r="A1818" s="249">
        <v>523876</v>
      </c>
      <c r="B1818" s="249" t="s">
        <v>2580</v>
      </c>
      <c r="C1818" s="249" t="s">
        <v>630</v>
      </c>
      <c r="D1818" s="249" t="s">
        <v>1724</v>
      </c>
      <c r="F1818" s="306"/>
      <c r="G1818" s="306"/>
      <c r="H1818" s="306"/>
      <c r="I1818" s="305" t="s">
        <v>2062</v>
      </c>
    </row>
    <row r="1819" spans="1:9" ht="15" customHeight="1" x14ac:dyDescent="0.3">
      <c r="A1819" s="249">
        <v>523883</v>
      </c>
      <c r="B1819" s="249" t="s">
        <v>2007</v>
      </c>
      <c r="C1819" s="249" t="s">
        <v>614</v>
      </c>
      <c r="D1819" s="249" t="s">
        <v>1680</v>
      </c>
      <c r="F1819" s="304"/>
      <c r="G1819" s="304"/>
      <c r="H1819" s="304"/>
      <c r="I1819" s="305" t="s">
        <v>2062</v>
      </c>
    </row>
    <row r="1820" spans="1:9" ht="15" customHeight="1" x14ac:dyDescent="0.3">
      <c r="A1820" s="249">
        <v>523885</v>
      </c>
      <c r="B1820" s="249" t="s">
        <v>2008</v>
      </c>
      <c r="C1820" s="249" t="s">
        <v>264</v>
      </c>
      <c r="D1820" s="249" t="s">
        <v>556</v>
      </c>
      <c r="I1820" s="305" t="s">
        <v>2062</v>
      </c>
    </row>
    <row r="1821" spans="1:9" ht="15" customHeight="1" x14ac:dyDescent="0.3">
      <c r="A1821" s="249">
        <v>523888</v>
      </c>
      <c r="B1821" s="249" t="s">
        <v>1604</v>
      </c>
      <c r="C1821" s="249" t="s">
        <v>591</v>
      </c>
      <c r="D1821" s="249" t="s">
        <v>1679</v>
      </c>
      <c r="F1821" s="304"/>
      <c r="G1821" s="304"/>
      <c r="H1821" s="304"/>
      <c r="I1821" s="305" t="s">
        <v>2062</v>
      </c>
    </row>
    <row r="1822" spans="1:9" ht="15" customHeight="1" x14ac:dyDescent="0.3">
      <c r="A1822" s="249">
        <v>523894</v>
      </c>
      <c r="B1822" s="249" t="s">
        <v>2581</v>
      </c>
      <c r="C1822" s="249" t="s">
        <v>312</v>
      </c>
      <c r="D1822" s="249" t="s">
        <v>1666</v>
      </c>
      <c r="F1822" s="304"/>
      <c r="G1822" s="304"/>
      <c r="H1822" s="304"/>
      <c r="I1822" s="305" t="s">
        <v>2062</v>
      </c>
    </row>
    <row r="1823" spans="1:9" ht="15" customHeight="1" x14ac:dyDescent="0.3">
      <c r="A1823" s="249">
        <v>523904</v>
      </c>
      <c r="B1823" s="249" t="s">
        <v>2009</v>
      </c>
      <c r="C1823" s="249" t="s">
        <v>96</v>
      </c>
      <c r="D1823" s="249" t="s">
        <v>1647</v>
      </c>
      <c r="F1823" s="306"/>
      <c r="G1823" s="306"/>
      <c r="H1823" s="306"/>
      <c r="I1823" s="305" t="s">
        <v>2062</v>
      </c>
    </row>
    <row r="1824" spans="1:9" ht="15" customHeight="1" x14ac:dyDescent="0.3">
      <c r="A1824" s="249">
        <v>523905</v>
      </c>
      <c r="B1824" s="249" t="s">
        <v>667</v>
      </c>
      <c r="C1824" s="249" t="s">
        <v>80</v>
      </c>
      <c r="D1824" s="249" t="s">
        <v>1675</v>
      </c>
      <c r="F1824" s="304"/>
      <c r="G1824" s="304"/>
      <c r="H1824" s="304"/>
      <c r="I1824" s="305" t="s">
        <v>2062</v>
      </c>
    </row>
    <row r="1825" spans="1:9" ht="15" customHeight="1" x14ac:dyDescent="0.3">
      <c r="A1825" s="249">
        <v>523915</v>
      </c>
      <c r="B1825" s="249" t="s">
        <v>2010</v>
      </c>
      <c r="C1825" s="249" t="s">
        <v>2011</v>
      </c>
      <c r="D1825" s="249" t="s">
        <v>2012</v>
      </c>
      <c r="F1825" s="306"/>
      <c r="G1825" s="306"/>
      <c r="H1825" s="306"/>
      <c r="I1825" s="305" t="s">
        <v>2062</v>
      </c>
    </row>
    <row r="1826" spans="1:9" ht="15" customHeight="1" x14ac:dyDescent="0.3">
      <c r="A1826" s="249">
        <v>523921</v>
      </c>
      <c r="B1826" s="249" t="s">
        <v>2014</v>
      </c>
      <c r="C1826" s="249" t="s">
        <v>2015</v>
      </c>
      <c r="D1826" s="249" t="s">
        <v>1654</v>
      </c>
      <c r="F1826" s="304"/>
      <c r="G1826" s="304"/>
      <c r="H1826" s="304"/>
      <c r="I1826" s="305" t="s">
        <v>2062</v>
      </c>
    </row>
    <row r="1827" spans="1:9" ht="15" customHeight="1" x14ac:dyDescent="0.3">
      <c r="A1827" s="249">
        <v>523933</v>
      </c>
      <c r="B1827" s="249" t="s">
        <v>562</v>
      </c>
      <c r="C1827" s="249" t="s">
        <v>397</v>
      </c>
      <c r="D1827" s="249" t="s">
        <v>1686</v>
      </c>
      <c r="F1827" s="306"/>
      <c r="G1827" s="306"/>
      <c r="H1827" s="306"/>
      <c r="I1827" s="305" t="s">
        <v>2062</v>
      </c>
    </row>
    <row r="1828" spans="1:9" ht="15" customHeight="1" x14ac:dyDescent="0.3">
      <c r="A1828" s="249">
        <v>523936</v>
      </c>
      <c r="B1828" s="249" t="s">
        <v>2018</v>
      </c>
      <c r="C1828" s="249" t="s">
        <v>583</v>
      </c>
      <c r="D1828" s="249" t="s">
        <v>2019</v>
      </c>
      <c r="F1828" s="306"/>
      <c r="G1828" s="306"/>
      <c r="H1828" s="306"/>
      <c r="I1828" s="305" t="s">
        <v>2062</v>
      </c>
    </row>
    <row r="1829" spans="1:9" ht="15" customHeight="1" x14ac:dyDescent="0.3">
      <c r="A1829" s="249">
        <v>523938</v>
      </c>
      <c r="B1829" s="249" t="s">
        <v>2020</v>
      </c>
      <c r="C1829" s="249" t="s">
        <v>427</v>
      </c>
      <c r="D1829" s="249" t="s">
        <v>548</v>
      </c>
      <c r="F1829" s="304"/>
      <c r="G1829" s="304"/>
      <c r="H1829" s="304"/>
      <c r="I1829" s="305" t="s">
        <v>2062</v>
      </c>
    </row>
    <row r="1830" spans="1:9" ht="15" customHeight="1" x14ac:dyDescent="0.3">
      <c r="A1830" s="249">
        <v>523945</v>
      </c>
      <c r="B1830" s="249" t="s">
        <v>2021</v>
      </c>
      <c r="C1830" s="249" t="s">
        <v>340</v>
      </c>
      <c r="D1830" s="249" t="s">
        <v>1651</v>
      </c>
      <c r="I1830" s="305" t="s">
        <v>2062</v>
      </c>
    </row>
    <row r="1831" spans="1:9" ht="15" customHeight="1" x14ac:dyDescent="0.3">
      <c r="A1831" s="249">
        <v>523975</v>
      </c>
      <c r="B1831" s="249" t="s">
        <v>2023</v>
      </c>
      <c r="C1831" s="249" t="s">
        <v>1957</v>
      </c>
      <c r="D1831" s="249" t="s">
        <v>1688</v>
      </c>
      <c r="F1831" s="304"/>
      <c r="G1831" s="304"/>
      <c r="H1831" s="304"/>
      <c r="I1831" s="305" t="s">
        <v>2062</v>
      </c>
    </row>
    <row r="1832" spans="1:9" ht="15" customHeight="1" x14ac:dyDescent="0.3">
      <c r="A1832" s="249">
        <v>523988</v>
      </c>
      <c r="B1832" s="249" t="s">
        <v>2025</v>
      </c>
      <c r="C1832" s="249" t="s">
        <v>74</v>
      </c>
      <c r="D1832" s="249" t="s">
        <v>1998</v>
      </c>
      <c r="F1832" s="306"/>
      <c r="G1832" s="306"/>
      <c r="H1832" s="306"/>
      <c r="I1832" s="305" t="s">
        <v>2062</v>
      </c>
    </row>
    <row r="1833" spans="1:9" ht="15" customHeight="1" x14ac:dyDescent="0.3">
      <c r="A1833" s="249">
        <v>523993</v>
      </c>
      <c r="B1833" s="249" t="s">
        <v>1606</v>
      </c>
      <c r="C1833" s="249" t="s">
        <v>276</v>
      </c>
      <c r="D1833" s="249" t="s">
        <v>556</v>
      </c>
      <c r="F1833" s="306"/>
      <c r="G1833" s="306"/>
      <c r="H1833" s="306"/>
      <c r="I1833" s="305" t="s">
        <v>2062</v>
      </c>
    </row>
    <row r="1834" spans="1:9" ht="15" customHeight="1" x14ac:dyDescent="0.3">
      <c r="A1834" s="249">
        <v>523996</v>
      </c>
      <c r="B1834" s="249" t="s">
        <v>2027</v>
      </c>
      <c r="C1834" s="249" t="s">
        <v>280</v>
      </c>
      <c r="D1834" s="249" t="s">
        <v>1686</v>
      </c>
      <c r="F1834" s="304"/>
      <c r="G1834" s="304"/>
      <c r="H1834" s="304"/>
      <c r="I1834" s="305" t="s">
        <v>2062</v>
      </c>
    </row>
    <row r="1835" spans="1:9" ht="15" customHeight="1" x14ac:dyDescent="0.3">
      <c r="A1835" s="249">
        <v>523999</v>
      </c>
      <c r="B1835" s="249" t="s">
        <v>1607</v>
      </c>
      <c r="C1835" s="249" t="s">
        <v>330</v>
      </c>
      <c r="D1835" s="249" t="s">
        <v>2043</v>
      </c>
      <c r="I1835" s="305" t="s">
        <v>2062</v>
      </c>
    </row>
    <row r="1836" spans="1:9" ht="15" customHeight="1" x14ac:dyDescent="0.3">
      <c r="A1836" s="249">
        <v>524013</v>
      </c>
      <c r="B1836" s="249" t="s">
        <v>2031</v>
      </c>
      <c r="C1836" s="249" t="s">
        <v>432</v>
      </c>
      <c r="D1836" s="249" t="s">
        <v>1710</v>
      </c>
      <c r="F1836" s="304"/>
      <c r="G1836" s="304"/>
      <c r="H1836" s="304"/>
      <c r="I1836" s="305" t="s">
        <v>2062</v>
      </c>
    </row>
    <row r="1837" spans="1:9" ht="15" customHeight="1" x14ac:dyDescent="0.3">
      <c r="A1837" s="249">
        <v>524027</v>
      </c>
      <c r="B1837" s="249" t="s">
        <v>1828</v>
      </c>
      <c r="C1837" s="249" t="s">
        <v>96</v>
      </c>
      <c r="D1837" s="249" t="s">
        <v>2052</v>
      </c>
      <c r="F1837" s="306"/>
      <c r="G1837" s="306"/>
      <c r="H1837" s="306"/>
      <c r="I1837" s="305" t="s">
        <v>2062</v>
      </c>
    </row>
    <row r="1838" spans="1:9" ht="15" customHeight="1" x14ac:dyDescent="0.3">
      <c r="A1838" s="249">
        <v>524037</v>
      </c>
      <c r="B1838" s="249" t="s">
        <v>3176</v>
      </c>
      <c r="C1838" s="249" t="s">
        <v>83</v>
      </c>
      <c r="D1838" s="249" t="s">
        <v>1711</v>
      </c>
      <c r="F1838" s="306"/>
      <c r="G1838" s="306"/>
      <c r="H1838" s="306"/>
      <c r="I1838" s="305" t="s">
        <v>2062</v>
      </c>
    </row>
    <row r="1839" spans="1:9" ht="15" customHeight="1" x14ac:dyDescent="0.3">
      <c r="A1839" s="249">
        <v>524040</v>
      </c>
      <c r="B1839" s="249" t="s">
        <v>2037</v>
      </c>
      <c r="C1839" s="249" t="s">
        <v>298</v>
      </c>
      <c r="D1839" s="249" t="s">
        <v>2038</v>
      </c>
      <c r="F1839" s="304"/>
      <c r="G1839" s="304"/>
      <c r="H1839" s="304"/>
      <c r="I1839" s="305" t="s">
        <v>2062</v>
      </c>
    </row>
    <row r="1840" spans="1:9" ht="15" customHeight="1" x14ac:dyDescent="0.3">
      <c r="A1840" s="249">
        <v>524069</v>
      </c>
      <c r="B1840" s="249" t="s">
        <v>1608</v>
      </c>
      <c r="C1840" s="249" t="s">
        <v>74</v>
      </c>
      <c r="D1840" s="249" t="s">
        <v>2051</v>
      </c>
      <c r="F1840" s="304"/>
      <c r="G1840" s="304"/>
      <c r="H1840" s="304"/>
      <c r="I1840" s="305" t="s">
        <v>2062</v>
      </c>
    </row>
    <row r="1841" spans="1:9" ht="15" customHeight="1" x14ac:dyDescent="0.3">
      <c r="A1841" s="249">
        <v>524088</v>
      </c>
      <c r="B1841" s="249" t="s">
        <v>2080</v>
      </c>
      <c r="C1841" s="249" t="s">
        <v>86</v>
      </c>
      <c r="D1841" s="249" t="s">
        <v>1895</v>
      </c>
      <c r="F1841" s="304"/>
      <c r="G1841" s="304"/>
      <c r="H1841" s="304"/>
      <c r="I1841" s="305" t="s">
        <v>2062</v>
      </c>
    </row>
    <row r="1842" spans="1:9" ht="15" customHeight="1" x14ac:dyDescent="0.3">
      <c r="A1842" s="249">
        <v>524089</v>
      </c>
      <c r="B1842" s="249" t="s">
        <v>2081</v>
      </c>
      <c r="C1842" s="249" t="s">
        <v>109</v>
      </c>
      <c r="D1842" s="249" t="s">
        <v>541</v>
      </c>
      <c r="F1842" s="310"/>
      <c r="G1842" s="310"/>
      <c r="H1842" s="307"/>
      <c r="I1842" s="305" t="s">
        <v>2062</v>
      </c>
    </row>
    <row r="1843" spans="1:9" ht="15" customHeight="1" x14ac:dyDescent="0.3">
      <c r="A1843" s="249">
        <v>524099</v>
      </c>
      <c r="B1843" s="249" t="s">
        <v>2083</v>
      </c>
      <c r="C1843" s="249" t="s">
        <v>96</v>
      </c>
      <c r="D1843" s="249" t="s">
        <v>541</v>
      </c>
      <c r="F1843" s="304"/>
      <c r="G1843" s="304"/>
      <c r="H1843" s="304"/>
      <c r="I1843" s="305" t="s">
        <v>2062</v>
      </c>
    </row>
    <row r="1844" spans="1:9" ht="15" customHeight="1" x14ac:dyDescent="0.3">
      <c r="A1844" s="249">
        <v>524101</v>
      </c>
      <c r="B1844" s="249" t="s">
        <v>1635</v>
      </c>
      <c r="C1844" s="249" t="s">
        <v>2072</v>
      </c>
      <c r="D1844" s="249" t="s">
        <v>1851</v>
      </c>
      <c r="F1844" s="306"/>
      <c r="G1844" s="306"/>
      <c r="H1844" s="306"/>
      <c r="I1844" s="305" t="s">
        <v>2062</v>
      </c>
    </row>
    <row r="1845" spans="1:9" ht="15" customHeight="1" x14ac:dyDescent="0.3">
      <c r="A1845" s="249">
        <v>524106</v>
      </c>
      <c r="B1845" s="249" t="s">
        <v>2086</v>
      </c>
      <c r="C1845" s="249" t="s">
        <v>339</v>
      </c>
      <c r="D1845" s="249" t="s">
        <v>1754</v>
      </c>
      <c r="F1845" s="310"/>
      <c r="G1845" s="310"/>
      <c r="H1845" s="307"/>
      <c r="I1845" s="305" t="s">
        <v>2062</v>
      </c>
    </row>
    <row r="1846" spans="1:9" ht="15" customHeight="1" x14ac:dyDescent="0.3">
      <c r="A1846" s="249">
        <v>524111</v>
      </c>
      <c r="B1846" s="249" t="s">
        <v>2088</v>
      </c>
      <c r="C1846" s="249" t="s">
        <v>315</v>
      </c>
      <c r="D1846" s="249" t="s">
        <v>3178</v>
      </c>
      <c r="I1846" s="305" t="s">
        <v>2062</v>
      </c>
    </row>
    <row r="1847" spans="1:9" ht="15" customHeight="1" x14ac:dyDescent="0.3">
      <c r="A1847" s="249">
        <v>524130</v>
      </c>
      <c r="B1847" s="249" t="s">
        <v>2091</v>
      </c>
      <c r="C1847" s="249" t="s">
        <v>71</v>
      </c>
      <c r="D1847" s="249" t="s">
        <v>1775</v>
      </c>
      <c r="F1847" s="304"/>
      <c r="G1847" s="304"/>
      <c r="H1847" s="304"/>
      <c r="I1847" s="305" t="s">
        <v>2062</v>
      </c>
    </row>
    <row r="1848" spans="1:9" ht="15" customHeight="1" x14ac:dyDescent="0.3">
      <c r="A1848" s="249">
        <v>524133</v>
      </c>
      <c r="B1848" s="249" t="s">
        <v>1611</v>
      </c>
      <c r="C1848" s="249" t="s">
        <v>380</v>
      </c>
      <c r="D1848" s="249" t="s">
        <v>1675</v>
      </c>
      <c r="F1848" s="306"/>
      <c r="G1848" s="306"/>
      <c r="H1848" s="306"/>
      <c r="I1848" s="305" t="s">
        <v>2062</v>
      </c>
    </row>
    <row r="1849" spans="1:9" ht="15" customHeight="1" x14ac:dyDescent="0.3">
      <c r="A1849" s="249">
        <v>524149</v>
      </c>
      <c r="B1849" s="249" t="s">
        <v>1612</v>
      </c>
      <c r="C1849" s="249" t="s">
        <v>288</v>
      </c>
      <c r="D1849" s="249" t="s">
        <v>1662</v>
      </c>
      <c r="F1849" s="304"/>
      <c r="G1849" s="304"/>
      <c r="H1849" s="304"/>
      <c r="I1849" s="305" t="s">
        <v>2062</v>
      </c>
    </row>
    <row r="1850" spans="1:9" ht="15" customHeight="1" x14ac:dyDescent="0.3">
      <c r="A1850" s="249">
        <v>524150</v>
      </c>
      <c r="B1850" s="249" t="s">
        <v>2092</v>
      </c>
      <c r="C1850" s="249" t="s">
        <v>326</v>
      </c>
      <c r="D1850" s="249" t="s">
        <v>1932</v>
      </c>
      <c r="F1850" s="306"/>
      <c r="G1850" s="306"/>
      <c r="H1850" s="306"/>
      <c r="I1850" s="305" t="s">
        <v>2062</v>
      </c>
    </row>
    <row r="1851" spans="1:9" ht="15" customHeight="1" x14ac:dyDescent="0.3">
      <c r="A1851" s="249">
        <v>525964</v>
      </c>
      <c r="B1851" s="249" t="s">
        <v>2175</v>
      </c>
      <c r="C1851" s="249" t="s">
        <v>310</v>
      </c>
      <c r="D1851" s="249" t="s">
        <v>2907</v>
      </c>
      <c r="F1851" s="304"/>
      <c r="G1851" s="304"/>
      <c r="H1851" s="304"/>
      <c r="I1851" s="305" t="s">
        <v>2062</v>
      </c>
    </row>
    <row r="1852" spans="1:9" ht="15" customHeight="1" x14ac:dyDescent="0.3">
      <c r="A1852" s="249">
        <v>526327</v>
      </c>
      <c r="B1852" s="249" t="s">
        <v>2173</v>
      </c>
      <c r="C1852" s="249" t="s">
        <v>74</v>
      </c>
      <c r="D1852" s="249" t="s">
        <v>1998</v>
      </c>
      <c r="F1852" s="304"/>
      <c r="G1852" s="304"/>
      <c r="H1852" s="304"/>
      <c r="I1852" s="305" t="s">
        <v>2062</v>
      </c>
    </row>
    <row r="1853" spans="1:9" ht="15" customHeight="1" x14ac:dyDescent="0.3">
      <c r="A1853" s="249">
        <v>526331</v>
      </c>
      <c r="B1853" s="249" t="s">
        <v>2174</v>
      </c>
      <c r="C1853" s="249" t="s">
        <v>90</v>
      </c>
      <c r="D1853" s="249" t="s">
        <v>3310</v>
      </c>
      <c r="F1853" s="304"/>
      <c r="G1853" s="304"/>
      <c r="H1853" s="304"/>
      <c r="I1853" s="305" t="s">
        <v>2062</v>
      </c>
    </row>
    <row r="1854" spans="1:9" ht="15" customHeight="1" x14ac:dyDescent="0.3">
      <c r="F1854" s="306"/>
      <c r="G1854" s="306"/>
      <c r="H1854" s="306"/>
    </row>
    <row r="1855" spans="1:9" ht="15" customHeight="1" x14ac:dyDescent="0.3">
      <c r="F1855" s="306"/>
      <c r="G1855" s="306"/>
      <c r="H1855" s="306"/>
    </row>
    <row r="1856" spans="1:9" ht="15" customHeight="1" x14ac:dyDescent="0.3">
      <c r="F1856" s="304"/>
      <c r="G1856" s="304"/>
      <c r="H1856" s="304"/>
    </row>
    <row r="1857" spans="6:8" ht="15" customHeight="1" x14ac:dyDescent="0.3">
      <c r="F1857" s="304"/>
      <c r="G1857" s="304"/>
      <c r="H1857" s="304"/>
    </row>
    <row r="1858" spans="6:8" ht="15" customHeight="1" x14ac:dyDescent="0.3">
      <c r="F1858" s="304"/>
      <c r="G1858" s="304"/>
      <c r="H1858" s="304"/>
    </row>
    <row r="1859" spans="6:8" ht="15" customHeight="1" x14ac:dyDescent="0.3">
      <c r="F1859" s="304"/>
      <c r="G1859" s="304"/>
      <c r="H1859" s="304"/>
    </row>
    <row r="1860" spans="6:8" ht="15" customHeight="1" x14ac:dyDescent="0.3">
      <c r="F1860" s="306"/>
      <c r="G1860" s="306"/>
      <c r="H1860" s="306"/>
    </row>
    <row r="1861" spans="6:8" ht="15" customHeight="1" x14ac:dyDescent="0.3">
      <c r="F1861" s="306"/>
      <c r="G1861" s="306"/>
      <c r="H1861" s="306"/>
    </row>
    <row r="1862" spans="6:8" ht="15" customHeight="1" x14ac:dyDescent="0.3">
      <c r="F1862" s="304"/>
      <c r="G1862" s="304"/>
      <c r="H1862" s="304"/>
    </row>
    <row r="1863" spans="6:8" ht="15" customHeight="1" x14ac:dyDescent="0.3">
      <c r="F1863" s="304"/>
      <c r="G1863" s="304"/>
      <c r="H1863" s="304"/>
    </row>
    <row r="1864" spans="6:8" ht="15" customHeight="1" x14ac:dyDescent="0.3">
      <c r="F1864" s="306"/>
      <c r="G1864" s="306"/>
      <c r="H1864" s="306"/>
    </row>
    <row r="1865" spans="6:8" ht="15" customHeight="1" x14ac:dyDescent="0.3">
      <c r="F1865" s="304"/>
      <c r="G1865" s="304"/>
      <c r="H1865" s="304"/>
    </row>
    <row r="1866" spans="6:8" ht="15" customHeight="1" x14ac:dyDescent="0.3">
      <c r="F1866" s="304"/>
      <c r="G1866" s="304"/>
      <c r="H1866" s="304"/>
    </row>
    <row r="1867" spans="6:8" ht="15" customHeight="1" x14ac:dyDescent="0.3">
      <c r="F1867" s="304"/>
      <c r="G1867" s="304"/>
      <c r="H1867" s="304"/>
    </row>
    <row r="1868" spans="6:8" ht="15" customHeight="1" x14ac:dyDescent="0.3">
      <c r="F1868" s="304"/>
      <c r="G1868" s="304"/>
      <c r="H1868" s="304"/>
    </row>
    <row r="1869" spans="6:8" ht="15" customHeight="1" x14ac:dyDescent="0.3">
      <c r="F1869" s="304"/>
      <c r="G1869" s="304"/>
      <c r="H1869" s="304"/>
    </row>
    <row r="1870" spans="6:8" ht="15" customHeight="1" x14ac:dyDescent="0.3">
      <c r="F1870" s="304"/>
      <c r="G1870" s="304"/>
      <c r="H1870" s="304"/>
    </row>
    <row r="1871" spans="6:8" ht="15" customHeight="1" x14ac:dyDescent="0.3">
      <c r="F1871" s="304"/>
      <c r="G1871" s="304"/>
      <c r="H1871" s="304"/>
    </row>
    <row r="1872" spans="6:8" ht="15" customHeight="1" x14ac:dyDescent="0.3">
      <c r="F1872" s="306"/>
      <c r="G1872" s="306"/>
      <c r="H1872" s="306"/>
    </row>
    <row r="1873" spans="6:8" ht="15" customHeight="1" x14ac:dyDescent="0.3">
      <c r="F1873" s="306"/>
      <c r="G1873" s="306"/>
      <c r="H1873" s="306"/>
    </row>
    <row r="1874" spans="6:8" ht="15" customHeight="1" x14ac:dyDescent="0.3">
      <c r="F1874" s="306"/>
      <c r="G1874" s="306"/>
      <c r="H1874" s="306"/>
    </row>
    <row r="1875" spans="6:8" ht="15" customHeight="1" x14ac:dyDescent="0.3">
      <c r="F1875" s="304"/>
      <c r="G1875" s="304"/>
      <c r="H1875" s="304"/>
    </row>
    <row r="1876" spans="6:8" ht="15" customHeight="1" x14ac:dyDescent="0.3">
      <c r="F1876" s="306"/>
      <c r="G1876" s="306"/>
      <c r="H1876" s="306"/>
    </row>
    <row r="1877" spans="6:8" ht="15" customHeight="1" x14ac:dyDescent="0.3">
      <c r="F1877" s="304"/>
      <c r="G1877" s="304"/>
      <c r="H1877" s="304"/>
    </row>
    <row r="1878" spans="6:8" ht="15" customHeight="1" x14ac:dyDescent="0.3">
      <c r="F1878" s="306"/>
      <c r="G1878" s="306"/>
      <c r="H1878" s="306"/>
    </row>
    <row r="1879" spans="6:8" ht="15" customHeight="1" x14ac:dyDescent="0.3">
      <c r="F1879" s="304"/>
      <c r="G1879" s="304"/>
      <c r="H1879" s="304"/>
    </row>
    <row r="1880" spans="6:8" ht="15" customHeight="1" x14ac:dyDescent="0.3">
      <c r="F1880" s="304"/>
      <c r="G1880" s="304"/>
      <c r="H1880" s="304"/>
    </row>
    <row r="1881" spans="6:8" ht="15" customHeight="1" x14ac:dyDescent="0.3">
      <c r="F1881" s="304"/>
      <c r="G1881" s="304"/>
      <c r="H1881" s="304"/>
    </row>
    <row r="1882" spans="6:8" ht="15" customHeight="1" x14ac:dyDescent="0.3">
      <c r="F1882" s="304"/>
      <c r="G1882" s="304"/>
      <c r="H1882" s="304"/>
    </row>
    <row r="1883" spans="6:8" ht="15" customHeight="1" x14ac:dyDescent="0.3">
      <c r="F1883" s="306"/>
      <c r="G1883" s="306"/>
      <c r="H1883" s="306"/>
    </row>
    <row r="1884" spans="6:8" ht="15" customHeight="1" x14ac:dyDescent="0.3">
      <c r="F1884" s="304"/>
      <c r="G1884" s="304"/>
      <c r="H1884" s="304"/>
    </row>
    <row r="1885" spans="6:8" ht="15" customHeight="1" x14ac:dyDescent="0.3">
      <c r="F1885" s="306"/>
      <c r="G1885" s="306"/>
      <c r="H1885" s="306"/>
    </row>
    <row r="1886" spans="6:8" ht="15" customHeight="1" x14ac:dyDescent="0.3">
      <c r="F1886" s="304"/>
      <c r="G1886" s="304"/>
      <c r="H1886" s="304"/>
    </row>
    <row r="1887" spans="6:8" ht="15" customHeight="1" x14ac:dyDescent="0.3">
      <c r="F1887" s="306"/>
      <c r="G1887" s="306"/>
      <c r="H1887" s="306"/>
    </row>
    <row r="1888" spans="6:8" ht="15" customHeight="1" x14ac:dyDescent="0.3">
      <c r="F1888" s="304"/>
      <c r="G1888" s="304"/>
      <c r="H1888" s="304"/>
    </row>
    <row r="1889" spans="6:8" ht="15" customHeight="1" x14ac:dyDescent="0.3">
      <c r="F1889" s="304"/>
      <c r="G1889" s="304"/>
      <c r="H1889" s="304"/>
    </row>
    <row r="1890" spans="6:8" ht="15" customHeight="1" x14ac:dyDescent="0.3">
      <c r="F1890" s="304"/>
      <c r="G1890" s="304"/>
      <c r="H1890" s="304"/>
    </row>
    <row r="1891" spans="6:8" ht="15" customHeight="1" x14ac:dyDescent="0.3">
      <c r="F1891" s="306"/>
      <c r="G1891" s="306"/>
      <c r="H1891" s="306"/>
    </row>
    <row r="1892" spans="6:8" ht="15" customHeight="1" x14ac:dyDescent="0.3">
      <c r="F1892" s="304"/>
      <c r="G1892" s="304"/>
      <c r="H1892" s="304"/>
    </row>
    <row r="1893" spans="6:8" ht="15" customHeight="1" x14ac:dyDescent="0.3">
      <c r="F1893" s="304"/>
      <c r="G1893" s="304"/>
      <c r="H1893" s="304"/>
    </row>
    <row r="1894" spans="6:8" ht="15" customHeight="1" x14ac:dyDescent="0.3">
      <c r="F1894" s="304"/>
      <c r="G1894" s="304"/>
      <c r="H1894" s="304"/>
    </row>
    <row r="1895" spans="6:8" ht="15" customHeight="1" x14ac:dyDescent="0.3">
      <c r="F1895" s="304"/>
      <c r="G1895" s="304"/>
      <c r="H1895" s="304"/>
    </row>
    <row r="1896" spans="6:8" ht="15" customHeight="1" x14ac:dyDescent="0.3">
      <c r="F1896" s="306"/>
      <c r="G1896" s="306"/>
      <c r="H1896" s="306"/>
    </row>
    <row r="1897" spans="6:8" ht="15" customHeight="1" x14ac:dyDescent="0.3">
      <c r="F1897" s="306"/>
      <c r="G1897" s="306"/>
      <c r="H1897" s="306"/>
    </row>
    <row r="1898" spans="6:8" ht="15" customHeight="1" x14ac:dyDescent="0.3">
      <c r="F1898" s="306"/>
      <c r="G1898" s="306"/>
      <c r="H1898" s="306"/>
    </row>
    <row r="1899" spans="6:8" ht="15" customHeight="1" x14ac:dyDescent="0.3">
      <c r="F1899" s="304"/>
      <c r="G1899" s="304"/>
      <c r="H1899" s="304"/>
    </row>
    <row r="1900" spans="6:8" ht="15" customHeight="1" x14ac:dyDescent="0.3">
      <c r="F1900" s="304"/>
      <c r="G1900" s="304"/>
      <c r="H1900" s="304"/>
    </row>
    <row r="1901" spans="6:8" ht="15" customHeight="1" x14ac:dyDescent="0.3">
      <c r="F1901" s="304"/>
      <c r="G1901" s="304"/>
      <c r="H1901" s="304"/>
    </row>
    <row r="1902" spans="6:8" ht="15" customHeight="1" x14ac:dyDescent="0.3">
      <c r="F1902" s="304"/>
      <c r="G1902" s="304"/>
      <c r="H1902" s="304"/>
    </row>
    <row r="1903" spans="6:8" ht="15" customHeight="1" x14ac:dyDescent="0.3">
      <c r="F1903" s="306"/>
      <c r="G1903" s="306"/>
      <c r="H1903" s="306"/>
    </row>
    <row r="1904" spans="6:8" ht="15" customHeight="1" x14ac:dyDescent="0.3">
      <c r="F1904" s="304"/>
      <c r="G1904" s="304"/>
      <c r="H1904" s="304"/>
    </row>
    <row r="1905" spans="6:8" ht="15" customHeight="1" x14ac:dyDescent="0.3">
      <c r="F1905" s="304"/>
      <c r="G1905" s="304"/>
      <c r="H1905" s="304"/>
    </row>
    <row r="1906" spans="6:8" ht="15" customHeight="1" x14ac:dyDescent="0.3">
      <c r="F1906" s="304"/>
      <c r="G1906" s="304"/>
      <c r="H1906" s="304"/>
    </row>
    <row r="1907" spans="6:8" ht="15" customHeight="1" x14ac:dyDescent="0.3">
      <c r="F1907" s="306"/>
      <c r="G1907" s="306"/>
      <c r="H1907" s="306"/>
    </row>
    <row r="1908" spans="6:8" ht="15" customHeight="1" x14ac:dyDescent="0.3">
      <c r="F1908" s="304"/>
      <c r="G1908" s="304"/>
      <c r="H1908" s="304"/>
    </row>
    <row r="1909" spans="6:8" ht="15" customHeight="1" x14ac:dyDescent="0.3">
      <c r="F1909" s="306"/>
      <c r="G1909" s="306"/>
      <c r="H1909" s="306"/>
    </row>
    <row r="1910" spans="6:8" ht="15" customHeight="1" x14ac:dyDescent="0.3">
      <c r="F1910" s="304"/>
      <c r="G1910" s="304"/>
      <c r="H1910" s="304"/>
    </row>
    <row r="1911" spans="6:8" ht="15" customHeight="1" x14ac:dyDescent="0.3">
      <c r="F1911" s="306"/>
      <c r="G1911" s="306"/>
      <c r="H1911" s="306"/>
    </row>
    <row r="1912" spans="6:8" ht="15" customHeight="1" x14ac:dyDescent="0.3">
      <c r="F1912" s="304"/>
      <c r="G1912" s="304"/>
      <c r="H1912" s="304"/>
    </row>
    <row r="1913" spans="6:8" ht="15" customHeight="1" x14ac:dyDescent="0.3">
      <c r="F1913" s="304"/>
      <c r="G1913" s="304"/>
      <c r="H1913" s="304"/>
    </row>
    <row r="1914" spans="6:8" ht="15" customHeight="1" x14ac:dyDescent="0.3">
      <c r="F1914" s="304"/>
      <c r="G1914" s="304"/>
      <c r="H1914" s="304"/>
    </row>
    <row r="1915" spans="6:8" ht="15" customHeight="1" x14ac:dyDescent="0.3">
      <c r="F1915" s="306"/>
      <c r="G1915" s="306"/>
      <c r="H1915" s="306"/>
    </row>
    <row r="1916" spans="6:8" ht="15" customHeight="1" x14ac:dyDescent="0.3">
      <c r="F1916" s="304"/>
      <c r="G1916" s="304"/>
      <c r="H1916" s="304"/>
    </row>
    <row r="1917" spans="6:8" ht="15" customHeight="1" x14ac:dyDescent="0.3">
      <c r="F1917" s="304"/>
      <c r="G1917" s="304"/>
      <c r="H1917" s="304"/>
    </row>
    <row r="1918" spans="6:8" ht="15" customHeight="1" x14ac:dyDescent="0.3">
      <c r="F1918" s="304"/>
      <c r="G1918" s="304"/>
      <c r="H1918" s="304"/>
    </row>
    <row r="1919" spans="6:8" ht="15" customHeight="1" x14ac:dyDescent="0.3">
      <c r="F1919" s="306"/>
      <c r="G1919" s="306"/>
      <c r="H1919" s="306"/>
    </row>
    <row r="1920" spans="6:8" ht="15" customHeight="1" x14ac:dyDescent="0.3">
      <c r="F1920" s="304"/>
      <c r="G1920" s="304"/>
      <c r="H1920" s="304"/>
    </row>
    <row r="1921" spans="6:8" ht="15" customHeight="1" x14ac:dyDescent="0.3">
      <c r="F1921" s="304"/>
      <c r="G1921" s="304"/>
      <c r="H1921" s="304"/>
    </row>
    <row r="1922" spans="6:8" ht="15" customHeight="1" x14ac:dyDescent="0.3">
      <c r="F1922" s="306"/>
      <c r="G1922" s="306"/>
      <c r="H1922" s="306"/>
    </row>
    <row r="1923" spans="6:8" ht="15" customHeight="1" x14ac:dyDescent="0.3">
      <c r="F1923" s="304"/>
      <c r="G1923" s="304"/>
      <c r="H1923" s="304"/>
    </row>
    <row r="1924" spans="6:8" ht="15" customHeight="1" x14ac:dyDescent="0.3">
      <c r="F1924" s="306"/>
      <c r="G1924" s="306"/>
      <c r="H1924" s="306"/>
    </row>
    <row r="1925" spans="6:8" ht="15" customHeight="1" x14ac:dyDescent="0.3">
      <c r="F1925" s="304"/>
      <c r="G1925" s="304"/>
      <c r="H1925" s="304"/>
    </row>
    <row r="1926" spans="6:8" ht="15" customHeight="1" x14ac:dyDescent="0.3">
      <c r="F1926" s="304"/>
      <c r="G1926" s="304"/>
      <c r="H1926" s="304"/>
    </row>
    <row r="1927" spans="6:8" ht="15" customHeight="1" x14ac:dyDescent="0.3">
      <c r="F1927" s="304"/>
      <c r="G1927" s="304"/>
      <c r="H1927" s="304"/>
    </row>
    <row r="1928" spans="6:8" ht="15" customHeight="1" x14ac:dyDescent="0.3">
      <c r="F1928" s="304"/>
      <c r="G1928" s="304"/>
      <c r="H1928" s="304"/>
    </row>
    <row r="1929" spans="6:8" ht="15" customHeight="1" x14ac:dyDescent="0.3">
      <c r="F1929" s="304"/>
      <c r="G1929" s="304"/>
      <c r="H1929" s="304"/>
    </row>
    <row r="1930" spans="6:8" ht="15" customHeight="1" x14ac:dyDescent="0.3">
      <c r="F1930" s="306"/>
      <c r="G1930" s="306"/>
      <c r="H1930" s="306"/>
    </row>
    <row r="1931" spans="6:8" ht="15" customHeight="1" x14ac:dyDescent="0.3">
      <c r="F1931" s="304"/>
      <c r="G1931" s="304"/>
      <c r="H1931" s="304"/>
    </row>
    <row r="1932" spans="6:8" ht="15" customHeight="1" x14ac:dyDescent="0.3">
      <c r="F1932" s="304"/>
      <c r="G1932" s="304"/>
      <c r="H1932" s="304"/>
    </row>
    <row r="1933" spans="6:8" ht="15" customHeight="1" x14ac:dyDescent="0.3">
      <c r="F1933" s="304"/>
      <c r="G1933" s="304"/>
      <c r="H1933" s="304"/>
    </row>
    <row r="1934" spans="6:8" ht="15" customHeight="1" x14ac:dyDescent="0.3">
      <c r="F1934" s="304"/>
      <c r="G1934" s="304"/>
      <c r="H1934" s="304"/>
    </row>
    <row r="1935" spans="6:8" ht="15" customHeight="1" x14ac:dyDescent="0.3">
      <c r="F1935" s="306"/>
      <c r="G1935" s="306"/>
      <c r="H1935" s="306"/>
    </row>
    <row r="1936" spans="6:8" ht="15" customHeight="1" x14ac:dyDescent="0.3">
      <c r="F1936" s="304"/>
      <c r="G1936" s="304"/>
      <c r="H1936" s="304"/>
    </row>
    <row r="1937" spans="6:8" ht="15" customHeight="1" x14ac:dyDescent="0.3">
      <c r="F1937" s="304"/>
      <c r="G1937" s="304"/>
      <c r="H1937" s="304"/>
    </row>
    <row r="1938" spans="6:8" ht="15" customHeight="1" x14ac:dyDescent="0.3">
      <c r="F1938" s="304"/>
      <c r="G1938" s="304"/>
      <c r="H1938" s="304"/>
    </row>
    <row r="1939" spans="6:8" ht="15" customHeight="1" x14ac:dyDescent="0.3">
      <c r="F1939" s="304"/>
      <c r="G1939" s="304"/>
      <c r="H1939" s="304"/>
    </row>
    <row r="1940" spans="6:8" ht="15" customHeight="1" x14ac:dyDescent="0.3">
      <c r="F1940" s="306"/>
      <c r="G1940" s="306"/>
      <c r="H1940" s="306"/>
    </row>
    <row r="1941" spans="6:8" ht="15" customHeight="1" x14ac:dyDescent="0.3">
      <c r="F1941" s="304"/>
      <c r="G1941" s="304"/>
      <c r="H1941" s="304"/>
    </row>
    <row r="1942" spans="6:8" ht="15" customHeight="1" x14ac:dyDescent="0.3">
      <c r="F1942" s="304"/>
      <c r="G1942" s="304"/>
      <c r="H1942" s="304"/>
    </row>
    <row r="1943" spans="6:8" ht="15" customHeight="1" x14ac:dyDescent="0.3">
      <c r="F1943" s="306"/>
      <c r="G1943" s="306"/>
      <c r="H1943" s="306"/>
    </row>
    <row r="1944" spans="6:8" ht="15" customHeight="1" x14ac:dyDescent="0.3">
      <c r="F1944" s="304"/>
      <c r="G1944" s="304"/>
      <c r="H1944" s="304"/>
    </row>
    <row r="1945" spans="6:8" ht="15" customHeight="1" x14ac:dyDescent="0.3">
      <c r="F1945" s="306"/>
      <c r="G1945" s="306"/>
      <c r="H1945" s="306"/>
    </row>
    <row r="1946" spans="6:8" ht="15" customHeight="1" x14ac:dyDescent="0.3">
      <c r="F1946" s="304"/>
      <c r="G1946" s="304"/>
      <c r="H1946" s="304"/>
    </row>
    <row r="1947" spans="6:8" ht="15" customHeight="1" x14ac:dyDescent="0.3">
      <c r="F1947" s="304"/>
      <c r="G1947" s="304"/>
      <c r="H1947" s="304"/>
    </row>
    <row r="1948" spans="6:8" ht="15" customHeight="1" x14ac:dyDescent="0.3">
      <c r="F1948" s="304"/>
      <c r="G1948" s="304"/>
      <c r="H1948" s="304"/>
    </row>
    <row r="1949" spans="6:8" ht="15" customHeight="1" x14ac:dyDescent="0.3">
      <c r="F1949" s="306"/>
      <c r="G1949" s="306"/>
      <c r="H1949" s="306"/>
    </row>
    <row r="1950" spans="6:8" ht="15" customHeight="1" x14ac:dyDescent="0.3">
      <c r="F1950" s="306"/>
      <c r="G1950" s="306"/>
      <c r="H1950" s="306"/>
    </row>
    <row r="1951" spans="6:8" ht="15" customHeight="1" x14ac:dyDescent="0.3">
      <c r="F1951" s="306"/>
      <c r="G1951" s="306"/>
      <c r="H1951" s="306"/>
    </row>
    <row r="1952" spans="6:8" ht="15" customHeight="1" x14ac:dyDescent="0.3">
      <c r="F1952" s="304"/>
      <c r="G1952" s="304"/>
      <c r="H1952" s="304"/>
    </row>
    <row r="1953" spans="6:8" ht="15" customHeight="1" x14ac:dyDescent="0.3">
      <c r="F1953" s="304"/>
      <c r="G1953" s="304"/>
      <c r="H1953" s="304"/>
    </row>
    <row r="1954" spans="6:8" ht="15" customHeight="1" x14ac:dyDescent="0.3">
      <c r="F1954" s="306"/>
      <c r="G1954" s="306"/>
      <c r="H1954" s="306"/>
    </row>
    <row r="1955" spans="6:8" ht="15" customHeight="1" x14ac:dyDescent="0.3">
      <c r="F1955" s="306"/>
      <c r="G1955" s="306"/>
      <c r="H1955" s="306"/>
    </row>
    <row r="1956" spans="6:8" ht="15" customHeight="1" x14ac:dyDescent="0.3">
      <c r="F1956" s="304"/>
      <c r="G1956" s="304"/>
      <c r="H1956" s="304"/>
    </row>
    <row r="1957" spans="6:8" ht="15" customHeight="1" x14ac:dyDescent="0.3">
      <c r="F1957" s="304"/>
      <c r="G1957" s="304"/>
      <c r="H1957" s="304"/>
    </row>
    <row r="1958" spans="6:8" ht="15" customHeight="1" x14ac:dyDescent="0.3">
      <c r="F1958" s="304"/>
      <c r="G1958" s="304"/>
      <c r="H1958" s="304"/>
    </row>
    <row r="1959" spans="6:8" ht="15" customHeight="1" x14ac:dyDescent="0.3">
      <c r="F1959" s="306"/>
      <c r="G1959" s="306"/>
      <c r="H1959" s="306"/>
    </row>
    <row r="1960" spans="6:8" ht="15" customHeight="1" x14ac:dyDescent="0.3">
      <c r="F1960" s="304"/>
      <c r="G1960" s="304"/>
      <c r="H1960" s="304"/>
    </row>
    <row r="1961" spans="6:8" ht="15" customHeight="1" x14ac:dyDescent="0.3">
      <c r="F1961" s="304"/>
      <c r="G1961" s="304"/>
      <c r="H1961" s="304"/>
    </row>
    <row r="1962" spans="6:8" ht="15" customHeight="1" x14ac:dyDescent="0.3">
      <c r="F1962" s="304"/>
      <c r="G1962" s="304"/>
      <c r="H1962" s="304"/>
    </row>
    <row r="1963" spans="6:8" ht="15" customHeight="1" x14ac:dyDescent="0.3">
      <c r="F1963" s="304"/>
      <c r="G1963" s="304"/>
      <c r="H1963" s="304"/>
    </row>
    <row r="1964" spans="6:8" ht="15" customHeight="1" x14ac:dyDescent="0.3">
      <c r="F1964" s="304"/>
      <c r="G1964" s="304"/>
      <c r="H1964" s="304"/>
    </row>
    <row r="1965" spans="6:8" ht="15" customHeight="1" x14ac:dyDescent="0.3">
      <c r="F1965" s="304"/>
      <c r="G1965" s="304"/>
      <c r="H1965" s="304"/>
    </row>
    <row r="1966" spans="6:8" ht="15" customHeight="1" x14ac:dyDescent="0.3">
      <c r="F1966" s="304"/>
      <c r="G1966" s="304"/>
      <c r="H1966" s="304"/>
    </row>
    <row r="1967" spans="6:8" ht="15" customHeight="1" x14ac:dyDescent="0.3">
      <c r="F1967" s="304"/>
      <c r="G1967" s="304"/>
      <c r="H1967" s="304"/>
    </row>
    <row r="1968" spans="6:8" ht="15" customHeight="1" x14ac:dyDescent="0.3">
      <c r="F1968" s="304"/>
      <c r="G1968" s="304"/>
      <c r="H1968" s="304"/>
    </row>
    <row r="1969" spans="6:8" ht="15" customHeight="1" x14ac:dyDescent="0.3">
      <c r="F1969" s="306"/>
      <c r="G1969" s="306"/>
      <c r="H1969" s="306"/>
    </row>
    <row r="1970" spans="6:8" ht="15" customHeight="1" x14ac:dyDescent="0.3">
      <c r="F1970" s="304"/>
      <c r="G1970" s="304"/>
      <c r="H1970" s="304"/>
    </row>
    <row r="1971" spans="6:8" ht="15" customHeight="1" x14ac:dyDescent="0.3">
      <c r="F1971" s="304"/>
      <c r="G1971" s="304"/>
      <c r="H1971" s="304"/>
    </row>
    <row r="1972" spans="6:8" ht="15" customHeight="1" x14ac:dyDescent="0.3">
      <c r="F1972" s="304"/>
      <c r="G1972" s="304"/>
      <c r="H1972" s="304"/>
    </row>
    <row r="1973" spans="6:8" ht="15" customHeight="1" x14ac:dyDescent="0.3">
      <c r="F1973" s="306"/>
      <c r="G1973" s="306"/>
      <c r="H1973" s="306"/>
    </row>
    <row r="1974" spans="6:8" ht="15" customHeight="1" x14ac:dyDescent="0.3">
      <c r="F1974" s="304"/>
      <c r="G1974" s="304"/>
      <c r="H1974" s="304"/>
    </row>
    <row r="1975" spans="6:8" ht="15" customHeight="1" x14ac:dyDescent="0.3">
      <c r="F1975" s="306"/>
      <c r="G1975" s="306"/>
      <c r="H1975" s="306"/>
    </row>
    <row r="1976" spans="6:8" ht="15" customHeight="1" x14ac:dyDescent="0.3">
      <c r="F1976" s="304"/>
      <c r="G1976" s="304"/>
      <c r="H1976" s="304"/>
    </row>
    <row r="1977" spans="6:8" ht="15" customHeight="1" x14ac:dyDescent="0.3">
      <c r="F1977" s="306"/>
      <c r="G1977" s="306"/>
      <c r="H1977" s="306"/>
    </row>
    <row r="1978" spans="6:8" ht="15" customHeight="1" x14ac:dyDescent="0.3">
      <c r="F1978" s="304"/>
      <c r="G1978" s="304"/>
      <c r="H1978" s="304"/>
    </row>
    <row r="1979" spans="6:8" ht="15" customHeight="1" x14ac:dyDescent="0.3">
      <c r="F1979" s="304"/>
      <c r="G1979" s="304"/>
      <c r="H1979" s="304"/>
    </row>
    <row r="1980" spans="6:8" ht="15" customHeight="1" x14ac:dyDescent="0.3">
      <c r="F1980" s="304"/>
      <c r="G1980" s="304"/>
      <c r="H1980" s="304"/>
    </row>
    <row r="1981" spans="6:8" ht="15" customHeight="1" x14ac:dyDescent="0.3">
      <c r="F1981" s="304"/>
      <c r="G1981" s="304"/>
      <c r="H1981" s="304"/>
    </row>
    <row r="1982" spans="6:8" ht="15" customHeight="1" x14ac:dyDescent="0.3">
      <c r="F1982" s="304"/>
      <c r="G1982" s="304"/>
      <c r="H1982" s="304"/>
    </row>
    <row r="1983" spans="6:8" ht="15" customHeight="1" x14ac:dyDescent="0.3">
      <c r="F1983" s="306"/>
      <c r="G1983" s="306"/>
      <c r="H1983" s="306"/>
    </row>
    <row r="1984" spans="6:8" ht="15" customHeight="1" x14ac:dyDescent="0.3">
      <c r="F1984" s="304"/>
      <c r="G1984" s="304"/>
      <c r="H1984" s="304"/>
    </row>
    <row r="1985" spans="6:8" ht="15" customHeight="1" x14ac:dyDescent="0.3">
      <c r="F1985" s="304"/>
      <c r="G1985" s="304"/>
      <c r="H1985" s="304"/>
    </row>
    <row r="1986" spans="6:8" ht="15" customHeight="1" x14ac:dyDescent="0.3">
      <c r="F1986" s="304"/>
      <c r="G1986" s="304"/>
      <c r="H1986" s="304"/>
    </row>
    <row r="1987" spans="6:8" ht="15" customHeight="1" x14ac:dyDescent="0.3">
      <c r="F1987" s="306"/>
      <c r="G1987" s="306"/>
      <c r="H1987" s="306"/>
    </row>
    <row r="1988" spans="6:8" ht="15" customHeight="1" x14ac:dyDescent="0.3">
      <c r="F1988" s="304"/>
      <c r="G1988" s="304"/>
      <c r="H1988" s="304"/>
    </row>
    <row r="1989" spans="6:8" ht="15" customHeight="1" x14ac:dyDescent="0.3">
      <c r="F1989" s="306"/>
      <c r="G1989" s="306"/>
      <c r="H1989" s="306"/>
    </row>
    <row r="1990" spans="6:8" ht="15" customHeight="1" x14ac:dyDescent="0.3">
      <c r="F1990" s="306"/>
      <c r="G1990" s="306"/>
      <c r="H1990" s="306"/>
    </row>
    <row r="1991" spans="6:8" ht="15" customHeight="1" x14ac:dyDescent="0.3">
      <c r="F1991" s="304"/>
      <c r="G1991" s="304"/>
      <c r="H1991" s="304"/>
    </row>
    <row r="1992" spans="6:8" ht="15" customHeight="1" x14ac:dyDescent="0.3">
      <c r="F1992" s="306"/>
      <c r="G1992" s="306"/>
      <c r="H1992" s="306"/>
    </row>
    <row r="1993" spans="6:8" ht="15" customHeight="1" x14ac:dyDescent="0.3">
      <c r="F1993" s="304"/>
      <c r="G1993" s="304"/>
      <c r="H1993" s="304"/>
    </row>
    <row r="1994" spans="6:8" ht="15" customHeight="1" x14ac:dyDescent="0.3">
      <c r="F1994" s="304"/>
      <c r="G1994" s="304"/>
      <c r="H1994" s="304"/>
    </row>
    <row r="1995" spans="6:8" ht="15" customHeight="1" x14ac:dyDescent="0.3">
      <c r="F1995" s="306"/>
      <c r="G1995" s="306"/>
      <c r="H1995" s="306"/>
    </row>
    <row r="1996" spans="6:8" ht="15" customHeight="1" x14ac:dyDescent="0.3">
      <c r="F1996" s="304"/>
      <c r="G1996" s="304"/>
      <c r="H1996" s="304"/>
    </row>
    <row r="1997" spans="6:8" ht="15" customHeight="1" x14ac:dyDescent="0.3">
      <c r="F1997" s="304"/>
      <c r="G1997" s="304"/>
      <c r="H1997" s="304"/>
    </row>
    <row r="1998" spans="6:8" ht="15" customHeight="1" x14ac:dyDescent="0.3">
      <c r="F1998" s="304"/>
      <c r="G1998" s="304"/>
      <c r="H1998" s="304"/>
    </row>
    <row r="1999" spans="6:8" ht="15" customHeight="1" x14ac:dyDescent="0.3">
      <c r="F1999" s="304"/>
      <c r="G1999" s="304"/>
      <c r="H1999" s="304"/>
    </row>
    <row r="2000" spans="6:8" ht="15" customHeight="1" x14ac:dyDescent="0.3">
      <c r="F2000" s="304"/>
      <c r="G2000" s="304"/>
      <c r="H2000" s="304"/>
    </row>
    <row r="2001" spans="6:8" ht="15" customHeight="1" x14ac:dyDescent="0.3">
      <c r="F2001" s="306"/>
      <c r="G2001" s="306"/>
      <c r="H2001" s="306"/>
    </row>
    <row r="2002" spans="6:8" ht="15" customHeight="1" x14ac:dyDescent="0.3">
      <c r="F2002" s="304"/>
      <c r="G2002" s="304"/>
      <c r="H2002" s="304"/>
    </row>
    <row r="2003" spans="6:8" ht="15" customHeight="1" x14ac:dyDescent="0.3">
      <c r="F2003" s="306"/>
      <c r="G2003" s="306"/>
      <c r="H2003" s="306"/>
    </row>
    <row r="2004" spans="6:8" ht="15" customHeight="1" x14ac:dyDescent="0.3">
      <c r="F2004" s="304"/>
      <c r="G2004" s="304"/>
      <c r="H2004" s="304"/>
    </row>
    <row r="2005" spans="6:8" ht="15" customHeight="1" x14ac:dyDescent="0.3">
      <c r="F2005" s="306"/>
      <c r="G2005" s="306"/>
      <c r="H2005" s="306"/>
    </row>
    <row r="2006" spans="6:8" ht="15" customHeight="1" x14ac:dyDescent="0.3">
      <c r="F2006" s="306"/>
      <c r="G2006" s="306"/>
      <c r="H2006" s="306"/>
    </row>
    <row r="2007" spans="6:8" ht="15" customHeight="1" x14ac:dyDescent="0.3">
      <c r="F2007" s="304"/>
      <c r="G2007" s="304"/>
      <c r="H2007" s="304"/>
    </row>
    <row r="2008" spans="6:8" ht="15" customHeight="1" x14ac:dyDescent="0.3">
      <c r="F2008" s="306"/>
      <c r="G2008" s="306"/>
      <c r="H2008" s="306"/>
    </row>
    <row r="2009" spans="6:8" ht="15" customHeight="1" x14ac:dyDescent="0.3">
      <c r="F2009" s="304"/>
      <c r="G2009" s="304"/>
      <c r="H2009" s="304"/>
    </row>
    <row r="2010" spans="6:8" ht="15" customHeight="1" x14ac:dyDescent="0.3">
      <c r="F2010" s="306"/>
      <c r="G2010" s="306"/>
      <c r="H2010" s="306"/>
    </row>
    <row r="2011" spans="6:8" ht="15" customHeight="1" x14ac:dyDescent="0.3">
      <c r="F2011" s="304"/>
      <c r="G2011" s="304"/>
      <c r="H2011" s="304"/>
    </row>
    <row r="2012" spans="6:8" ht="15" customHeight="1" x14ac:dyDescent="0.3">
      <c r="F2012" s="306"/>
      <c r="G2012" s="306"/>
      <c r="H2012" s="306"/>
    </row>
    <row r="2013" spans="6:8" ht="15" customHeight="1" x14ac:dyDescent="0.3">
      <c r="F2013" s="304"/>
      <c r="G2013" s="304"/>
      <c r="H2013" s="304"/>
    </row>
    <row r="2014" spans="6:8" ht="15" customHeight="1" x14ac:dyDescent="0.3">
      <c r="F2014" s="304"/>
      <c r="G2014" s="304"/>
      <c r="H2014" s="304"/>
    </row>
    <row r="2015" spans="6:8" ht="15" customHeight="1" x14ac:dyDescent="0.3">
      <c r="F2015" s="304"/>
      <c r="G2015" s="304"/>
      <c r="H2015" s="304"/>
    </row>
    <row r="2016" spans="6:8" ht="15" customHeight="1" x14ac:dyDescent="0.3">
      <c r="F2016" s="304"/>
      <c r="G2016" s="304"/>
      <c r="H2016" s="304"/>
    </row>
    <row r="2017" spans="6:8" ht="15" customHeight="1" x14ac:dyDescent="0.3">
      <c r="F2017" s="304"/>
      <c r="G2017" s="304"/>
      <c r="H2017" s="304"/>
    </row>
    <row r="2018" spans="6:8" ht="15" customHeight="1" x14ac:dyDescent="0.3">
      <c r="F2018" s="306"/>
      <c r="G2018" s="306"/>
      <c r="H2018" s="306"/>
    </row>
    <row r="2019" spans="6:8" ht="15" customHeight="1" x14ac:dyDescent="0.3">
      <c r="F2019" s="304"/>
      <c r="G2019" s="304"/>
      <c r="H2019" s="304"/>
    </row>
    <row r="2020" spans="6:8" ht="15" customHeight="1" x14ac:dyDescent="0.3">
      <c r="F2020" s="306"/>
      <c r="G2020" s="306"/>
      <c r="H2020" s="306"/>
    </row>
    <row r="2021" spans="6:8" ht="15" customHeight="1" x14ac:dyDescent="0.3">
      <c r="F2021" s="304"/>
      <c r="G2021" s="304"/>
      <c r="H2021" s="304"/>
    </row>
    <row r="2022" spans="6:8" ht="15" customHeight="1" x14ac:dyDescent="0.3">
      <c r="F2022" s="306"/>
      <c r="G2022" s="306"/>
      <c r="H2022" s="306"/>
    </row>
    <row r="2023" spans="6:8" ht="15" customHeight="1" x14ac:dyDescent="0.3">
      <c r="F2023" s="306"/>
      <c r="G2023" s="306"/>
      <c r="H2023" s="306"/>
    </row>
    <row r="2024" spans="6:8" ht="15" customHeight="1" x14ac:dyDescent="0.3">
      <c r="F2024" s="304"/>
      <c r="G2024" s="304"/>
      <c r="H2024" s="304"/>
    </row>
    <row r="2025" spans="6:8" ht="15" customHeight="1" x14ac:dyDescent="0.3">
      <c r="F2025" s="304"/>
      <c r="G2025" s="304"/>
      <c r="H2025" s="304"/>
    </row>
    <row r="2026" spans="6:8" ht="15" customHeight="1" x14ac:dyDescent="0.3">
      <c r="F2026" s="306"/>
      <c r="G2026" s="306"/>
      <c r="H2026" s="306"/>
    </row>
    <row r="2027" spans="6:8" ht="15" customHeight="1" x14ac:dyDescent="0.3">
      <c r="F2027" s="306"/>
      <c r="G2027" s="306"/>
      <c r="H2027" s="306"/>
    </row>
    <row r="2028" spans="6:8" ht="15" customHeight="1" x14ac:dyDescent="0.3">
      <c r="F2028" s="304"/>
      <c r="G2028" s="304"/>
      <c r="H2028" s="304"/>
    </row>
    <row r="2029" spans="6:8" ht="15" customHeight="1" x14ac:dyDescent="0.3">
      <c r="F2029" s="306"/>
      <c r="G2029" s="306"/>
      <c r="H2029" s="306"/>
    </row>
    <row r="2030" spans="6:8" ht="15" customHeight="1" x14ac:dyDescent="0.3">
      <c r="F2030" s="304"/>
      <c r="G2030" s="304"/>
      <c r="H2030" s="304"/>
    </row>
    <row r="2031" spans="6:8" ht="15" customHeight="1" x14ac:dyDescent="0.3">
      <c r="F2031" s="304"/>
      <c r="G2031" s="304"/>
      <c r="H2031" s="304"/>
    </row>
    <row r="2032" spans="6:8" ht="15" customHeight="1" x14ac:dyDescent="0.3">
      <c r="F2032" s="304"/>
      <c r="G2032" s="304"/>
      <c r="H2032" s="304"/>
    </row>
    <row r="2033" spans="6:8" ht="15" customHeight="1" x14ac:dyDescent="0.3">
      <c r="F2033" s="304"/>
      <c r="G2033" s="304"/>
      <c r="H2033" s="304"/>
    </row>
    <row r="2034" spans="6:8" ht="15" customHeight="1" x14ac:dyDescent="0.3">
      <c r="F2034" s="306"/>
      <c r="G2034" s="306"/>
      <c r="H2034" s="306"/>
    </row>
    <row r="2035" spans="6:8" ht="15" customHeight="1" x14ac:dyDescent="0.3">
      <c r="F2035" s="306"/>
      <c r="G2035" s="306"/>
      <c r="H2035" s="306"/>
    </row>
    <row r="2036" spans="6:8" ht="15" customHeight="1" x14ac:dyDescent="0.3">
      <c r="F2036" s="306"/>
      <c r="G2036" s="306"/>
      <c r="H2036" s="306"/>
    </row>
    <row r="2037" spans="6:8" ht="15" customHeight="1" x14ac:dyDescent="0.3">
      <c r="F2037" s="306"/>
      <c r="G2037" s="306"/>
      <c r="H2037" s="306"/>
    </row>
    <row r="2038" spans="6:8" ht="15" customHeight="1" x14ac:dyDescent="0.3">
      <c r="F2038" s="304"/>
      <c r="G2038" s="304"/>
      <c r="H2038" s="304"/>
    </row>
    <row r="2039" spans="6:8" ht="15" customHeight="1" x14ac:dyDescent="0.3">
      <c r="F2039" s="304"/>
      <c r="G2039" s="304"/>
      <c r="H2039" s="304"/>
    </row>
    <row r="2040" spans="6:8" ht="15" customHeight="1" x14ac:dyDescent="0.3">
      <c r="F2040" s="304"/>
      <c r="G2040" s="304"/>
      <c r="H2040" s="304"/>
    </row>
    <row r="2041" spans="6:8" ht="15" customHeight="1" x14ac:dyDescent="0.3">
      <c r="F2041" s="304"/>
      <c r="G2041" s="304"/>
      <c r="H2041" s="304"/>
    </row>
    <row r="2042" spans="6:8" ht="15" customHeight="1" x14ac:dyDescent="0.3">
      <c r="F2042" s="306"/>
      <c r="G2042" s="306"/>
      <c r="H2042" s="306"/>
    </row>
    <row r="2043" spans="6:8" ht="15" customHeight="1" x14ac:dyDescent="0.3">
      <c r="F2043" s="304"/>
      <c r="G2043" s="304"/>
      <c r="H2043" s="304"/>
    </row>
    <row r="2044" spans="6:8" ht="15" customHeight="1" x14ac:dyDescent="0.3">
      <c r="F2044" s="304"/>
      <c r="G2044" s="304"/>
      <c r="H2044" s="304"/>
    </row>
    <row r="2045" spans="6:8" ht="15" customHeight="1" x14ac:dyDescent="0.3">
      <c r="F2045" s="304"/>
      <c r="G2045" s="304"/>
      <c r="H2045" s="304"/>
    </row>
    <row r="2046" spans="6:8" ht="15" customHeight="1" x14ac:dyDescent="0.3">
      <c r="F2046" s="304"/>
      <c r="G2046" s="304"/>
      <c r="H2046" s="304"/>
    </row>
    <row r="2047" spans="6:8" ht="15" customHeight="1" x14ac:dyDescent="0.3">
      <c r="F2047" s="304"/>
      <c r="G2047" s="304"/>
      <c r="H2047" s="304"/>
    </row>
    <row r="2048" spans="6:8" ht="15" customHeight="1" x14ac:dyDescent="0.3">
      <c r="F2048" s="304"/>
      <c r="G2048" s="304"/>
      <c r="H2048" s="304"/>
    </row>
    <row r="2049" spans="6:8" ht="15" customHeight="1" x14ac:dyDescent="0.3">
      <c r="F2049" s="304"/>
      <c r="G2049" s="304"/>
      <c r="H2049" s="304"/>
    </row>
    <row r="2050" spans="6:8" ht="15" customHeight="1" x14ac:dyDescent="0.3">
      <c r="F2050" s="304"/>
      <c r="G2050" s="304"/>
      <c r="H2050" s="304"/>
    </row>
    <row r="2051" spans="6:8" ht="15" customHeight="1" x14ac:dyDescent="0.3">
      <c r="F2051" s="304"/>
      <c r="G2051" s="304"/>
      <c r="H2051" s="304"/>
    </row>
    <row r="2052" spans="6:8" ht="15" customHeight="1" x14ac:dyDescent="0.3">
      <c r="F2052" s="306"/>
      <c r="G2052" s="306"/>
      <c r="H2052" s="306"/>
    </row>
    <row r="2053" spans="6:8" ht="15" customHeight="1" x14ac:dyDescent="0.3">
      <c r="F2053" s="304"/>
      <c r="G2053" s="304"/>
      <c r="H2053" s="304"/>
    </row>
    <row r="2054" spans="6:8" ht="15" customHeight="1" x14ac:dyDescent="0.3">
      <c r="F2054" s="306"/>
      <c r="G2054" s="306"/>
      <c r="H2054" s="306"/>
    </row>
    <row r="2055" spans="6:8" ht="15" customHeight="1" x14ac:dyDescent="0.3">
      <c r="F2055" s="306"/>
      <c r="G2055" s="306"/>
      <c r="H2055" s="306"/>
    </row>
    <row r="2056" spans="6:8" ht="15" customHeight="1" x14ac:dyDescent="0.3">
      <c r="F2056" s="304"/>
      <c r="G2056" s="304"/>
      <c r="H2056" s="304"/>
    </row>
    <row r="2057" spans="6:8" ht="15" customHeight="1" x14ac:dyDescent="0.3">
      <c r="F2057" s="304"/>
      <c r="G2057" s="304"/>
      <c r="H2057" s="304"/>
    </row>
    <row r="2058" spans="6:8" ht="15" customHeight="1" x14ac:dyDescent="0.3">
      <c r="F2058" s="304"/>
      <c r="G2058" s="304"/>
      <c r="H2058" s="304"/>
    </row>
    <row r="2059" spans="6:8" ht="15" customHeight="1" x14ac:dyDescent="0.3">
      <c r="F2059" s="304"/>
      <c r="G2059" s="304"/>
      <c r="H2059" s="304"/>
    </row>
    <row r="2060" spans="6:8" ht="15" customHeight="1" x14ac:dyDescent="0.3">
      <c r="F2060" s="306"/>
      <c r="G2060" s="306"/>
      <c r="H2060" s="306"/>
    </row>
    <row r="2061" spans="6:8" ht="15" customHeight="1" x14ac:dyDescent="0.3">
      <c r="F2061" s="304"/>
      <c r="G2061" s="304"/>
      <c r="H2061" s="304"/>
    </row>
    <row r="2062" spans="6:8" ht="15" customHeight="1" x14ac:dyDescent="0.3">
      <c r="F2062" s="304"/>
      <c r="G2062" s="304"/>
      <c r="H2062" s="304"/>
    </row>
    <row r="2063" spans="6:8" ht="15" customHeight="1" x14ac:dyDescent="0.3">
      <c r="F2063" s="304"/>
      <c r="G2063" s="304"/>
      <c r="H2063" s="304"/>
    </row>
    <row r="2064" spans="6:8" ht="15" customHeight="1" x14ac:dyDescent="0.3">
      <c r="F2064" s="304"/>
      <c r="G2064" s="304"/>
      <c r="H2064" s="304"/>
    </row>
    <row r="2065" spans="6:8" ht="15" customHeight="1" x14ac:dyDescent="0.3">
      <c r="F2065" s="304"/>
      <c r="G2065" s="304"/>
      <c r="H2065" s="304"/>
    </row>
    <row r="2066" spans="6:8" ht="15" customHeight="1" x14ac:dyDescent="0.3">
      <c r="F2066" s="306"/>
      <c r="G2066" s="306"/>
      <c r="H2066" s="306"/>
    </row>
    <row r="2067" spans="6:8" ht="15" customHeight="1" x14ac:dyDescent="0.3">
      <c r="F2067" s="304"/>
      <c r="G2067" s="304"/>
      <c r="H2067" s="304"/>
    </row>
    <row r="2068" spans="6:8" ht="15" customHeight="1" x14ac:dyDescent="0.3">
      <c r="F2068" s="304"/>
      <c r="G2068" s="304"/>
      <c r="H2068" s="304"/>
    </row>
    <row r="2069" spans="6:8" ht="15" customHeight="1" x14ac:dyDescent="0.3">
      <c r="F2069" s="306"/>
      <c r="G2069" s="306"/>
      <c r="H2069" s="306"/>
    </row>
    <row r="2070" spans="6:8" ht="15" customHeight="1" x14ac:dyDescent="0.3">
      <c r="F2070" s="304"/>
      <c r="G2070" s="304"/>
      <c r="H2070" s="304"/>
    </row>
    <row r="2071" spans="6:8" ht="15" customHeight="1" x14ac:dyDescent="0.3">
      <c r="F2071" s="306"/>
      <c r="G2071" s="306"/>
      <c r="H2071" s="306"/>
    </row>
    <row r="2072" spans="6:8" ht="15" customHeight="1" x14ac:dyDescent="0.3">
      <c r="F2072" s="304"/>
      <c r="G2072" s="304"/>
      <c r="H2072" s="304"/>
    </row>
    <row r="2073" spans="6:8" ht="15" customHeight="1" x14ac:dyDescent="0.3">
      <c r="F2073" s="304"/>
      <c r="G2073" s="304"/>
      <c r="H2073" s="304"/>
    </row>
    <row r="2074" spans="6:8" ht="15" customHeight="1" x14ac:dyDescent="0.3"/>
    <row r="2075" spans="6:8" ht="15" customHeight="1" x14ac:dyDescent="0.3">
      <c r="F2075" s="306"/>
      <c r="G2075" s="306"/>
      <c r="H2075" s="306"/>
    </row>
    <row r="2076" spans="6:8" ht="15" customHeight="1" x14ac:dyDescent="0.3">
      <c r="F2076" s="306"/>
      <c r="G2076" s="306"/>
      <c r="H2076" s="306"/>
    </row>
    <row r="2077" spans="6:8" ht="15" customHeight="1" x14ac:dyDescent="0.3">
      <c r="F2077" s="304"/>
      <c r="G2077" s="304"/>
      <c r="H2077" s="304"/>
    </row>
    <row r="2078" spans="6:8" ht="15" customHeight="1" x14ac:dyDescent="0.3">
      <c r="F2078" s="306"/>
      <c r="G2078" s="306"/>
      <c r="H2078" s="306"/>
    </row>
    <row r="2079" spans="6:8" ht="15" customHeight="1" x14ac:dyDescent="0.3">
      <c r="F2079" s="304"/>
      <c r="G2079" s="304"/>
      <c r="H2079" s="304"/>
    </row>
    <row r="2080" spans="6:8" ht="15" customHeight="1" x14ac:dyDescent="0.3">
      <c r="F2080" s="306"/>
      <c r="G2080" s="306"/>
      <c r="H2080" s="306"/>
    </row>
    <row r="2081" spans="6:8" ht="15" customHeight="1" x14ac:dyDescent="0.3">
      <c r="F2081" s="306"/>
      <c r="G2081" s="306"/>
      <c r="H2081" s="306"/>
    </row>
    <row r="2082" spans="6:8" ht="15" customHeight="1" x14ac:dyDescent="0.3">
      <c r="F2082" s="304"/>
      <c r="G2082" s="304"/>
      <c r="H2082" s="304"/>
    </row>
    <row r="2083" spans="6:8" ht="15" customHeight="1" x14ac:dyDescent="0.3">
      <c r="F2083" s="304"/>
      <c r="G2083" s="304"/>
      <c r="H2083" s="304"/>
    </row>
    <row r="2084" spans="6:8" ht="15" customHeight="1" x14ac:dyDescent="0.3">
      <c r="F2084" s="304"/>
      <c r="G2084" s="304"/>
      <c r="H2084" s="304"/>
    </row>
    <row r="2085" spans="6:8" ht="15" customHeight="1" x14ac:dyDescent="0.3">
      <c r="F2085" s="306"/>
      <c r="G2085" s="306"/>
      <c r="H2085" s="306"/>
    </row>
    <row r="2086" spans="6:8" ht="15" customHeight="1" x14ac:dyDescent="0.3">
      <c r="F2086" s="306"/>
      <c r="G2086" s="306"/>
      <c r="H2086" s="306"/>
    </row>
    <row r="2087" spans="6:8" ht="15" customHeight="1" x14ac:dyDescent="0.3">
      <c r="F2087" s="304"/>
      <c r="G2087" s="304"/>
      <c r="H2087" s="304"/>
    </row>
    <row r="2088" spans="6:8" ht="15" customHeight="1" x14ac:dyDescent="0.3">
      <c r="F2088" s="304"/>
      <c r="G2088" s="304"/>
      <c r="H2088" s="304"/>
    </row>
    <row r="2089" spans="6:8" ht="15" customHeight="1" x14ac:dyDescent="0.3"/>
    <row r="2090" spans="6:8" ht="15" customHeight="1" x14ac:dyDescent="0.3">
      <c r="F2090" s="304"/>
      <c r="G2090" s="304"/>
      <c r="H2090" s="304"/>
    </row>
    <row r="2091" spans="6:8" ht="15" customHeight="1" x14ac:dyDescent="0.3">
      <c r="F2091" s="304"/>
      <c r="G2091" s="304"/>
      <c r="H2091" s="304"/>
    </row>
    <row r="2092" spans="6:8" ht="15" customHeight="1" x14ac:dyDescent="0.3">
      <c r="F2092" s="306"/>
      <c r="G2092" s="306"/>
      <c r="H2092" s="306"/>
    </row>
    <row r="2093" spans="6:8" ht="15" customHeight="1" x14ac:dyDescent="0.3">
      <c r="F2093" s="304"/>
      <c r="G2093" s="304"/>
      <c r="H2093" s="304"/>
    </row>
    <row r="2094" spans="6:8" ht="15" customHeight="1" x14ac:dyDescent="0.3">
      <c r="F2094" s="304"/>
      <c r="G2094" s="304"/>
      <c r="H2094" s="304"/>
    </row>
    <row r="2095" spans="6:8" ht="15" customHeight="1" x14ac:dyDescent="0.3">
      <c r="F2095" s="306"/>
      <c r="G2095" s="306"/>
      <c r="H2095" s="306"/>
    </row>
    <row r="2096" spans="6:8" ht="15" customHeight="1" x14ac:dyDescent="0.3"/>
    <row r="2097" spans="6:8" ht="15" customHeight="1" x14ac:dyDescent="0.3"/>
    <row r="2098" spans="6:8" ht="15" customHeight="1" x14ac:dyDescent="0.3">
      <c r="F2098" s="310"/>
      <c r="G2098" s="310"/>
      <c r="H2098" s="307"/>
    </row>
    <row r="2099" spans="6:8" ht="15" customHeight="1" x14ac:dyDescent="0.3"/>
    <row r="2100" spans="6:8" ht="15" customHeight="1" x14ac:dyDescent="0.3"/>
    <row r="2101" spans="6:8" ht="15" customHeight="1" x14ac:dyDescent="0.3">
      <c r="F2101" s="304"/>
      <c r="G2101" s="304"/>
      <c r="H2101" s="304"/>
    </row>
    <row r="2102" spans="6:8" ht="15" customHeight="1" x14ac:dyDescent="0.3">
      <c r="F2102" s="304"/>
      <c r="G2102" s="304"/>
      <c r="H2102" s="304"/>
    </row>
    <row r="2103" spans="6:8" ht="15" customHeight="1" x14ac:dyDescent="0.3">
      <c r="F2103" s="304"/>
      <c r="G2103" s="304"/>
      <c r="H2103" s="304"/>
    </row>
    <row r="2104" spans="6:8" ht="15" customHeight="1" x14ac:dyDescent="0.3">
      <c r="F2104" s="304"/>
      <c r="G2104" s="304"/>
      <c r="H2104" s="304"/>
    </row>
    <row r="2105" spans="6:8" ht="15" customHeight="1" x14ac:dyDescent="0.3">
      <c r="F2105" s="306"/>
      <c r="G2105" s="306"/>
      <c r="H2105" s="306"/>
    </row>
    <row r="2106" spans="6:8" ht="15" customHeight="1" x14ac:dyDescent="0.3">
      <c r="F2106" s="304"/>
      <c r="G2106" s="304"/>
      <c r="H2106" s="304"/>
    </row>
    <row r="2107" spans="6:8" ht="15" customHeight="1" x14ac:dyDescent="0.3">
      <c r="F2107" s="310"/>
      <c r="G2107" s="310"/>
      <c r="H2107" s="307"/>
    </row>
    <row r="2108" spans="6:8" ht="15" customHeight="1" x14ac:dyDescent="0.3">
      <c r="F2108" s="304"/>
      <c r="G2108" s="304"/>
      <c r="H2108" s="304"/>
    </row>
    <row r="2109" spans="6:8" ht="15" customHeight="1" x14ac:dyDescent="0.3">
      <c r="F2109" s="306"/>
      <c r="G2109" s="306"/>
      <c r="H2109" s="306"/>
    </row>
    <row r="2110" spans="6:8" ht="15" customHeight="1" x14ac:dyDescent="0.3">
      <c r="F2110" s="306"/>
      <c r="G2110" s="306"/>
      <c r="H2110" s="306"/>
    </row>
    <row r="2111" spans="6:8" ht="15" customHeight="1" x14ac:dyDescent="0.3">
      <c r="F2111" s="304"/>
      <c r="G2111" s="304"/>
      <c r="H2111" s="304"/>
    </row>
    <row r="2112" spans="6:8" ht="15" customHeight="1" x14ac:dyDescent="0.3">
      <c r="F2112" s="304"/>
      <c r="G2112" s="304"/>
      <c r="H2112" s="304"/>
    </row>
    <row r="2113" spans="6:8" ht="15" customHeight="1" x14ac:dyDescent="0.3">
      <c r="F2113" s="304"/>
      <c r="G2113" s="304"/>
      <c r="H2113" s="304"/>
    </row>
    <row r="2114" spans="6:8" ht="15" customHeight="1" x14ac:dyDescent="0.3">
      <c r="F2114" s="306"/>
      <c r="G2114" s="306"/>
      <c r="H2114" s="306"/>
    </row>
    <row r="2115" spans="6:8" ht="15" customHeight="1" x14ac:dyDescent="0.3">
      <c r="F2115" s="306"/>
      <c r="G2115" s="306"/>
      <c r="H2115" s="306"/>
    </row>
    <row r="2116" spans="6:8" ht="15" customHeight="1" x14ac:dyDescent="0.3">
      <c r="F2116" s="304"/>
      <c r="G2116" s="304"/>
      <c r="H2116" s="304"/>
    </row>
    <row r="2117" spans="6:8" ht="15" customHeight="1" x14ac:dyDescent="0.3">
      <c r="F2117" s="304"/>
      <c r="G2117" s="304"/>
      <c r="H2117" s="304"/>
    </row>
    <row r="2118" spans="6:8" ht="15" customHeight="1" x14ac:dyDescent="0.3">
      <c r="F2118" s="306"/>
      <c r="G2118" s="306"/>
      <c r="H2118" s="306"/>
    </row>
    <row r="2119" spans="6:8" ht="15" customHeight="1" x14ac:dyDescent="0.3">
      <c r="F2119" s="304"/>
      <c r="G2119" s="304"/>
      <c r="H2119" s="304"/>
    </row>
    <row r="2120" spans="6:8" ht="15" customHeight="1" x14ac:dyDescent="0.3">
      <c r="F2120" s="304"/>
      <c r="G2120" s="304"/>
      <c r="H2120" s="304"/>
    </row>
    <row r="2121" spans="6:8" ht="15" customHeight="1" x14ac:dyDescent="0.3">
      <c r="F2121" s="304"/>
      <c r="G2121" s="304"/>
      <c r="H2121" s="304"/>
    </row>
    <row r="2122" spans="6:8" ht="15" customHeight="1" x14ac:dyDescent="0.3">
      <c r="F2122" s="304"/>
      <c r="G2122" s="304"/>
      <c r="H2122" s="304"/>
    </row>
    <row r="2123" spans="6:8" ht="15" customHeight="1" x14ac:dyDescent="0.3">
      <c r="F2123" s="304"/>
      <c r="G2123" s="304"/>
      <c r="H2123" s="304"/>
    </row>
    <row r="2124" spans="6:8" ht="15" customHeight="1" x14ac:dyDescent="0.3">
      <c r="F2124" s="304"/>
      <c r="G2124" s="304"/>
      <c r="H2124" s="304"/>
    </row>
    <row r="2125" spans="6:8" ht="15" customHeight="1" x14ac:dyDescent="0.3">
      <c r="F2125" s="304"/>
      <c r="G2125" s="304"/>
      <c r="H2125" s="304"/>
    </row>
    <row r="2126" spans="6:8" ht="15" customHeight="1" x14ac:dyDescent="0.3">
      <c r="F2126" s="306"/>
      <c r="G2126" s="306"/>
      <c r="H2126" s="306"/>
    </row>
    <row r="2127" spans="6:8" ht="15" customHeight="1" x14ac:dyDescent="0.3">
      <c r="F2127" s="304"/>
      <c r="G2127" s="304"/>
      <c r="H2127" s="304"/>
    </row>
    <row r="2128" spans="6:8" ht="15" customHeight="1" x14ac:dyDescent="0.3">
      <c r="F2128" s="306"/>
      <c r="G2128" s="306"/>
      <c r="H2128" s="306"/>
    </row>
    <row r="2129" spans="6:8" ht="15" customHeight="1" x14ac:dyDescent="0.3">
      <c r="F2129" s="304"/>
      <c r="G2129" s="304"/>
      <c r="H2129" s="304"/>
    </row>
    <row r="2130" spans="6:8" ht="15" customHeight="1" x14ac:dyDescent="0.3">
      <c r="F2130" s="306"/>
      <c r="G2130" s="306"/>
      <c r="H2130" s="306"/>
    </row>
    <row r="2131" spans="6:8" ht="15" customHeight="1" x14ac:dyDescent="0.3">
      <c r="F2131" s="306"/>
      <c r="G2131" s="306"/>
      <c r="H2131" s="306"/>
    </row>
    <row r="2132" spans="6:8" ht="15" customHeight="1" x14ac:dyDescent="0.3">
      <c r="F2132" s="304"/>
      <c r="G2132" s="304"/>
      <c r="H2132" s="304"/>
    </row>
    <row r="2133" spans="6:8" ht="15" customHeight="1" x14ac:dyDescent="0.3">
      <c r="F2133" s="304"/>
      <c r="G2133" s="304"/>
      <c r="H2133" s="304"/>
    </row>
    <row r="2134" spans="6:8" ht="15" customHeight="1" x14ac:dyDescent="0.3">
      <c r="F2134" s="304"/>
      <c r="G2134" s="304"/>
      <c r="H2134" s="304"/>
    </row>
    <row r="2135" spans="6:8" ht="15" customHeight="1" x14ac:dyDescent="0.3">
      <c r="F2135" s="304"/>
      <c r="G2135" s="304"/>
      <c r="H2135" s="304"/>
    </row>
    <row r="2136" spans="6:8" ht="15" customHeight="1" x14ac:dyDescent="0.3">
      <c r="F2136" s="306"/>
      <c r="G2136" s="306"/>
      <c r="H2136" s="306"/>
    </row>
    <row r="2137" spans="6:8" ht="15" customHeight="1" x14ac:dyDescent="0.3">
      <c r="F2137" s="304"/>
      <c r="G2137" s="304"/>
      <c r="H2137" s="304"/>
    </row>
    <row r="2138" spans="6:8" ht="15" customHeight="1" x14ac:dyDescent="0.3">
      <c r="F2138" s="306"/>
      <c r="G2138" s="306"/>
      <c r="H2138" s="306"/>
    </row>
    <row r="2139" spans="6:8" ht="15" customHeight="1" x14ac:dyDescent="0.3">
      <c r="F2139" s="306"/>
      <c r="G2139" s="306"/>
      <c r="H2139" s="306"/>
    </row>
    <row r="2140" spans="6:8" ht="15" customHeight="1" x14ac:dyDescent="0.3">
      <c r="F2140" s="306"/>
      <c r="G2140" s="306"/>
      <c r="H2140" s="306"/>
    </row>
    <row r="2141" spans="6:8" ht="15" customHeight="1" x14ac:dyDescent="0.3">
      <c r="F2141" s="304"/>
      <c r="G2141" s="304"/>
      <c r="H2141" s="304"/>
    </row>
    <row r="2142" spans="6:8" ht="15" customHeight="1" x14ac:dyDescent="0.3">
      <c r="F2142" s="306"/>
      <c r="G2142" s="306"/>
      <c r="H2142" s="306"/>
    </row>
    <row r="2143" spans="6:8" ht="15" customHeight="1" x14ac:dyDescent="0.3">
      <c r="F2143" s="304"/>
      <c r="G2143" s="304"/>
      <c r="H2143" s="304"/>
    </row>
    <row r="2144" spans="6:8" ht="15" customHeight="1" x14ac:dyDescent="0.3">
      <c r="F2144" s="304"/>
      <c r="G2144" s="304"/>
      <c r="H2144" s="304"/>
    </row>
    <row r="2145" spans="6:8" ht="15" customHeight="1" x14ac:dyDescent="0.3">
      <c r="F2145" s="304"/>
      <c r="G2145" s="304"/>
      <c r="H2145" s="304"/>
    </row>
    <row r="2146" spans="6:8" ht="15" customHeight="1" x14ac:dyDescent="0.3">
      <c r="F2146" s="304"/>
      <c r="G2146" s="304"/>
      <c r="H2146" s="304"/>
    </row>
    <row r="2147" spans="6:8" ht="15" customHeight="1" x14ac:dyDescent="0.3">
      <c r="F2147" s="304"/>
      <c r="G2147" s="304"/>
      <c r="H2147" s="304"/>
    </row>
    <row r="2148" spans="6:8" ht="15" customHeight="1" x14ac:dyDescent="0.3">
      <c r="F2148" s="304"/>
      <c r="G2148" s="304"/>
      <c r="H2148" s="304"/>
    </row>
    <row r="2149" spans="6:8" ht="15" customHeight="1" x14ac:dyDescent="0.3">
      <c r="F2149" s="304"/>
      <c r="G2149" s="304"/>
      <c r="H2149" s="304"/>
    </row>
    <row r="2150" spans="6:8" ht="15" customHeight="1" x14ac:dyDescent="0.3">
      <c r="F2150" s="304"/>
      <c r="G2150" s="304"/>
      <c r="H2150" s="304"/>
    </row>
    <row r="2151" spans="6:8" ht="15" customHeight="1" x14ac:dyDescent="0.3">
      <c r="F2151" s="304"/>
      <c r="G2151" s="304"/>
      <c r="H2151" s="304"/>
    </row>
    <row r="2152" spans="6:8" ht="15" customHeight="1" x14ac:dyDescent="0.3">
      <c r="F2152" s="306"/>
      <c r="G2152" s="306"/>
      <c r="H2152" s="306"/>
    </row>
    <row r="2153" spans="6:8" ht="15" customHeight="1" x14ac:dyDescent="0.3">
      <c r="F2153" s="306"/>
      <c r="G2153" s="306"/>
      <c r="H2153" s="306"/>
    </row>
    <row r="2154" spans="6:8" ht="15" customHeight="1" x14ac:dyDescent="0.3">
      <c r="F2154" s="304"/>
      <c r="G2154" s="304"/>
      <c r="H2154" s="304"/>
    </row>
    <row r="2155" spans="6:8" ht="15" customHeight="1" x14ac:dyDescent="0.3">
      <c r="F2155" s="304"/>
      <c r="G2155" s="304"/>
      <c r="H2155" s="304"/>
    </row>
    <row r="2156" spans="6:8" ht="15" customHeight="1" x14ac:dyDescent="0.3">
      <c r="F2156" s="304"/>
      <c r="G2156" s="304"/>
      <c r="H2156" s="304"/>
    </row>
    <row r="2157" spans="6:8" ht="15" customHeight="1" x14ac:dyDescent="0.3">
      <c r="F2157" s="306"/>
      <c r="G2157" s="306"/>
      <c r="H2157" s="306"/>
    </row>
    <row r="2158" spans="6:8" ht="15" customHeight="1" x14ac:dyDescent="0.3">
      <c r="F2158" s="306"/>
      <c r="G2158" s="306"/>
      <c r="H2158" s="306"/>
    </row>
    <row r="2159" spans="6:8" ht="15" customHeight="1" x14ac:dyDescent="0.3">
      <c r="F2159" s="304"/>
      <c r="G2159" s="304"/>
      <c r="H2159" s="304"/>
    </row>
    <row r="2160" spans="6:8" ht="15" customHeight="1" x14ac:dyDescent="0.3">
      <c r="F2160" s="306"/>
      <c r="G2160" s="306"/>
      <c r="H2160" s="306"/>
    </row>
    <row r="2161" spans="6:8" ht="15" customHeight="1" x14ac:dyDescent="0.3">
      <c r="F2161" s="304"/>
      <c r="G2161" s="304"/>
      <c r="H2161" s="304"/>
    </row>
    <row r="2162" spans="6:8" ht="15" customHeight="1" x14ac:dyDescent="0.3">
      <c r="F2162" s="306"/>
      <c r="G2162" s="306"/>
      <c r="H2162" s="306"/>
    </row>
    <row r="2163" spans="6:8" ht="15" customHeight="1" x14ac:dyDescent="0.3">
      <c r="F2163" s="304"/>
      <c r="G2163" s="304"/>
      <c r="H2163" s="304"/>
    </row>
    <row r="2164" spans="6:8" ht="15" customHeight="1" x14ac:dyDescent="0.3">
      <c r="F2164" s="306"/>
      <c r="G2164" s="306"/>
      <c r="H2164" s="306"/>
    </row>
    <row r="2165" spans="6:8" ht="15" customHeight="1" x14ac:dyDescent="0.3">
      <c r="F2165" s="304"/>
      <c r="G2165" s="304"/>
      <c r="H2165" s="304"/>
    </row>
    <row r="2166" spans="6:8" ht="15" customHeight="1" x14ac:dyDescent="0.3">
      <c r="F2166" s="304"/>
      <c r="G2166" s="304"/>
      <c r="H2166" s="304"/>
    </row>
    <row r="2167" spans="6:8" ht="15" customHeight="1" x14ac:dyDescent="0.3">
      <c r="F2167" s="304"/>
      <c r="G2167" s="304"/>
      <c r="H2167" s="304"/>
    </row>
    <row r="2168" spans="6:8" ht="15" customHeight="1" x14ac:dyDescent="0.3">
      <c r="F2168" s="304"/>
      <c r="G2168" s="304"/>
      <c r="H2168" s="304"/>
    </row>
    <row r="2169" spans="6:8" ht="15" customHeight="1" x14ac:dyDescent="0.3">
      <c r="F2169" s="304"/>
      <c r="G2169" s="304"/>
      <c r="H2169" s="304"/>
    </row>
    <row r="2170" spans="6:8" ht="15" customHeight="1" x14ac:dyDescent="0.3">
      <c r="F2170" s="304"/>
      <c r="G2170" s="304"/>
      <c r="H2170" s="304"/>
    </row>
    <row r="2171" spans="6:8" ht="15" customHeight="1" x14ac:dyDescent="0.3">
      <c r="F2171" s="306"/>
      <c r="G2171" s="306"/>
      <c r="H2171" s="306"/>
    </row>
    <row r="2172" spans="6:8" ht="15" customHeight="1" x14ac:dyDescent="0.3">
      <c r="F2172" s="304"/>
      <c r="G2172" s="304"/>
      <c r="H2172" s="304"/>
    </row>
    <row r="2173" spans="6:8" ht="15" customHeight="1" x14ac:dyDescent="0.3">
      <c r="F2173" s="304"/>
      <c r="G2173" s="304"/>
      <c r="H2173" s="304"/>
    </row>
    <row r="2174" spans="6:8" ht="15" customHeight="1" x14ac:dyDescent="0.3">
      <c r="F2174" s="306"/>
      <c r="G2174" s="306"/>
      <c r="H2174" s="306"/>
    </row>
    <row r="2175" spans="6:8" ht="15" customHeight="1" x14ac:dyDescent="0.3">
      <c r="F2175" s="306"/>
      <c r="G2175" s="306"/>
      <c r="H2175" s="306"/>
    </row>
    <row r="2176" spans="6:8" ht="15" customHeight="1" x14ac:dyDescent="0.3">
      <c r="F2176" s="304"/>
      <c r="G2176" s="304"/>
      <c r="H2176" s="304"/>
    </row>
    <row r="2177" spans="6:8" ht="15" customHeight="1" x14ac:dyDescent="0.3">
      <c r="F2177" s="306"/>
      <c r="G2177" s="306"/>
      <c r="H2177" s="306"/>
    </row>
    <row r="2178" spans="6:8" ht="15" customHeight="1" x14ac:dyDescent="0.3">
      <c r="F2178" s="306"/>
      <c r="G2178" s="306"/>
      <c r="H2178" s="306"/>
    </row>
    <row r="2179" spans="6:8" ht="15" customHeight="1" x14ac:dyDescent="0.3">
      <c r="F2179" s="304"/>
      <c r="G2179" s="304"/>
      <c r="H2179" s="304"/>
    </row>
    <row r="2180" spans="6:8" ht="15" customHeight="1" x14ac:dyDescent="0.3">
      <c r="F2180" s="304"/>
      <c r="G2180" s="304"/>
      <c r="H2180" s="304"/>
    </row>
    <row r="2181" spans="6:8" ht="15" customHeight="1" x14ac:dyDescent="0.3">
      <c r="F2181" s="306"/>
      <c r="G2181" s="306"/>
      <c r="H2181" s="306"/>
    </row>
    <row r="2182" spans="6:8" ht="15" customHeight="1" x14ac:dyDescent="0.3">
      <c r="F2182" s="304"/>
      <c r="G2182" s="304"/>
      <c r="H2182" s="304"/>
    </row>
    <row r="2183" spans="6:8" ht="15" customHeight="1" x14ac:dyDescent="0.3">
      <c r="F2183" s="306"/>
      <c r="G2183" s="306"/>
      <c r="H2183" s="306"/>
    </row>
    <row r="2184" spans="6:8" ht="15" customHeight="1" x14ac:dyDescent="0.3">
      <c r="F2184" s="306"/>
      <c r="G2184" s="306"/>
      <c r="H2184" s="306"/>
    </row>
    <row r="2185" spans="6:8" ht="15" customHeight="1" x14ac:dyDescent="0.3">
      <c r="F2185" s="304"/>
      <c r="G2185" s="304"/>
      <c r="H2185" s="304"/>
    </row>
    <row r="2186" spans="6:8" ht="15" customHeight="1" x14ac:dyDescent="0.3">
      <c r="F2186" s="306"/>
      <c r="G2186" s="306"/>
      <c r="H2186" s="306"/>
    </row>
    <row r="2187" spans="6:8" ht="15" customHeight="1" x14ac:dyDescent="0.3">
      <c r="F2187" s="304"/>
      <c r="G2187" s="304"/>
      <c r="H2187" s="304"/>
    </row>
    <row r="2188" spans="6:8" ht="15" customHeight="1" x14ac:dyDescent="0.3">
      <c r="F2188" s="304"/>
      <c r="G2188" s="304"/>
      <c r="H2188" s="304"/>
    </row>
    <row r="2189" spans="6:8" ht="15" customHeight="1" x14ac:dyDescent="0.3">
      <c r="F2189" s="304"/>
      <c r="G2189" s="304"/>
      <c r="H2189" s="304"/>
    </row>
    <row r="2190" spans="6:8" ht="15" customHeight="1" x14ac:dyDescent="0.3">
      <c r="F2190" s="304"/>
      <c r="G2190" s="304"/>
      <c r="H2190" s="304"/>
    </row>
    <row r="2191" spans="6:8" ht="15" customHeight="1" x14ac:dyDescent="0.3">
      <c r="F2191" s="306"/>
      <c r="G2191" s="306"/>
      <c r="H2191" s="306"/>
    </row>
    <row r="2192" spans="6:8" ht="15" customHeight="1" x14ac:dyDescent="0.3">
      <c r="F2192" s="304"/>
      <c r="G2192" s="304"/>
      <c r="H2192" s="304"/>
    </row>
    <row r="2193" spans="6:8" ht="15" customHeight="1" x14ac:dyDescent="0.3">
      <c r="F2193" s="306"/>
      <c r="G2193" s="306"/>
      <c r="H2193" s="306"/>
    </row>
    <row r="2194" spans="6:8" ht="15" customHeight="1" x14ac:dyDescent="0.3">
      <c r="F2194" s="304"/>
      <c r="G2194" s="304"/>
      <c r="H2194" s="304"/>
    </row>
    <row r="2195" spans="6:8" ht="15" customHeight="1" x14ac:dyDescent="0.3">
      <c r="F2195" s="304"/>
      <c r="G2195" s="304"/>
      <c r="H2195" s="304"/>
    </row>
    <row r="2196" spans="6:8" ht="15" customHeight="1" x14ac:dyDescent="0.3">
      <c r="F2196" s="304"/>
      <c r="G2196" s="304"/>
      <c r="H2196" s="304"/>
    </row>
    <row r="2197" spans="6:8" ht="15" customHeight="1" x14ac:dyDescent="0.3">
      <c r="F2197" s="306"/>
      <c r="G2197" s="306"/>
      <c r="H2197" s="306"/>
    </row>
    <row r="2198" spans="6:8" ht="15" customHeight="1" x14ac:dyDescent="0.3">
      <c r="F2198" s="304"/>
      <c r="G2198" s="304"/>
      <c r="H2198" s="304"/>
    </row>
    <row r="2199" spans="6:8" ht="15" customHeight="1" x14ac:dyDescent="0.3">
      <c r="F2199" s="304"/>
      <c r="G2199" s="304"/>
      <c r="H2199" s="304"/>
    </row>
    <row r="2200" spans="6:8" ht="15" customHeight="1" x14ac:dyDescent="0.3">
      <c r="F2200" s="306"/>
      <c r="G2200" s="306"/>
      <c r="H2200" s="306"/>
    </row>
    <row r="2201" spans="6:8" ht="15" customHeight="1" x14ac:dyDescent="0.3">
      <c r="F2201" s="304"/>
      <c r="G2201" s="304"/>
      <c r="H2201" s="304"/>
    </row>
    <row r="2202" spans="6:8" ht="15" customHeight="1" x14ac:dyDescent="0.3">
      <c r="F2202" s="304"/>
      <c r="G2202" s="304"/>
      <c r="H2202" s="304"/>
    </row>
    <row r="2203" spans="6:8" ht="15" customHeight="1" x14ac:dyDescent="0.3">
      <c r="F2203" s="304"/>
      <c r="G2203" s="304"/>
      <c r="H2203" s="304"/>
    </row>
    <row r="2204" spans="6:8" ht="15" customHeight="1" x14ac:dyDescent="0.3">
      <c r="F2204" s="304"/>
      <c r="G2204" s="304"/>
      <c r="H2204" s="304"/>
    </row>
    <row r="2205" spans="6:8" ht="15" customHeight="1" x14ac:dyDescent="0.3">
      <c r="F2205" s="306"/>
      <c r="G2205" s="306"/>
      <c r="H2205" s="306"/>
    </row>
    <row r="2206" spans="6:8" ht="15" customHeight="1" x14ac:dyDescent="0.3">
      <c r="F2206" s="304"/>
      <c r="G2206" s="304"/>
      <c r="H2206" s="304"/>
    </row>
    <row r="2207" spans="6:8" ht="15" customHeight="1" x14ac:dyDescent="0.3">
      <c r="F2207" s="306"/>
      <c r="G2207" s="306"/>
      <c r="H2207" s="306"/>
    </row>
    <row r="2208" spans="6:8" ht="15" customHeight="1" x14ac:dyDescent="0.3">
      <c r="F2208" s="306"/>
      <c r="G2208" s="306"/>
      <c r="H2208" s="306"/>
    </row>
    <row r="2209" spans="6:8" ht="15" customHeight="1" x14ac:dyDescent="0.3">
      <c r="F2209" s="304"/>
      <c r="G2209" s="304"/>
      <c r="H2209" s="304"/>
    </row>
    <row r="2210" spans="6:8" ht="15" customHeight="1" x14ac:dyDescent="0.3">
      <c r="F2210" s="304"/>
      <c r="G2210" s="304"/>
      <c r="H2210" s="304"/>
    </row>
    <row r="2211" spans="6:8" ht="15" customHeight="1" x14ac:dyDescent="0.3">
      <c r="F2211" s="304"/>
      <c r="G2211" s="304"/>
      <c r="H2211" s="304"/>
    </row>
    <row r="2212" spans="6:8" ht="15" customHeight="1" x14ac:dyDescent="0.3">
      <c r="F2212" s="304"/>
      <c r="G2212" s="304"/>
      <c r="H2212" s="304"/>
    </row>
    <row r="2213" spans="6:8" ht="15" customHeight="1" x14ac:dyDescent="0.3">
      <c r="F2213" s="306"/>
      <c r="G2213" s="306"/>
      <c r="H2213" s="306"/>
    </row>
    <row r="2214" spans="6:8" ht="15" customHeight="1" x14ac:dyDescent="0.3">
      <c r="F2214" s="304"/>
      <c r="G2214" s="304"/>
      <c r="H2214" s="304"/>
    </row>
    <row r="2215" spans="6:8" ht="15" customHeight="1" x14ac:dyDescent="0.3">
      <c r="F2215" s="304"/>
      <c r="G2215" s="304"/>
      <c r="H2215" s="304"/>
    </row>
    <row r="2216" spans="6:8" ht="15" customHeight="1" x14ac:dyDescent="0.3">
      <c r="F2216" s="304"/>
      <c r="G2216" s="304"/>
      <c r="H2216" s="304"/>
    </row>
    <row r="2217" spans="6:8" ht="15" customHeight="1" x14ac:dyDescent="0.3">
      <c r="F2217" s="304"/>
      <c r="G2217" s="304"/>
      <c r="H2217" s="304"/>
    </row>
    <row r="2218" spans="6:8" ht="15" customHeight="1" x14ac:dyDescent="0.3">
      <c r="F2218" s="304"/>
      <c r="G2218" s="304"/>
      <c r="H2218" s="304"/>
    </row>
    <row r="2219" spans="6:8" ht="15" customHeight="1" x14ac:dyDescent="0.3">
      <c r="F2219" s="304"/>
      <c r="G2219" s="304"/>
      <c r="H2219" s="304"/>
    </row>
    <row r="2220" spans="6:8" ht="15" customHeight="1" x14ac:dyDescent="0.3">
      <c r="F2220" s="304"/>
      <c r="G2220" s="304"/>
      <c r="H2220" s="304"/>
    </row>
    <row r="2221" spans="6:8" ht="15" customHeight="1" x14ac:dyDescent="0.3">
      <c r="F2221" s="304"/>
      <c r="G2221" s="304"/>
      <c r="H2221" s="304"/>
    </row>
    <row r="2222" spans="6:8" ht="15" customHeight="1" x14ac:dyDescent="0.3">
      <c r="F2222" s="304"/>
      <c r="G2222" s="304"/>
      <c r="H2222" s="304"/>
    </row>
    <row r="2223" spans="6:8" ht="15" customHeight="1" x14ac:dyDescent="0.3">
      <c r="F2223" s="304"/>
      <c r="G2223" s="304"/>
      <c r="H2223" s="304"/>
    </row>
    <row r="2224" spans="6:8" ht="15" customHeight="1" x14ac:dyDescent="0.3">
      <c r="F2224" s="306"/>
      <c r="G2224" s="306"/>
      <c r="H2224" s="306"/>
    </row>
    <row r="2225" spans="6:8" ht="15" customHeight="1" x14ac:dyDescent="0.3">
      <c r="F2225" s="304"/>
      <c r="G2225" s="304"/>
      <c r="H2225" s="304"/>
    </row>
    <row r="2226" spans="6:8" ht="15" customHeight="1" x14ac:dyDescent="0.3">
      <c r="F2226" s="304"/>
      <c r="G2226" s="304"/>
      <c r="H2226" s="304"/>
    </row>
    <row r="2227" spans="6:8" ht="15" customHeight="1" x14ac:dyDescent="0.3">
      <c r="F2227" s="304"/>
      <c r="G2227" s="304"/>
      <c r="H2227" s="304"/>
    </row>
    <row r="2228" spans="6:8" ht="15" customHeight="1" x14ac:dyDescent="0.3">
      <c r="F2228" s="304"/>
      <c r="G2228" s="304"/>
      <c r="H2228" s="304"/>
    </row>
    <row r="2229" spans="6:8" ht="15" customHeight="1" x14ac:dyDescent="0.3">
      <c r="F2229" s="306"/>
      <c r="G2229" s="306"/>
      <c r="H2229" s="306"/>
    </row>
    <row r="2230" spans="6:8" ht="15" customHeight="1" x14ac:dyDescent="0.3">
      <c r="F2230" s="304"/>
      <c r="G2230" s="304"/>
      <c r="H2230" s="304"/>
    </row>
    <row r="2231" spans="6:8" ht="15" customHeight="1" x14ac:dyDescent="0.3">
      <c r="F2231" s="306"/>
      <c r="G2231" s="306"/>
      <c r="H2231" s="306"/>
    </row>
    <row r="2232" spans="6:8" ht="15" customHeight="1" x14ac:dyDescent="0.3">
      <c r="F2232" s="306"/>
      <c r="G2232" s="306"/>
      <c r="H2232" s="306"/>
    </row>
    <row r="2233" spans="6:8" ht="15" customHeight="1" x14ac:dyDescent="0.3">
      <c r="F2233" s="304"/>
      <c r="G2233" s="304"/>
      <c r="H2233" s="304"/>
    </row>
    <row r="2234" spans="6:8" ht="15" customHeight="1" x14ac:dyDescent="0.3">
      <c r="F2234" s="306"/>
      <c r="G2234" s="306"/>
      <c r="H2234" s="306"/>
    </row>
    <row r="2235" spans="6:8" ht="15" customHeight="1" x14ac:dyDescent="0.3">
      <c r="F2235" s="304"/>
      <c r="G2235" s="304"/>
      <c r="H2235" s="304"/>
    </row>
    <row r="2236" spans="6:8" ht="15" customHeight="1" x14ac:dyDescent="0.3">
      <c r="F2236" s="306"/>
      <c r="G2236" s="306"/>
      <c r="H2236" s="306"/>
    </row>
    <row r="2237" spans="6:8" ht="15" customHeight="1" x14ac:dyDescent="0.3">
      <c r="F2237" s="306"/>
      <c r="G2237" s="306"/>
      <c r="H2237" s="306"/>
    </row>
    <row r="2238" spans="6:8" ht="15" customHeight="1" x14ac:dyDescent="0.3">
      <c r="F2238" s="304"/>
      <c r="G2238" s="304"/>
      <c r="H2238" s="304"/>
    </row>
    <row r="2239" spans="6:8" ht="15" customHeight="1" x14ac:dyDescent="0.3">
      <c r="F2239" s="304"/>
      <c r="G2239" s="304"/>
      <c r="H2239" s="304"/>
    </row>
    <row r="2240" spans="6:8" ht="15" customHeight="1" x14ac:dyDescent="0.3">
      <c r="F2240" s="304"/>
      <c r="G2240" s="304"/>
      <c r="H2240" s="304"/>
    </row>
    <row r="2241" spans="6:8" ht="15" customHeight="1" x14ac:dyDescent="0.3">
      <c r="F2241" s="304"/>
      <c r="G2241" s="304"/>
      <c r="H2241" s="304"/>
    </row>
    <row r="2242" spans="6:8" ht="15" customHeight="1" x14ac:dyDescent="0.3">
      <c r="F2242" s="306"/>
      <c r="G2242" s="306"/>
      <c r="H2242" s="306"/>
    </row>
    <row r="2243" spans="6:8" ht="15" customHeight="1" x14ac:dyDescent="0.3">
      <c r="F2243" s="306"/>
      <c r="G2243" s="306"/>
      <c r="H2243" s="306"/>
    </row>
    <row r="2244" spans="6:8" ht="15" customHeight="1" x14ac:dyDescent="0.3">
      <c r="F2244" s="306"/>
      <c r="G2244" s="306"/>
      <c r="H2244" s="306"/>
    </row>
    <row r="2245" spans="6:8" ht="15" customHeight="1" x14ac:dyDescent="0.3">
      <c r="F2245" s="306"/>
      <c r="G2245" s="306"/>
      <c r="H2245" s="306"/>
    </row>
    <row r="2246" spans="6:8" ht="15" customHeight="1" x14ac:dyDescent="0.3">
      <c r="F2246" s="304"/>
      <c r="G2246" s="304"/>
      <c r="H2246" s="304"/>
    </row>
    <row r="2247" spans="6:8" ht="15" customHeight="1" x14ac:dyDescent="0.3">
      <c r="F2247" s="304"/>
      <c r="G2247" s="304"/>
      <c r="H2247" s="304"/>
    </row>
    <row r="2248" spans="6:8" ht="15" customHeight="1" x14ac:dyDescent="0.3">
      <c r="F2248" s="306"/>
      <c r="G2248" s="306"/>
      <c r="H2248" s="306"/>
    </row>
    <row r="2249" spans="6:8" ht="15" customHeight="1" x14ac:dyDescent="0.3">
      <c r="F2249" s="306"/>
      <c r="G2249" s="306"/>
      <c r="H2249" s="306"/>
    </row>
    <row r="2250" spans="6:8" ht="15" customHeight="1" x14ac:dyDescent="0.3">
      <c r="F2250" s="304"/>
      <c r="G2250" s="304"/>
      <c r="H2250" s="304"/>
    </row>
    <row r="2251" spans="6:8" ht="15" customHeight="1" x14ac:dyDescent="0.3">
      <c r="F2251" s="304"/>
      <c r="G2251" s="304"/>
      <c r="H2251" s="304"/>
    </row>
    <row r="2252" spans="6:8" ht="15" customHeight="1" x14ac:dyDescent="0.3">
      <c r="F2252" s="304"/>
      <c r="G2252" s="304"/>
      <c r="H2252" s="304"/>
    </row>
    <row r="2253" spans="6:8" ht="15" customHeight="1" x14ac:dyDescent="0.3">
      <c r="F2253" s="306"/>
      <c r="G2253" s="306"/>
      <c r="H2253" s="306"/>
    </row>
    <row r="2254" spans="6:8" ht="15" customHeight="1" x14ac:dyDescent="0.3">
      <c r="F2254" s="306"/>
      <c r="G2254" s="306"/>
      <c r="H2254" s="306"/>
    </row>
    <row r="2255" spans="6:8" ht="15" customHeight="1" x14ac:dyDescent="0.3">
      <c r="F2255" s="304"/>
      <c r="G2255" s="304"/>
      <c r="H2255" s="304"/>
    </row>
    <row r="2256" spans="6:8" ht="15" customHeight="1" x14ac:dyDescent="0.3">
      <c r="F2256" s="304"/>
      <c r="G2256" s="304"/>
      <c r="H2256" s="304"/>
    </row>
    <row r="2257" spans="6:8" ht="15" customHeight="1" x14ac:dyDescent="0.3">
      <c r="F2257" s="306"/>
      <c r="G2257" s="306"/>
      <c r="H2257" s="306"/>
    </row>
    <row r="2258" spans="6:8" ht="15" customHeight="1" x14ac:dyDescent="0.3">
      <c r="F2258" s="306"/>
      <c r="G2258" s="306"/>
      <c r="H2258" s="306"/>
    </row>
    <row r="2259" spans="6:8" ht="15" customHeight="1" x14ac:dyDescent="0.3">
      <c r="F2259" s="304"/>
      <c r="G2259" s="304"/>
      <c r="H2259" s="304"/>
    </row>
    <row r="2260" spans="6:8" ht="15" customHeight="1" x14ac:dyDescent="0.3">
      <c r="F2260" s="304"/>
      <c r="G2260" s="304"/>
      <c r="H2260" s="304"/>
    </row>
    <row r="2261" spans="6:8" ht="15" customHeight="1" x14ac:dyDescent="0.3">
      <c r="F2261" s="304"/>
      <c r="G2261" s="304"/>
      <c r="H2261" s="304"/>
    </row>
    <row r="2262" spans="6:8" ht="15" customHeight="1" x14ac:dyDescent="0.3">
      <c r="F2262" s="304"/>
      <c r="G2262" s="304"/>
      <c r="H2262" s="304"/>
    </row>
    <row r="2263" spans="6:8" ht="15" customHeight="1" x14ac:dyDescent="0.3">
      <c r="F2263" s="306"/>
      <c r="G2263" s="306"/>
      <c r="H2263" s="306"/>
    </row>
    <row r="2264" spans="6:8" ht="15" customHeight="1" x14ac:dyDescent="0.3">
      <c r="F2264" s="304"/>
      <c r="G2264" s="304"/>
      <c r="H2264" s="304"/>
    </row>
    <row r="2265" spans="6:8" ht="15" customHeight="1" x14ac:dyDescent="0.3">
      <c r="F2265" s="304"/>
      <c r="G2265" s="304"/>
      <c r="H2265" s="304"/>
    </row>
    <row r="2266" spans="6:8" ht="15" customHeight="1" x14ac:dyDescent="0.3">
      <c r="F2266" s="304"/>
      <c r="G2266" s="304"/>
      <c r="H2266" s="304"/>
    </row>
    <row r="2267" spans="6:8" ht="15" customHeight="1" x14ac:dyDescent="0.3">
      <c r="F2267" s="304"/>
      <c r="G2267" s="304"/>
      <c r="H2267" s="304"/>
    </row>
    <row r="2268" spans="6:8" ht="15" customHeight="1" x14ac:dyDescent="0.3">
      <c r="F2268" s="306"/>
      <c r="G2268" s="306"/>
      <c r="H2268" s="306"/>
    </row>
    <row r="2269" spans="6:8" ht="15" customHeight="1" x14ac:dyDescent="0.3">
      <c r="F2269" s="306"/>
      <c r="G2269" s="306"/>
      <c r="H2269" s="306"/>
    </row>
    <row r="2270" spans="6:8" ht="15" customHeight="1" x14ac:dyDescent="0.3">
      <c r="F2270" s="306"/>
      <c r="G2270" s="306"/>
      <c r="H2270" s="306"/>
    </row>
    <row r="2271" spans="6:8" ht="15" customHeight="1" x14ac:dyDescent="0.3">
      <c r="F2271" s="304"/>
      <c r="G2271" s="304"/>
      <c r="H2271" s="304"/>
    </row>
    <row r="2272" spans="6:8" ht="15" customHeight="1" x14ac:dyDescent="0.3">
      <c r="F2272" s="306"/>
      <c r="G2272" s="306"/>
      <c r="H2272" s="306"/>
    </row>
    <row r="2273" spans="6:8" ht="15" customHeight="1" x14ac:dyDescent="0.3">
      <c r="F2273" s="306"/>
      <c r="G2273" s="306"/>
      <c r="H2273" s="306"/>
    </row>
    <row r="2274" spans="6:8" ht="15" customHeight="1" x14ac:dyDescent="0.3">
      <c r="F2274" s="304"/>
      <c r="G2274" s="304"/>
      <c r="H2274" s="304"/>
    </row>
    <row r="2275" spans="6:8" ht="15" customHeight="1" x14ac:dyDescent="0.3">
      <c r="F2275" s="304"/>
      <c r="G2275" s="304"/>
      <c r="H2275" s="304"/>
    </row>
    <row r="2276" spans="6:8" ht="15" customHeight="1" x14ac:dyDescent="0.3">
      <c r="F2276" s="306"/>
      <c r="G2276" s="306"/>
      <c r="H2276" s="306"/>
    </row>
    <row r="2277" spans="6:8" ht="15" customHeight="1" x14ac:dyDescent="0.3">
      <c r="F2277" s="304"/>
      <c r="G2277" s="304"/>
      <c r="H2277" s="304"/>
    </row>
    <row r="2278" spans="6:8" ht="15" customHeight="1" x14ac:dyDescent="0.3">
      <c r="F2278" s="304"/>
      <c r="G2278" s="304"/>
      <c r="H2278" s="304"/>
    </row>
    <row r="2279" spans="6:8" ht="15" customHeight="1" x14ac:dyDescent="0.3">
      <c r="F2279" s="306"/>
      <c r="G2279" s="306"/>
      <c r="H2279" s="306"/>
    </row>
    <row r="2280" spans="6:8" ht="15" customHeight="1" x14ac:dyDescent="0.3">
      <c r="F2280" s="304"/>
      <c r="G2280" s="304"/>
      <c r="H2280" s="304"/>
    </row>
    <row r="2281" spans="6:8" ht="15" customHeight="1" x14ac:dyDescent="0.3">
      <c r="F2281" s="304"/>
      <c r="G2281" s="304"/>
      <c r="H2281" s="304"/>
    </row>
    <row r="2282" spans="6:8" ht="15" customHeight="1" x14ac:dyDescent="0.3">
      <c r="F2282" s="304"/>
      <c r="G2282" s="304"/>
      <c r="H2282" s="304"/>
    </row>
    <row r="2283" spans="6:8" ht="15" customHeight="1" x14ac:dyDescent="0.3">
      <c r="F2283" s="306"/>
      <c r="G2283" s="306"/>
      <c r="H2283" s="306"/>
    </row>
    <row r="2284" spans="6:8" ht="15" customHeight="1" x14ac:dyDescent="0.3">
      <c r="F2284" s="306"/>
      <c r="G2284" s="306"/>
      <c r="H2284" s="306"/>
    </row>
    <row r="2285" spans="6:8" ht="15" customHeight="1" x14ac:dyDescent="0.3">
      <c r="F2285" s="304"/>
      <c r="G2285" s="304"/>
      <c r="H2285" s="304"/>
    </row>
    <row r="2286" spans="6:8" ht="15" customHeight="1" x14ac:dyDescent="0.3">
      <c r="F2286" s="304"/>
      <c r="G2286" s="304"/>
      <c r="H2286" s="304"/>
    </row>
    <row r="2287" spans="6:8" ht="15" customHeight="1" x14ac:dyDescent="0.3">
      <c r="F2287" s="304"/>
      <c r="G2287" s="304"/>
      <c r="H2287" s="304"/>
    </row>
    <row r="2288" spans="6:8" ht="15" customHeight="1" x14ac:dyDescent="0.3">
      <c r="F2288" s="306"/>
      <c r="G2288" s="306"/>
      <c r="H2288" s="306"/>
    </row>
    <row r="2289" spans="6:8" ht="15" customHeight="1" x14ac:dyDescent="0.3">
      <c r="F2289" s="304"/>
      <c r="G2289" s="304"/>
      <c r="H2289" s="304"/>
    </row>
    <row r="2290" spans="6:8" ht="15" customHeight="1" x14ac:dyDescent="0.3">
      <c r="F2290" s="304"/>
      <c r="G2290" s="304"/>
      <c r="H2290" s="304"/>
    </row>
    <row r="2291" spans="6:8" ht="15" customHeight="1" x14ac:dyDescent="0.3">
      <c r="F2291" s="306"/>
      <c r="G2291" s="306"/>
      <c r="H2291" s="306"/>
    </row>
    <row r="2292" spans="6:8" ht="15" customHeight="1" x14ac:dyDescent="0.3">
      <c r="F2292" s="306"/>
      <c r="G2292" s="306"/>
      <c r="H2292" s="306"/>
    </row>
    <row r="2293" spans="6:8" ht="15" customHeight="1" x14ac:dyDescent="0.3">
      <c r="F2293" s="306"/>
      <c r="G2293" s="306"/>
      <c r="H2293" s="306"/>
    </row>
    <row r="2294" spans="6:8" ht="15" customHeight="1" x14ac:dyDescent="0.3">
      <c r="F2294" s="306"/>
      <c r="G2294" s="306"/>
      <c r="H2294" s="306"/>
    </row>
    <row r="2295" spans="6:8" ht="15" customHeight="1" x14ac:dyDescent="0.3">
      <c r="F2295" s="304"/>
      <c r="G2295" s="304"/>
      <c r="H2295" s="304"/>
    </row>
    <row r="2296" spans="6:8" ht="15" customHeight="1" x14ac:dyDescent="0.3">
      <c r="F2296" s="306"/>
      <c r="G2296" s="306"/>
      <c r="H2296" s="306"/>
    </row>
    <row r="2297" spans="6:8" ht="15" customHeight="1" x14ac:dyDescent="0.3">
      <c r="F2297" s="306"/>
      <c r="G2297" s="306"/>
      <c r="H2297" s="306"/>
    </row>
    <row r="2298" spans="6:8" ht="15" customHeight="1" x14ac:dyDescent="0.3">
      <c r="F2298" s="304"/>
      <c r="G2298" s="304"/>
      <c r="H2298" s="304"/>
    </row>
    <row r="2299" spans="6:8" ht="15" customHeight="1" x14ac:dyDescent="0.3">
      <c r="F2299" s="304"/>
      <c r="G2299" s="304"/>
      <c r="H2299" s="304"/>
    </row>
    <row r="2300" spans="6:8" ht="15" customHeight="1" x14ac:dyDescent="0.3">
      <c r="F2300" s="304"/>
      <c r="G2300" s="304"/>
      <c r="H2300" s="304"/>
    </row>
    <row r="2301" spans="6:8" ht="15" customHeight="1" x14ac:dyDescent="0.3">
      <c r="F2301" s="304"/>
      <c r="G2301" s="304"/>
      <c r="H2301" s="304"/>
    </row>
    <row r="2302" spans="6:8" ht="15" customHeight="1" x14ac:dyDescent="0.3">
      <c r="F2302" s="304"/>
      <c r="G2302" s="304"/>
      <c r="H2302" s="304"/>
    </row>
    <row r="2303" spans="6:8" ht="15" customHeight="1" x14ac:dyDescent="0.3">
      <c r="F2303" s="306"/>
      <c r="G2303" s="306"/>
      <c r="H2303" s="306"/>
    </row>
    <row r="2304" spans="6:8" ht="15" customHeight="1" x14ac:dyDescent="0.3">
      <c r="F2304" s="304"/>
      <c r="G2304" s="304"/>
      <c r="H2304" s="304"/>
    </row>
    <row r="2305" spans="6:8" ht="15" customHeight="1" x14ac:dyDescent="0.3">
      <c r="F2305" s="306"/>
      <c r="G2305" s="306"/>
      <c r="H2305" s="306"/>
    </row>
    <row r="2306" spans="6:8" ht="15" customHeight="1" x14ac:dyDescent="0.3">
      <c r="F2306" s="304"/>
      <c r="G2306" s="304"/>
      <c r="H2306" s="304"/>
    </row>
    <row r="2307" spans="6:8" ht="15" customHeight="1" x14ac:dyDescent="0.3">
      <c r="F2307" s="304"/>
      <c r="G2307" s="304"/>
      <c r="H2307" s="304"/>
    </row>
    <row r="2308" spans="6:8" ht="15" customHeight="1" x14ac:dyDescent="0.3">
      <c r="F2308" s="304"/>
      <c r="G2308" s="304"/>
      <c r="H2308" s="304"/>
    </row>
    <row r="2309" spans="6:8" ht="15" customHeight="1" x14ac:dyDescent="0.3">
      <c r="F2309" s="306"/>
      <c r="G2309" s="306"/>
      <c r="H2309" s="306"/>
    </row>
    <row r="2310" spans="6:8" ht="15" customHeight="1" x14ac:dyDescent="0.3">
      <c r="F2310" s="304"/>
      <c r="G2310" s="304"/>
      <c r="H2310" s="304"/>
    </row>
    <row r="2311" spans="6:8" ht="15" customHeight="1" x14ac:dyDescent="0.3">
      <c r="F2311" s="306"/>
      <c r="G2311" s="306"/>
      <c r="H2311" s="306"/>
    </row>
    <row r="2312" spans="6:8" ht="15" customHeight="1" x14ac:dyDescent="0.3">
      <c r="F2312" s="304"/>
      <c r="G2312" s="304"/>
      <c r="H2312" s="304"/>
    </row>
    <row r="2313" spans="6:8" ht="15" customHeight="1" x14ac:dyDescent="0.3">
      <c r="F2313" s="304"/>
      <c r="G2313" s="304"/>
      <c r="H2313" s="304"/>
    </row>
    <row r="2314" spans="6:8" ht="15" customHeight="1" x14ac:dyDescent="0.3">
      <c r="F2314" s="306"/>
      <c r="G2314" s="306"/>
      <c r="H2314" s="306"/>
    </row>
    <row r="2315" spans="6:8" ht="15" customHeight="1" x14ac:dyDescent="0.3">
      <c r="F2315" s="306"/>
      <c r="G2315" s="306"/>
      <c r="H2315" s="306"/>
    </row>
    <row r="2316" spans="6:8" ht="15" customHeight="1" x14ac:dyDescent="0.3">
      <c r="F2316" s="304"/>
      <c r="G2316" s="304"/>
      <c r="H2316" s="304"/>
    </row>
    <row r="2317" spans="6:8" ht="15" customHeight="1" x14ac:dyDescent="0.3">
      <c r="F2317" s="306"/>
      <c r="G2317" s="306"/>
      <c r="H2317" s="306"/>
    </row>
    <row r="2318" spans="6:8" ht="15" customHeight="1" x14ac:dyDescent="0.3">
      <c r="F2318" s="304"/>
      <c r="G2318" s="304"/>
      <c r="H2318" s="304"/>
    </row>
    <row r="2319" spans="6:8" ht="15" customHeight="1" x14ac:dyDescent="0.3">
      <c r="F2319" s="304"/>
      <c r="G2319" s="304"/>
      <c r="H2319" s="304"/>
    </row>
    <row r="2320" spans="6:8" ht="15" customHeight="1" x14ac:dyDescent="0.3">
      <c r="F2320" s="304"/>
      <c r="G2320" s="304"/>
      <c r="H2320" s="304"/>
    </row>
    <row r="2321" spans="6:8" ht="15" customHeight="1" x14ac:dyDescent="0.3">
      <c r="F2321" s="304"/>
      <c r="G2321" s="304"/>
      <c r="H2321" s="304"/>
    </row>
    <row r="2322" spans="6:8" ht="15" customHeight="1" x14ac:dyDescent="0.3">
      <c r="F2322" s="306"/>
      <c r="G2322" s="306"/>
      <c r="H2322" s="306"/>
    </row>
    <row r="2323" spans="6:8" ht="15" customHeight="1" x14ac:dyDescent="0.3">
      <c r="F2323" s="304"/>
      <c r="G2323" s="304"/>
      <c r="H2323" s="304"/>
    </row>
    <row r="2324" spans="6:8" ht="15" customHeight="1" x14ac:dyDescent="0.3">
      <c r="F2324" s="304"/>
      <c r="G2324" s="304"/>
      <c r="H2324" s="304"/>
    </row>
    <row r="2325" spans="6:8" ht="15" customHeight="1" x14ac:dyDescent="0.3">
      <c r="F2325" s="306"/>
      <c r="G2325" s="306"/>
      <c r="H2325" s="306"/>
    </row>
    <row r="2326" spans="6:8" ht="15" customHeight="1" x14ac:dyDescent="0.3">
      <c r="F2326" s="304"/>
      <c r="G2326" s="304"/>
      <c r="H2326" s="304"/>
    </row>
    <row r="2327" spans="6:8" ht="15" customHeight="1" x14ac:dyDescent="0.3">
      <c r="F2327" s="304"/>
      <c r="G2327" s="304"/>
      <c r="H2327" s="304"/>
    </row>
    <row r="2328" spans="6:8" ht="15" customHeight="1" x14ac:dyDescent="0.3">
      <c r="F2328" s="304"/>
      <c r="G2328" s="304"/>
      <c r="H2328" s="304"/>
    </row>
    <row r="2329" spans="6:8" ht="15" customHeight="1" x14ac:dyDescent="0.3">
      <c r="F2329" s="306"/>
      <c r="G2329" s="306"/>
      <c r="H2329" s="306"/>
    </row>
    <row r="2330" spans="6:8" ht="15" customHeight="1" x14ac:dyDescent="0.3">
      <c r="F2330" s="304"/>
      <c r="G2330" s="304"/>
      <c r="H2330" s="304"/>
    </row>
    <row r="2331" spans="6:8" ht="15" customHeight="1" x14ac:dyDescent="0.3">
      <c r="F2331" s="304"/>
      <c r="G2331" s="304"/>
      <c r="H2331" s="304"/>
    </row>
    <row r="2332" spans="6:8" ht="15" customHeight="1" x14ac:dyDescent="0.3">
      <c r="F2332" s="304"/>
      <c r="G2332" s="304"/>
      <c r="H2332" s="304"/>
    </row>
    <row r="2333" spans="6:8" ht="15" customHeight="1" x14ac:dyDescent="0.3">
      <c r="F2333" s="306"/>
      <c r="G2333" s="306"/>
      <c r="H2333" s="306"/>
    </row>
    <row r="2334" spans="6:8" ht="15" customHeight="1" x14ac:dyDescent="0.3">
      <c r="F2334" s="304"/>
      <c r="G2334" s="304"/>
      <c r="H2334" s="304"/>
    </row>
    <row r="2335" spans="6:8" ht="15" customHeight="1" x14ac:dyDescent="0.3">
      <c r="F2335" s="306"/>
      <c r="G2335" s="306"/>
      <c r="H2335" s="306"/>
    </row>
    <row r="2336" spans="6:8" ht="15" customHeight="1" x14ac:dyDescent="0.3">
      <c r="F2336" s="304"/>
      <c r="G2336" s="304"/>
      <c r="H2336" s="304"/>
    </row>
    <row r="2337" spans="6:8" ht="15" customHeight="1" x14ac:dyDescent="0.3">
      <c r="F2337" s="306"/>
      <c r="G2337" s="306"/>
      <c r="H2337" s="306"/>
    </row>
    <row r="2338" spans="6:8" ht="15" customHeight="1" x14ac:dyDescent="0.3">
      <c r="F2338" s="304"/>
      <c r="G2338" s="304"/>
      <c r="H2338" s="304"/>
    </row>
    <row r="2339" spans="6:8" ht="15" customHeight="1" x14ac:dyDescent="0.3">
      <c r="F2339" s="306"/>
      <c r="G2339" s="306"/>
      <c r="H2339" s="306"/>
    </row>
    <row r="2340" spans="6:8" ht="15" customHeight="1" x14ac:dyDescent="0.3">
      <c r="F2340" s="304"/>
      <c r="G2340" s="304"/>
      <c r="H2340" s="304"/>
    </row>
    <row r="2341" spans="6:8" ht="15" customHeight="1" x14ac:dyDescent="0.3">
      <c r="F2341" s="304"/>
      <c r="G2341" s="304"/>
      <c r="H2341" s="304"/>
    </row>
    <row r="2342" spans="6:8" ht="15" customHeight="1" x14ac:dyDescent="0.3">
      <c r="F2342" s="304"/>
      <c r="G2342" s="304"/>
      <c r="H2342" s="304"/>
    </row>
    <row r="2343" spans="6:8" ht="15" customHeight="1" x14ac:dyDescent="0.3">
      <c r="F2343" s="304"/>
      <c r="G2343" s="304"/>
      <c r="H2343" s="304"/>
    </row>
    <row r="2344" spans="6:8" ht="15" customHeight="1" x14ac:dyDescent="0.3">
      <c r="F2344" s="306"/>
      <c r="G2344" s="306"/>
      <c r="H2344" s="306"/>
    </row>
    <row r="2345" spans="6:8" ht="15" customHeight="1" x14ac:dyDescent="0.3">
      <c r="F2345" s="304"/>
      <c r="G2345" s="304"/>
      <c r="H2345" s="304"/>
    </row>
    <row r="2346" spans="6:8" ht="15" customHeight="1" x14ac:dyDescent="0.3">
      <c r="F2346" s="304"/>
      <c r="G2346" s="304"/>
      <c r="H2346" s="304"/>
    </row>
    <row r="2347" spans="6:8" ht="15" customHeight="1" x14ac:dyDescent="0.3">
      <c r="F2347" s="304"/>
      <c r="G2347" s="304"/>
      <c r="H2347" s="304"/>
    </row>
    <row r="2348" spans="6:8" ht="15" customHeight="1" x14ac:dyDescent="0.3">
      <c r="F2348" s="306"/>
      <c r="G2348" s="306"/>
      <c r="H2348" s="306"/>
    </row>
    <row r="2349" spans="6:8" ht="15" customHeight="1" x14ac:dyDescent="0.3">
      <c r="F2349" s="304"/>
      <c r="G2349" s="304"/>
      <c r="H2349" s="304"/>
    </row>
    <row r="2350" spans="6:8" ht="15" customHeight="1" x14ac:dyDescent="0.3">
      <c r="F2350" s="306"/>
      <c r="G2350" s="306"/>
      <c r="H2350" s="306"/>
    </row>
    <row r="2351" spans="6:8" ht="15" customHeight="1" x14ac:dyDescent="0.3">
      <c r="F2351" s="306"/>
      <c r="G2351" s="306"/>
      <c r="H2351" s="306"/>
    </row>
    <row r="2352" spans="6:8" ht="15" customHeight="1" x14ac:dyDescent="0.3">
      <c r="F2352" s="304"/>
      <c r="G2352" s="304"/>
      <c r="H2352" s="304"/>
    </row>
    <row r="2353" spans="6:8" ht="15" customHeight="1" x14ac:dyDescent="0.3">
      <c r="F2353" s="306"/>
      <c r="G2353" s="306"/>
      <c r="H2353" s="306"/>
    </row>
    <row r="2354" spans="6:8" ht="15" customHeight="1" x14ac:dyDescent="0.3">
      <c r="F2354" s="304"/>
      <c r="G2354" s="304"/>
      <c r="H2354" s="304"/>
    </row>
    <row r="2355" spans="6:8" ht="15" customHeight="1" x14ac:dyDescent="0.3">
      <c r="F2355" s="306"/>
      <c r="G2355" s="306"/>
      <c r="H2355" s="306"/>
    </row>
    <row r="2356" spans="6:8" ht="15" customHeight="1" x14ac:dyDescent="0.3">
      <c r="F2356" s="304"/>
      <c r="G2356" s="304"/>
      <c r="H2356" s="304"/>
    </row>
    <row r="2357" spans="6:8" ht="15" customHeight="1" x14ac:dyDescent="0.3">
      <c r="F2357" s="306"/>
      <c r="G2357" s="306"/>
      <c r="H2357" s="306"/>
    </row>
    <row r="2358" spans="6:8" ht="15" customHeight="1" x14ac:dyDescent="0.3">
      <c r="F2358" s="304"/>
      <c r="G2358" s="304"/>
      <c r="H2358" s="304"/>
    </row>
    <row r="2359" spans="6:8" ht="15" customHeight="1" x14ac:dyDescent="0.3">
      <c r="F2359" s="304"/>
      <c r="G2359" s="304"/>
      <c r="H2359" s="304"/>
    </row>
    <row r="2360" spans="6:8" ht="15" customHeight="1" x14ac:dyDescent="0.3">
      <c r="F2360" s="306"/>
      <c r="G2360" s="306"/>
      <c r="H2360" s="306"/>
    </row>
    <row r="2361" spans="6:8" ht="15" customHeight="1" x14ac:dyDescent="0.3">
      <c r="F2361" s="304"/>
      <c r="G2361" s="304"/>
      <c r="H2361" s="304"/>
    </row>
    <row r="2362" spans="6:8" ht="15" customHeight="1" x14ac:dyDescent="0.3">
      <c r="F2362" s="306"/>
      <c r="G2362" s="306"/>
      <c r="H2362" s="306"/>
    </row>
    <row r="2363" spans="6:8" ht="15" customHeight="1" x14ac:dyDescent="0.3">
      <c r="F2363" s="304"/>
      <c r="G2363" s="304"/>
      <c r="H2363" s="304"/>
    </row>
    <row r="2364" spans="6:8" ht="15" customHeight="1" x14ac:dyDescent="0.3">
      <c r="F2364" s="304"/>
      <c r="G2364" s="304"/>
      <c r="H2364" s="304"/>
    </row>
    <row r="2365" spans="6:8" ht="15" customHeight="1" x14ac:dyDescent="0.3">
      <c r="F2365" s="304"/>
      <c r="G2365" s="304"/>
      <c r="H2365" s="304"/>
    </row>
    <row r="2366" spans="6:8" ht="15" customHeight="1" x14ac:dyDescent="0.3">
      <c r="F2366" s="304"/>
      <c r="G2366" s="304"/>
      <c r="H2366" s="304"/>
    </row>
    <row r="2367" spans="6:8" ht="15" customHeight="1" x14ac:dyDescent="0.3">
      <c r="F2367" s="304"/>
      <c r="G2367" s="304"/>
      <c r="H2367" s="304"/>
    </row>
    <row r="2368" spans="6:8" ht="15" customHeight="1" x14ac:dyDescent="0.3">
      <c r="F2368" s="306"/>
      <c r="G2368" s="306"/>
      <c r="H2368" s="306"/>
    </row>
    <row r="2369" spans="6:8" ht="15" customHeight="1" x14ac:dyDescent="0.3">
      <c r="F2369" s="306"/>
      <c r="G2369" s="306"/>
      <c r="H2369" s="306"/>
    </row>
    <row r="2370" spans="6:8" ht="15" customHeight="1" x14ac:dyDescent="0.3">
      <c r="F2370" s="306"/>
      <c r="G2370" s="306"/>
      <c r="H2370" s="306"/>
    </row>
    <row r="2371" spans="6:8" ht="15" customHeight="1" x14ac:dyDescent="0.3">
      <c r="F2371" s="304"/>
      <c r="G2371" s="304"/>
      <c r="H2371" s="304"/>
    </row>
    <row r="2372" spans="6:8" ht="15" customHeight="1" x14ac:dyDescent="0.3">
      <c r="F2372" s="306"/>
      <c r="G2372" s="306"/>
      <c r="H2372" s="306"/>
    </row>
    <row r="2373" spans="6:8" ht="15" customHeight="1" x14ac:dyDescent="0.3">
      <c r="F2373" s="304"/>
      <c r="G2373" s="304"/>
      <c r="H2373" s="304"/>
    </row>
    <row r="2374" spans="6:8" ht="15" customHeight="1" x14ac:dyDescent="0.3">
      <c r="F2374" s="306"/>
      <c r="G2374" s="306"/>
      <c r="H2374" s="306"/>
    </row>
    <row r="2375" spans="6:8" ht="15" customHeight="1" x14ac:dyDescent="0.3">
      <c r="F2375" s="304"/>
      <c r="G2375" s="304"/>
      <c r="H2375" s="304"/>
    </row>
    <row r="2376" spans="6:8" ht="15" customHeight="1" x14ac:dyDescent="0.3">
      <c r="F2376" s="306"/>
      <c r="G2376" s="306"/>
      <c r="H2376" s="306"/>
    </row>
    <row r="2377" spans="6:8" ht="15" customHeight="1" x14ac:dyDescent="0.3">
      <c r="F2377" s="304"/>
      <c r="G2377" s="304"/>
      <c r="H2377" s="304"/>
    </row>
    <row r="2378" spans="6:8" ht="15" customHeight="1" x14ac:dyDescent="0.3">
      <c r="F2378" s="304"/>
      <c r="G2378" s="304"/>
      <c r="H2378" s="304"/>
    </row>
    <row r="2379" spans="6:8" ht="15" customHeight="1" x14ac:dyDescent="0.3">
      <c r="F2379" s="306"/>
      <c r="G2379" s="306"/>
      <c r="H2379" s="306"/>
    </row>
    <row r="2380" spans="6:8" ht="15" customHeight="1" x14ac:dyDescent="0.3">
      <c r="F2380" s="304"/>
      <c r="G2380" s="304"/>
      <c r="H2380" s="304"/>
    </row>
    <row r="2381" spans="6:8" ht="15" customHeight="1" x14ac:dyDescent="0.3">
      <c r="F2381" s="306"/>
      <c r="G2381" s="306"/>
      <c r="H2381" s="306"/>
    </row>
    <row r="2382" spans="6:8" ht="15" customHeight="1" x14ac:dyDescent="0.3">
      <c r="F2382" s="304"/>
      <c r="G2382" s="304"/>
      <c r="H2382" s="304"/>
    </row>
    <row r="2383" spans="6:8" ht="15" customHeight="1" x14ac:dyDescent="0.3">
      <c r="F2383" s="306"/>
      <c r="G2383" s="306"/>
      <c r="H2383" s="306"/>
    </row>
    <row r="2384" spans="6:8" ht="15" customHeight="1" x14ac:dyDescent="0.3">
      <c r="F2384" s="304"/>
      <c r="G2384" s="304"/>
      <c r="H2384" s="304"/>
    </row>
    <row r="2385" spans="6:8" ht="15" customHeight="1" x14ac:dyDescent="0.3">
      <c r="F2385" s="304"/>
      <c r="G2385" s="304"/>
      <c r="H2385" s="304"/>
    </row>
    <row r="2386" spans="6:8" ht="15" customHeight="1" x14ac:dyDescent="0.3">
      <c r="F2386" s="304"/>
      <c r="G2386" s="304"/>
      <c r="H2386" s="304"/>
    </row>
    <row r="2387" spans="6:8" ht="15" customHeight="1" x14ac:dyDescent="0.3">
      <c r="F2387" s="304"/>
      <c r="G2387" s="304"/>
      <c r="H2387" s="304"/>
    </row>
    <row r="2388" spans="6:8" ht="15" customHeight="1" x14ac:dyDescent="0.3">
      <c r="F2388" s="304"/>
      <c r="G2388" s="304"/>
      <c r="H2388" s="304"/>
    </row>
    <row r="2389" spans="6:8" ht="15" customHeight="1" x14ac:dyDescent="0.3">
      <c r="F2389" s="304"/>
      <c r="G2389" s="304"/>
      <c r="H2389" s="304"/>
    </row>
    <row r="2390" spans="6:8" ht="15" customHeight="1" x14ac:dyDescent="0.3">
      <c r="F2390" s="306"/>
      <c r="G2390" s="306"/>
      <c r="H2390" s="306"/>
    </row>
    <row r="2391" spans="6:8" ht="15" customHeight="1" x14ac:dyDescent="0.3">
      <c r="F2391" s="304"/>
      <c r="G2391" s="304"/>
      <c r="H2391" s="304"/>
    </row>
    <row r="2392" spans="6:8" ht="15" customHeight="1" x14ac:dyDescent="0.3">
      <c r="F2392" s="304"/>
      <c r="G2392" s="304"/>
      <c r="H2392" s="304"/>
    </row>
    <row r="2393" spans="6:8" ht="15" customHeight="1" x14ac:dyDescent="0.3">
      <c r="F2393" s="306"/>
      <c r="G2393" s="306"/>
      <c r="H2393" s="306"/>
    </row>
    <row r="2394" spans="6:8" ht="15" customHeight="1" x14ac:dyDescent="0.3">
      <c r="F2394" s="304"/>
      <c r="G2394" s="304"/>
      <c r="H2394" s="304"/>
    </row>
    <row r="2395" spans="6:8" ht="15" customHeight="1" x14ac:dyDescent="0.3">
      <c r="F2395" s="306"/>
      <c r="G2395" s="306"/>
      <c r="H2395" s="306"/>
    </row>
    <row r="2396" spans="6:8" ht="15" customHeight="1" x14ac:dyDescent="0.3">
      <c r="F2396" s="304"/>
      <c r="G2396" s="304"/>
      <c r="H2396" s="304"/>
    </row>
    <row r="2397" spans="6:8" ht="15" customHeight="1" x14ac:dyDescent="0.3">
      <c r="F2397" s="306"/>
      <c r="G2397" s="306"/>
      <c r="H2397" s="306"/>
    </row>
    <row r="2398" spans="6:8" ht="15" customHeight="1" x14ac:dyDescent="0.3">
      <c r="F2398" s="304"/>
      <c r="G2398" s="304"/>
      <c r="H2398" s="304"/>
    </row>
    <row r="2399" spans="6:8" ht="15" customHeight="1" x14ac:dyDescent="0.3">
      <c r="F2399" s="304"/>
      <c r="G2399" s="304"/>
      <c r="H2399" s="304"/>
    </row>
    <row r="2400" spans="6:8" ht="15" customHeight="1" x14ac:dyDescent="0.3">
      <c r="F2400" s="306"/>
      <c r="G2400" s="306"/>
      <c r="H2400" s="306"/>
    </row>
    <row r="2401" spans="6:8" ht="15" customHeight="1" x14ac:dyDescent="0.3">
      <c r="F2401" s="306"/>
      <c r="G2401" s="306"/>
      <c r="H2401" s="306"/>
    </row>
    <row r="2402" spans="6:8" ht="15" customHeight="1" x14ac:dyDescent="0.3">
      <c r="F2402" s="304"/>
      <c r="G2402" s="304"/>
      <c r="H2402" s="304"/>
    </row>
    <row r="2403" spans="6:8" ht="15" customHeight="1" x14ac:dyDescent="0.3">
      <c r="F2403" s="306"/>
      <c r="G2403" s="306"/>
      <c r="H2403" s="306"/>
    </row>
    <row r="2404" spans="6:8" ht="15" customHeight="1" x14ac:dyDescent="0.3">
      <c r="F2404" s="304"/>
      <c r="G2404" s="304"/>
      <c r="H2404" s="304"/>
    </row>
    <row r="2405" spans="6:8" ht="15" customHeight="1" x14ac:dyDescent="0.3">
      <c r="F2405" s="306"/>
      <c r="G2405" s="306"/>
      <c r="H2405" s="306"/>
    </row>
    <row r="2406" spans="6:8" ht="15" customHeight="1" x14ac:dyDescent="0.3">
      <c r="F2406" s="304"/>
      <c r="G2406" s="304"/>
      <c r="H2406" s="304"/>
    </row>
    <row r="2407" spans="6:8" ht="15" customHeight="1" x14ac:dyDescent="0.3">
      <c r="F2407" s="304"/>
      <c r="G2407" s="304"/>
      <c r="H2407" s="304"/>
    </row>
    <row r="2408" spans="6:8" ht="15" customHeight="1" x14ac:dyDescent="0.3">
      <c r="F2408" s="306"/>
      <c r="G2408" s="306"/>
      <c r="H2408" s="306"/>
    </row>
    <row r="2409" spans="6:8" ht="15" customHeight="1" x14ac:dyDescent="0.3">
      <c r="F2409" s="306"/>
      <c r="G2409" s="306"/>
      <c r="H2409" s="306"/>
    </row>
    <row r="2410" spans="6:8" ht="15" customHeight="1" x14ac:dyDescent="0.3">
      <c r="F2410" s="304"/>
      <c r="G2410" s="304"/>
      <c r="H2410" s="304"/>
    </row>
    <row r="2411" spans="6:8" ht="15" customHeight="1" x14ac:dyDescent="0.3">
      <c r="F2411" s="304"/>
      <c r="G2411" s="304"/>
      <c r="H2411" s="304"/>
    </row>
    <row r="2412" spans="6:8" ht="15" customHeight="1" x14ac:dyDescent="0.3">
      <c r="F2412" s="306"/>
      <c r="G2412" s="306"/>
      <c r="H2412" s="306"/>
    </row>
    <row r="2413" spans="6:8" ht="15" customHeight="1" x14ac:dyDescent="0.3">
      <c r="F2413" s="304"/>
      <c r="G2413" s="304"/>
      <c r="H2413" s="304"/>
    </row>
    <row r="2414" spans="6:8" ht="15" customHeight="1" x14ac:dyDescent="0.3">
      <c r="F2414" s="304"/>
      <c r="G2414" s="304"/>
      <c r="H2414" s="304"/>
    </row>
    <row r="2415" spans="6:8" ht="15" customHeight="1" x14ac:dyDescent="0.3">
      <c r="F2415" s="306"/>
      <c r="G2415" s="306"/>
      <c r="H2415" s="306"/>
    </row>
    <row r="2416" spans="6:8" ht="15" customHeight="1" x14ac:dyDescent="0.3">
      <c r="F2416" s="306"/>
      <c r="G2416" s="306"/>
      <c r="H2416" s="306"/>
    </row>
    <row r="2417" spans="6:8" ht="15" customHeight="1" x14ac:dyDescent="0.3">
      <c r="F2417" s="304"/>
      <c r="G2417" s="304"/>
      <c r="H2417" s="304"/>
    </row>
    <row r="2418" spans="6:8" ht="15" customHeight="1" x14ac:dyDescent="0.3">
      <c r="F2418" s="304"/>
      <c r="G2418" s="304"/>
      <c r="H2418" s="304"/>
    </row>
    <row r="2419" spans="6:8" ht="15" customHeight="1" x14ac:dyDescent="0.3">
      <c r="F2419" s="306"/>
      <c r="G2419" s="306"/>
      <c r="H2419" s="306"/>
    </row>
    <row r="2420" spans="6:8" ht="15" customHeight="1" x14ac:dyDescent="0.3">
      <c r="F2420" s="306"/>
      <c r="G2420" s="306"/>
      <c r="H2420" s="306"/>
    </row>
    <row r="2421" spans="6:8" ht="15" customHeight="1" x14ac:dyDescent="0.3">
      <c r="F2421" s="306"/>
      <c r="G2421" s="306"/>
      <c r="H2421" s="306"/>
    </row>
    <row r="2422" spans="6:8" ht="15" customHeight="1" x14ac:dyDescent="0.3">
      <c r="F2422" s="304"/>
      <c r="G2422" s="304"/>
      <c r="H2422" s="304"/>
    </row>
    <row r="2423" spans="6:8" ht="15" customHeight="1" x14ac:dyDescent="0.3">
      <c r="F2423" s="304"/>
      <c r="G2423" s="304"/>
      <c r="H2423" s="304"/>
    </row>
    <row r="2424" spans="6:8" ht="15" customHeight="1" x14ac:dyDescent="0.3">
      <c r="F2424" s="304"/>
      <c r="G2424" s="304"/>
      <c r="H2424" s="304"/>
    </row>
    <row r="2425" spans="6:8" ht="15" customHeight="1" x14ac:dyDescent="0.3">
      <c r="F2425" s="306"/>
      <c r="G2425" s="306"/>
      <c r="H2425" s="306"/>
    </row>
    <row r="2426" spans="6:8" ht="15" customHeight="1" x14ac:dyDescent="0.3">
      <c r="F2426" s="304"/>
      <c r="G2426" s="304"/>
      <c r="H2426" s="304"/>
    </row>
    <row r="2427" spans="6:8" ht="15" customHeight="1" x14ac:dyDescent="0.3">
      <c r="F2427" s="306"/>
      <c r="G2427" s="306"/>
      <c r="H2427" s="306"/>
    </row>
    <row r="2428" spans="6:8" ht="15" customHeight="1" x14ac:dyDescent="0.3">
      <c r="F2428" s="306"/>
      <c r="G2428" s="306"/>
      <c r="H2428" s="306"/>
    </row>
    <row r="2429" spans="6:8" ht="15" customHeight="1" x14ac:dyDescent="0.3">
      <c r="F2429" s="304"/>
      <c r="G2429" s="304"/>
      <c r="H2429" s="304"/>
    </row>
    <row r="2430" spans="6:8" ht="15" customHeight="1" x14ac:dyDescent="0.3">
      <c r="F2430" s="304"/>
      <c r="G2430" s="304"/>
      <c r="H2430" s="304"/>
    </row>
    <row r="2431" spans="6:8" ht="15" customHeight="1" x14ac:dyDescent="0.3">
      <c r="F2431" s="304"/>
      <c r="G2431" s="304"/>
      <c r="H2431" s="304"/>
    </row>
    <row r="2432" spans="6:8" ht="15" customHeight="1" x14ac:dyDescent="0.3">
      <c r="F2432" s="304"/>
      <c r="G2432" s="304"/>
      <c r="H2432" s="304"/>
    </row>
    <row r="2433" spans="6:8" ht="15" customHeight="1" x14ac:dyDescent="0.3">
      <c r="F2433" s="306"/>
      <c r="G2433" s="306"/>
      <c r="H2433" s="306"/>
    </row>
    <row r="2434" spans="6:8" ht="15" customHeight="1" x14ac:dyDescent="0.3">
      <c r="F2434" s="304"/>
      <c r="G2434" s="304"/>
      <c r="H2434" s="304"/>
    </row>
    <row r="2435" spans="6:8" ht="15" customHeight="1" x14ac:dyDescent="0.3">
      <c r="F2435" s="306"/>
      <c r="G2435" s="306"/>
      <c r="H2435" s="306"/>
    </row>
    <row r="2436" spans="6:8" ht="15" customHeight="1" x14ac:dyDescent="0.3">
      <c r="F2436" s="304"/>
      <c r="G2436" s="304"/>
      <c r="H2436" s="304"/>
    </row>
    <row r="2437" spans="6:8" ht="15" customHeight="1" x14ac:dyDescent="0.3">
      <c r="F2437" s="306"/>
      <c r="G2437" s="306"/>
      <c r="H2437" s="306"/>
    </row>
    <row r="2438" spans="6:8" ht="15" customHeight="1" x14ac:dyDescent="0.3">
      <c r="F2438" s="304"/>
      <c r="G2438" s="304"/>
      <c r="H2438" s="304"/>
    </row>
    <row r="2439" spans="6:8" ht="15" customHeight="1" x14ac:dyDescent="0.3">
      <c r="F2439" s="304"/>
      <c r="G2439" s="304"/>
      <c r="H2439" s="304"/>
    </row>
    <row r="2440" spans="6:8" ht="15" customHeight="1" x14ac:dyDescent="0.3">
      <c r="F2440" s="304"/>
      <c r="G2440" s="304"/>
      <c r="H2440" s="304"/>
    </row>
    <row r="2441" spans="6:8" ht="15" customHeight="1" x14ac:dyDescent="0.3">
      <c r="F2441" s="304"/>
      <c r="G2441" s="304"/>
      <c r="H2441" s="304"/>
    </row>
    <row r="2442" spans="6:8" ht="15" customHeight="1" x14ac:dyDescent="0.3">
      <c r="F2442" s="304"/>
      <c r="G2442" s="304"/>
      <c r="H2442" s="304"/>
    </row>
    <row r="2443" spans="6:8" ht="15" customHeight="1" x14ac:dyDescent="0.3">
      <c r="F2443" s="304"/>
      <c r="G2443" s="304"/>
      <c r="H2443" s="304"/>
    </row>
    <row r="2444" spans="6:8" ht="15" customHeight="1" x14ac:dyDescent="0.3">
      <c r="F2444" s="306"/>
      <c r="G2444" s="306"/>
      <c r="H2444" s="306"/>
    </row>
    <row r="2445" spans="6:8" ht="15" customHeight="1" x14ac:dyDescent="0.3">
      <c r="F2445" s="304"/>
      <c r="G2445" s="304"/>
      <c r="H2445" s="304"/>
    </row>
    <row r="2446" spans="6:8" ht="15" customHeight="1" x14ac:dyDescent="0.3">
      <c r="F2446" s="304"/>
      <c r="G2446" s="304"/>
      <c r="H2446" s="304"/>
    </row>
    <row r="2447" spans="6:8" ht="15" customHeight="1" x14ac:dyDescent="0.3">
      <c r="F2447" s="306"/>
      <c r="G2447" s="306"/>
      <c r="H2447" s="306"/>
    </row>
    <row r="2448" spans="6:8" ht="15" customHeight="1" x14ac:dyDescent="0.3">
      <c r="F2448" s="304"/>
      <c r="G2448" s="304"/>
      <c r="H2448" s="304"/>
    </row>
    <row r="2449" spans="6:8" ht="15" customHeight="1" x14ac:dyDescent="0.3">
      <c r="F2449" s="304"/>
      <c r="G2449" s="304"/>
      <c r="H2449" s="304"/>
    </row>
    <row r="2450" spans="6:8" ht="15" customHeight="1" x14ac:dyDescent="0.3">
      <c r="F2450" s="304"/>
      <c r="G2450" s="304"/>
      <c r="H2450" s="304"/>
    </row>
    <row r="2451" spans="6:8" ht="15" customHeight="1" x14ac:dyDescent="0.3">
      <c r="F2451" s="304"/>
      <c r="G2451" s="304"/>
      <c r="H2451" s="304"/>
    </row>
    <row r="2452" spans="6:8" ht="15" customHeight="1" x14ac:dyDescent="0.3">
      <c r="F2452" s="304"/>
      <c r="G2452" s="304"/>
      <c r="H2452" s="304"/>
    </row>
    <row r="2453" spans="6:8" ht="15" customHeight="1" x14ac:dyDescent="0.3">
      <c r="F2453" s="304"/>
      <c r="G2453" s="304"/>
      <c r="H2453" s="304"/>
    </row>
    <row r="2454" spans="6:8" ht="15" customHeight="1" x14ac:dyDescent="0.3">
      <c r="F2454" s="306"/>
      <c r="G2454" s="306"/>
      <c r="H2454" s="306"/>
    </row>
    <row r="2455" spans="6:8" ht="15" customHeight="1" x14ac:dyDescent="0.3">
      <c r="F2455" s="304"/>
      <c r="G2455" s="304"/>
      <c r="H2455" s="304"/>
    </row>
    <row r="2456" spans="6:8" ht="15" customHeight="1" x14ac:dyDescent="0.3">
      <c r="F2456" s="304"/>
      <c r="G2456" s="304"/>
      <c r="H2456" s="304"/>
    </row>
    <row r="2457" spans="6:8" ht="15" customHeight="1" x14ac:dyDescent="0.3">
      <c r="F2457" s="306"/>
      <c r="G2457" s="306"/>
      <c r="H2457" s="306"/>
    </row>
    <row r="2458" spans="6:8" ht="15" customHeight="1" x14ac:dyDescent="0.3">
      <c r="F2458" s="304"/>
      <c r="G2458" s="304"/>
      <c r="H2458" s="304"/>
    </row>
    <row r="2459" spans="6:8" ht="15" customHeight="1" x14ac:dyDescent="0.3">
      <c r="F2459" s="304"/>
      <c r="G2459" s="304"/>
      <c r="H2459" s="304"/>
    </row>
    <row r="2460" spans="6:8" ht="15" customHeight="1" x14ac:dyDescent="0.3">
      <c r="F2460" s="306"/>
      <c r="G2460" s="306"/>
      <c r="H2460" s="306"/>
    </row>
    <row r="2461" spans="6:8" ht="15" customHeight="1" x14ac:dyDescent="0.3">
      <c r="F2461" s="304"/>
      <c r="G2461" s="304"/>
      <c r="H2461" s="304"/>
    </row>
    <row r="2462" spans="6:8" ht="15" customHeight="1" x14ac:dyDescent="0.3">
      <c r="F2462" s="304"/>
      <c r="G2462" s="304"/>
      <c r="H2462" s="304"/>
    </row>
    <row r="2463" spans="6:8" ht="15" customHeight="1" x14ac:dyDescent="0.3">
      <c r="F2463" s="304"/>
      <c r="G2463" s="304"/>
      <c r="H2463" s="304"/>
    </row>
    <row r="2464" spans="6:8" ht="15" customHeight="1" x14ac:dyDescent="0.3">
      <c r="F2464" s="304"/>
      <c r="G2464" s="304"/>
      <c r="H2464" s="304"/>
    </row>
    <row r="2465" spans="5:8" ht="15" customHeight="1" x14ac:dyDescent="0.3">
      <c r="F2465" s="304"/>
      <c r="G2465" s="304"/>
      <c r="H2465" s="304"/>
    </row>
    <row r="2466" spans="5:8" ht="15" customHeight="1" x14ac:dyDescent="0.3">
      <c r="F2466" s="306"/>
      <c r="G2466" s="306"/>
      <c r="H2466" s="306"/>
    </row>
    <row r="2467" spans="5:8" ht="15" customHeight="1" x14ac:dyDescent="0.3">
      <c r="F2467" s="304"/>
      <c r="G2467" s="304"/>
      <c r="H2467" s="304"/>
    </row>
    <row r="2468" spans="5:8" ht="15" customHeight="1" x14ac:dyDescent="0.3">
      <c r="F2468" s="306"/>
      <c r="G2468" s="306"/>
      <c r="H2468" s="306"/>
    </row>
    <row r="2469" spans="5:8" ht="15" customHeight="1" x14ac:dyDescent="0.3">
      <c r="E2469" s="304"/>
      <c r="F2469" s="304"/>
      <c r="G2469" s="304"/>
      <c r="H2469" s="304"/>
    </row>
    <row r="2470" spans="5:8" ht="15" customHeight="1" x14ac:dyDescent="0.3">
      <c r="F2470" s="304"/>
      <c r="G2470" s="304"/>
      <c r="H2470" s="304"/>
    </row>
    <row r="2471" spans="5:8" ht="15" customHeight="1" x14ac:dyDescent="0.3">
      <c r="F2471" s="304"/>
      <c r="G2471" s="304"/>
      <c r="H2471" s="304"/>
    </row>
    <row r="2472" spans="5:8" ht="15" customHeight="1" x14ac:dyDescent="0.3">
      <c r="F2472" s="304"/>
      <c r="G2472" s="304"/>
      <c r="H2472" s="304"/>
    </row>
    <row r="2473" spans="5:8" ht="15" customHeight="1" x14ac:dyDescent="0.3">
      <c r="F2473" s="306"/>
      <c r="G2473" s="306"/>
      <c r="H2473" s="306"/>
    </row>
    <row r="2474" spans="5:8" ht="15" customHeight="1" x14ac:dyDescent="0.3">
      <c r="E2474" s="304"/>
      <c r="F2474" s="304"/>
      <c r="G2474" s="304"/>
      <c r="H2474" s="304"/>
    </row>
    <row r="2475" spans="5:8" ht="15" customHeight="1" x14ac:dyDescent="0.3">
      <c r="E2475" s="304"/>
      <c r="F2475" s="304"/>
      <c r="G2475" s="304"/>
      <c r="H2475" s="304"/>
    </row>
    <row r="2476" spans="5:8" ht="15" customHeight="1" x14ac:dyDescent="0.3">
      <c r="F2476" s="304"/>
      <c r="G2476" s="304"/>
      <c r="H2476" s="304"/>
    </row>
    <row r="2477" spans="5:8" ht="15" customHeight="1" x14ac:dyDescent="0.3">
      <c r="F2477" s="304"/>
      <c r="G2477" s="304"/>
      <c r="H2477" s="304"/>
    </row>
    <row r="2478" spans="5:8" ht="15" customHeight="1" x14ac:dyDescent="0.3">
      <c r="E2478" s="304"/>
      <c r="F2478" s="304"/>
      <c r="G2478" s="304"/>
      <c r="H2478" s="304"/>
    </row>
    <row r="2479" spans="5:8" ht="15" customHeight="1" x14ac:dyDescent="0.3">
      <c r="E2479" s="304"/>
      <c r="F2479" s="304"/>
      <c r="G2479" s="304"/>
      <c r="H2479" s="304"/>
    </row>
    <row r="2480" spans="5:8" ht="15" customHeight="1" x14ac:dyDescent="0.3">
      <c r="E2480" s="304"/>
      <c r="F2480" s="304"/>
      <c r="G2480" s="304"/>
      <c r="H2480" s="304"/>
    </row>
    <row r="2481" spans="5:8" ht="15" customHeight="1" x14ac:dyDescent="0.3">
      <c r="F2481" s="306"/>
      <c r="G2481" s="306"/>
      <c r="H2481" s="306"/>
    </row>
    <row r="2482" spans="5:8" ht="15" customHeight="1" x14ac:dyDescent="0.3">
      <c r="E2482" s="304"/>
      <c r="F2482" s="304"/>
      <c r="G2482" s="304"/>
      <c r="H2482" s="304"/>
    </row>
    <row r="2483" spans="5:8" ht="15" customHeight="1" x14ac:dyDescent="0.3">
      <c r="E2483" s="304"/>
      <c r="F2483" s="304"/>
      <c r="G2483" s="304"/>
      <c r="H2483" s="304"/>
    </row>
    <row r="2484" spans="5:8" ht="15" customHeight="1" x14ac:dyDescent="0.3">
      <c r="F2484" s="304"/>
      <c r="G2484" s="304"/>
      <c r="H2484" s="304"/>
    </row>
    <row r="2485" spans="5:8" ht="15" customHeight="1" x14ac:dyDescent="0.3">
      <c r="E2485" s="304"/>
      <c r="F2485" s="304"/>
      <c r="G2485" s="304"/>
      <c r="H2485" s="304"/>
    </row>
    <row r="2486" spans="5:8" ht="15" customHeight="1" x14ac:dyDescent="0.3">
      <c r="E2486" s="304"/>
      <c r="F2486" s="304"/>
      <c r="G2486" s="304"/>
      <c r="H2486" s="304"/>
    </row>
    <row r="2487" spans="5:8" ht="15" customHeight="1" x14ac:dyDescent="0.3">
      <c r="E2487" s="304"/>
      <c r="F2487" s="304"/>
      <c r="G2487" s="304"/>
      <c r="H2487" s="304"/>
    </row>
    <row r="2488" spans="5:8" ht="15" customHeight="1" x14ac:dyDescent="0.3">
      <c r="F2488" s="304"/>
      <c r="G2488" s="304"/>
      <c r="H2488" s="304"/>
    </row>
    <row r="2489" spans="5:8" ht="15" customHeight="1" x14ac:dyDescent="0.3">
      <c r="F2489" s="306"/>
      <c r="G2489" s="306"/>
      <c r="H2489" s="306"/>
    </row>
    <row r="2490" spans="5:8" ht="15" customHeight="1" x14ac:dyDescent="0.3">
      <c r="F2490" s="304"/>
      <c r="G2490" s="304"/>
      <c r="H2490" s="304"/>
    </row>
    <row r="2491" spans="5:8" ht="15" customHeight="1" x14ac:dyDescent="0.3">
      <c r="F2491" s="304"/>
      <c r="G2491" s="304"/>
      <c r="H2491" s="304"/>
    </row>
    <row r="2492" spans="5:8" ht="15" customHeight="1" x14ac:dyDescent="0.3">
      <c r="F2492" s="304"/>
      <c r="G2492" s="304"/>
      <c r="H2492" s="304"/>
    </row>
    <row r="2493" spans="5:8" ht="15" customHeight="1" x14ac:dyDescent="0.3">
      <c r="F2493" s="304"/>
      <c r="G2493" s="304"/>
      <c r="H2493" s="304"/>
    </row>
    <row r="2494" spans="5:8" ht="15" customHeight="1" x14ac:dyDescent="0.3">
      <c r="F2494" s="304"/>
      <c r="G2494" s="304"/>
      <c r="H2494" s="304"/>
    </row>
    <row r="2495" spans="5:8" ht="15" customHeight="1" x14ac:dyDescent="0.3">
      <c r="E2495" s="304"/>
      <c r="F2495" s="304"/>
      <c r="G2495" s="304"/>
      <c r="H2495" s="304"/>
    </row>
    <row r="2496" spans="5:8" ht="15" customHeight="1" x14ac:dyDescent="0.3">
      <c r="F2496" s="306"/>
      <c r="G2496" s="306"/>
      <c r="H2496" s="306"/>
    </row>
    <row r="2497" spans="5:8" ht="15" customHeight="1" x14ac:dyDescent="0.3">
      <c r="E2497" s="304"/>
      <c r="F2497" s="304"/>
      <c r="G2497" s="304"/>
      <c r="H2497" s="304"/>
    </row>
    <row r="2498" spans="5:8" ht="15" customHeight="1" x14ac:dyDescent="0.3">
      <c r="F2498" s="306"/>
      <c r="G2498" s="306"/>
      <c r="H2498" s="306"/>
    </row>
    <row r="2499" spans="5:8" ht="15" customHeight="1" x14ac:dyDescent="0.3">
      <c r="F2499" s="304"/>
      <c r="G2499" s="304"/>
      <c r="H2499" s="304"/>
    </row>
    <row r="2500" spans="5:8" ht="15" customHeight="1" x14ac:dyDescent="0.3">
      <c r="F2500" s="304"/>
      <c r="G2500" s="304"/>
      <c r="H2500" s="304"/>
    </row>
    <row r="2501" spans="5:8" ht="15" customHeight="1" x14ac:dyDescent="0.3">
      <c r="F2501" s="304"/>
      <c r="G2501" s="304"/>
      <c r="H2501" s="304"/>
    </row>
    <row r="2502" spans="5:8" ht="15" customHeight="1" x14ac:dyDescent="0.3">
      <c r="F2502" s="304"/>
      <c r="G2502" s="304"/>
      <c r="H2502" s="304"/>
    </row>
    <row r="2503" spans="5:8" ht="15" customHeight="1" x14ac:dyDescent="0.3">
      <c r="F2503" s="306"/>
      <c r="G2503" s="306"/>
      <c r="H2503" s="306"/>
    </row>
    <row r="2504" spans="5:8" ht="15" customHeight="1" x14ac:dyDescent="0.3">
      <c r="F2504" s="304"/>
      <c r="G2504" s="304"/>
      <c r="H2504" s="304"/>
    </row>
    <row r="2505" spans="5:8" ht="15" customHeight="1" x14ac:dyDescent="0.3">
      <c r="F2505" s="304"/>
      <c r="G2505" s="304"/>
      <c r="H2505" s="304"/>
    </row>
    <row r="2506" spans="5:8" ht="15" customHeight="1" x14ac:dyDescent="0.3">
      <c r="F2506" s="306"/>
      <c r="G2506" s="306"/>
      <c r="H2506" s="306"/>
    </row>
    <row r="2507" spans="5:8" ht="15" customHeight="1" x14ac:dyDescent="0.3">
      <c r="F2507" s="306"/>
      <c r="G2507" s="306"/>
      <c r="H2507" s="306"/>
    </row>
    <row r="2508" spans="5:8" ht="15" customHeight="1" x14ac:dyDescent="0.3">
      <c r="F2508" s="306"/>
      <c r="G2508" s="306"/>
      <c r="H2508" s="306"/>
    </row>
    <row r="2509" spans="5:8" ht="15" customHeight="1" x14ac:dyDescent="0.3">
      <c r="F2509" s="306"/>
      <c r="G2509" s="306"/>
      <c r="H2509" s="306"/>
    </row>
    <row r="2510" spans="5:8" ht="15" customHeight="1" x14ac:dyDescent="0.3">
      <c r="F2510" s="304"/>
      <c r="G2510" s="304"/>
      <c r="H2510" s="304"/>
    </row>
    <row r="2511" spans="5:8" ht="15" customHeight="1" x14ac:dyDescent="0.3">
      <c r="F2511" s="306"/>
      <c r="G2511" s="306"/>
      <c r="H2511" s="306"/>
    </row>
    <row r="2512" spans="5:8" ht="15" customHeight="1" x14ac:dyDescent="0.3">
      <c r="F2512" s="304"/>
      <c r="G2512" s="304"/>
      <c r="H2512" s="304"/>
    </row>
    <row r="2513" spans="6:8" ht="15" customHeight="1" x14ac:dyDescent="0.3">
      <c r="F2513" s="306"/>
      <c r="G2513" s="306"/>
      <c r="H2513" s="306"/>
    </row>
    <row r="2514" spans="6:8" ht="15" customHeight="1" x14ac:dyDescent="0.3">
      <c r="F2514" s="304"/>
      <c r="G2514" s="304"/>
      <c r="H2514" s="304"/>
    </row>
    <row r="2515" spans="6:8" ht="15" customHeight="1" x14ac:dyDescent="0.3">
      <c r="F2515" s="306"/>
      <c r="G2515" s="306"/>
      <c r="H2515" s="306"/>
    </row>
    <row r="2516" spans="6:8" ht="15" customHeight="1" x14ac:dyDescent="0.3">
      <c r="F2516" s="304"/>
      <c r="G2516" s="304"/>
      <c r="H2516" s="304"/>
    </row>
    <row r="2517" spans="6:8" ht="15" customHeight="1" x14ac:dyDescent="0.3">
      <c r="F2517" s="306"/>
      <c r="G2517" s="306"/>
      <c r="H2517" s="306"/>
    </row>
    <row r="2518" spans="6:8" ht="15" customHeight="1" x14ac:dyDescent="0.3">
      <c r="F2518" s="304"/>
      <c r="G2518" s="304"/>
      <c r="H2518" s="304"/>
    </row>
    <row r="2519" spans="6:8" ht="15" customHeight="1" x14ac:dyDescent="0.3">
      <c r="F2519" s="304"/>
      <c r="G2519" s="304"/>
      <c r="H2519" s="304"/>
    </row>
    <row r="2520" spans="6:8" ht="15" customHeight="1" x14ac:dyDescent="0.3">
      <c r="F2520" s="304"/>
      <c r="G2520" s="304"/>
      <c r="H2520" s="304"/>
    </row>
    <row r="2521" spans="6:8" ht="15" customHeight="1" x14ac:dyDescent="0.3">
      <c r="F2521" s="306"/>
      <c r="G2521" s="306"/>
      <c r="H2521" s="306"/>
    </row>
    <row r="2522" spans="6:8" ht="15" customHeight="1" x14ac:dyDescent="0.3">
      <c r="F2522" s="304"/>
      <c r="G2522" s="304"/>
      <c r="H2522" s="304"/>
    </row>
    <row r="2523" spans="6:8" ht="15" customHeight="1" x14ac:dyDescent="0.3">
      <c r="F2523" s="304"/>
      <c r="G2523" s="304"/>
      <c r="H2523" s="304"/>
    </row>
    <row r="2524" spans="6:8" ht="15" customHeight="1" x14ac:dyDescent="0.3">
      <c r="F2524" s="306"/>
      <c r="G2524" s="306"/>
      <c r="H2524" s="306"/>
    </row>
    <row r="2525" spans="6:8" ht="15" customHeight="1" x14ac:dyDescent="0.3">
      <c r="F2525" s="304"/>
      <c r="G2525" s="304"/>
      <c r="H2525" s="304"/>
    </row>
    <row r="2526" spans="6:8" ht="15" customHeight="1" x14ac:dyDescent="0.3">
      <c r="F2526" s="306"/>
      <c r="G2526" s="306"/>
      <c r="H2526" s="306"/>
    </row>
    <row r="2527" spans="6:8" ht="15" customHeight="1" x14ac:dyDescent="0.3">
      <c r="F2527" s="304"/>
      <c r="G2527" s="304"/>
      <c r="H2527" s="304"/>
    </row>
    <row r="2528" spans="6:8" ht="15" customHeight="1" x14ac:dyDescent="0.3">
      <c r="F2528" s="304"/>
      <c r="G2528" s="304"/>
      <c r="H2528" s="304"/>
    </row>
    <row r="2529" spans="6:8" ht="15" customHeight="1" x14ac:dyDescent="0.3">
      <c r="F2529" s="306"/>
      <c r="G2529" s="306"/>
      <c r="H2529" s="306"/>
    </row>
    <row r="2530" spans="6:8" ht="15" customHeight="1" x14ac:dyDescent="0.3">
      <c r="F2530" s="306"/>
      <c r="G2530" s="306"/>
      <c r="H2530" s="306"/>
    </row>
    <row r="2531" spans="6:8" ht="15" customHeight="1" x14ac:dyDescent="0.3">
      <c r="F2531" s="304"/>
      <c r="G2531" s="304"/>
      <c r="H2531" s="304"/>
    </row>
    <row r="2532" spans="6:8" ht="15" customHeight="1" x14ac:dyDescent="0.3">
      <c r="F2532" s="306"/>
      <c r="G2532" s="306"/>
      <c r="H2532" s="306"/>
    </row>
    <row r="2533" spans="6:8" ht="15" customHeight="1" x14ac:dyDescent="0.3">
      <c r="F2533" s="304"/>
      <c r="G2533" s="304"/>
      <c r="H2533" s="304"/>
    </row>
    <row r="2534" spans="6:8" ht="15" customHeight="1" x14ac:dyDescent="0.3">
      <c r="F2534" s="304"/>
      <c r="G2534" s="304"/>
      <c r="H2534" s="304"/>
    </row>
    <row r="2535" spans="6:8" ht="15" customHeight="1" x14ac:dyDescent="0.3">
      <c r="F2535" s="304"/>
      <c r="G2535" s="304"/>
      <c r="H2535" s="304"/>
    </row>
    <row r="2536" spans="6:8" ht="15" customHeight="1" x14ac:dyDescent="0.3">
      <c r="F2536" s="306"/>
      <c r="G2536" s="306"/>
      <c r="H2536" s="306"/>
    </row>
    <row r="2537" spans="6:8" ht="15" customHeight="1" x14ac:dyDescent="0.3">
      <c r="F2537" s="304"/>
      <c r="G2537" s="304"/>
      <c r="H2537" s="304"/>
    </row>
    <row r="2538" spans="6:8" ht="15" customHeight="1" x14ac:dyDescent="0.3">
      <c r="F2538" s="304"/>
      <c r="G2538" s="304"/>
      <c r="H2538" s="304"/>
    </row>
    <row r="2539" spans="6:8" ht="15" customHeight="1" x14ac:dyDescent="0.3">
      <c r="F2539" s="306"/>
      <c r="G2539" s="306"/>
      <c r="H2539" s="306"/>
    </row>
    <row r="2540" spans="6:8" ht="15" customHeight="1" x14ac:dyDescent="0.3">
      <c r="F2540" s="304"/>
      <c r="G2540" s="304"/>
      <c r="H2540" s="304"/>
    </row>
    <row r="2541" spans="6:8" ht="15" customHeight="1" x14ac:dyDescent="0.3">
      <c r="F2541" s="306"/>
      <c r="G2541" s="306"/>
      <c r="H2541" s="306"/>
    </row>
    <row r="2542" spans="6:8" ht="15" customHeight="1" x14ac:dyDescent="0.3">
      <c r="F2542" s="304"/>
      <c r="G2542" s="304"/>
      <c r="H2542" s="304"/>
    </row>
    <row r="2543" spans="6:8" ht="15" customHeight="1" x14ac:dyDescent="0.3">
      <c r="F2543" s="304"/>
      <c r="G2543" s="304"/>
      <c r="H2543" s="304"/>
    </row>
    <row r="2544" spans="6:8" ht="15" customHeight="1" x14ac:dyDescent="0.3">
      <c r="F2544" s="304"/>
      <c r="G2544" s="304"/>
      <c r="H2544" s="304"/>
    </row>
    <row r="2545" spans="6:8" ht="15" customHeight="1" x14ac:dyDescent="0.3">
      <c r="F2545" s="304"/>
      <c r="G2545" s="304"/>
      <c r="H2545" s="304"/>
    </row>
    <row r="2546" spans="6:8" ht="15" customHeight="1" x14ac:dyDescent="0.3">
      <c r="F2546" s="304"/>
      <c r="G2546" s="304"/>
      <c r="H2546" s="304"/>
    </row>
    <row r="2547" spans="6:8" ht="15" customHeight="1" x14ac:dyDescent="0.3">
      <c r="F2547" s="304"/>
      <c r="G2547" s="304"/>
      <c r="H2547" s="304"/>
    </row>
    <row r="2548" spans="6:8" ht="15" customHeight="1" x14ac:dyDescent="0.3">
      <c r="F2548" s="304"/>
      <c r="G2548" s="304"/>
      <c r="H2548" s="304"/>
    </row>
    <row r="2549" spans="6:8" ht="15" customHeight="1" x14ac:dyDescent="0.3">
      <c r="F2549" s="304"/>
      <c r="G2549" s="304"/>
      <c r="H2549" s="304"/>
    </row>
    <row r="2550" spans="6:8" ht="15" customHeight="1" x14ac:dyDescent="0.3">
      <c r="F2550" s="306"/>
      <c r="G2550" s="306"/>
      <c r="H2550" s="306"/>
    </row>
    <row r="2551" spans="6:8" ht="15" customHeight="1" x14ac:dyDescent="0.3">
      <c r="F2551" s="306"/>
      <c r="G2551" s="306"/>
      <c r="H2551" s="306"/>
    </row>
    <row r="2552" spans="6:8" ht="15" customHeight="1" x14ac:dyDescent="0.3">
      <c r="F2552" s="304"/>
      <c r="G2552" s="304"/>
      <c r="H2552" s="304"/>
    </row>
    <row r="2553" spans="6:8" ht="15" customHeight="1" x14ac:dyDescent="0.3">
      <c r="F2553" s="306"/>
      <c r="G2553" s="306"/>
      <c r="H2553" s="306"/>
    </row>
    <row r="2554" spans="6:8" ht="15" customHeight="1" x14ac:dyDescent="0.3">
      <c r="F2554" s="304"/>
      <c r="G2554" s="304"/>
      <c r="H2554" s="304"/>
    </row>
    <row r="2555" spans="6:8" ht="15" customHeight="1" x14ac:dyDescent="0.3">
      <c r="F2555" s="304"/>
      <c r="G2555" s="304"/>
      <c r="H2555" s="304"/>
    </row>
    <row r="2556" spans="6:8" ht="15" customHeight="1" x14ac:dyDescent="0.3">
      <c r="F2556" s="304"/>
      <c r="G2556" s="304"/>
      <c r="H2556" s="304"/>
    </row>
    <row r="2557" spans="6:8" ht="15" customHeight="1" x14ac:dyDescent="0.3">
      <c r="F2557" s="304"/>
      <c r="G2557" s="304"/>
      <c r="H2557" s="304"/>
    </row>
    <row r="2558" spans="6:8" ht="15" customHeight="1" x14ac:dyDescent="0.3">
      <c r="F2558" s="304"/>
      <c r="G2558" s="304"/>
      <c r="H2558" s="304"/>
    </row>
    <row r="2559" spans="6:8" ht="15" customHeight="1" x14ac:dyDescent="0.3">
      <c r="F2559" s="304"/>
      <c r="G2559" s="304"/>
      <c r="H2559" s="304"/>
    </row>
    <row r="2560" spans="6:8" ht="15" customHeight="1" x14ac:dyDescent="0.3">
      <c r="F2560" s="306"/>
      <c r="G2560" s="306"/>
      <c r="H2560" s="306"/>
    </row>
    <row r="2561" spans="6:8" ht="15" customHeight="1" x14ac:dyDescent="0.3">
      <c r="F2561" s="304"/>
      <c r="G2561" s="304"/>
      <c r="H2561" s="304"/>
    </row>
    <row r="2562" spans="6:8" ht="15" customHeight="1" x14ac:dyDescent="0.3">
      <c r="F2562" s="306"/>
      <c r="G2562" s="306"/>
      <c r="H2562" s="306"/>
    </row>
    <row r="2563" spans="6:8" ht="15" customHeight="1" x14ac:dyDescent="0.3">
      <c r="F2563" s="304"/>
      <c r="G2563" s="304"/>
      <c r="H2563" s="304"/>
    </row>
    <row r="2564" spans="6:8" ht="15" customHeight="1" x14ac:dyDescent="0.3">
      <c r="F2564" s="306"/>
      <c r="G2564" s="306"/>
      <c r="H2564" s="306"/>
    </row>
    <row r="2565" spans="6:8" ht="15" customHeight="1" x14ac:dyDescent="0.3">
      <c r="F2565" s="304"/>
      <c r="G2565" s="304"/>
      <c r="H2565" s="304"/>
    </row>
    <row r="2566" spans="6:8" ht="15" customHeight="1" x14ac:dyDescent="0.3">
      <c r="F2566" s="304"/>
      <c r="G2566" s="304"/>
      <c r="H2566" s="304"/>
    </row>
    <row r="2567" spans="6:8" ht="15" customHeight="1" x14ac:dyDescent="0.3">
      <c r="F2567" s="304"/>
      <c r="G2567" s="304"/>
      <c r="H2567" s="304"/>
    </row>
    <row r="2568" spans="6:8" ht="15" customHeight="1" x14ac:dyDescent="0.3">
      <c r="F2568" s="304"/>
      <c r="G2568" s="304"/>
      <c r="H2568" s="304"/>
    </row>
    <row r="2569" spans="6:8" ht="15" customHeight="1" x14ac:dyDescent="0.3">
      <c r="F2569" s="306"/>
      <c r="G2569" s="306"/>
      <c r="H2569" s="306"/>
    </row>
    <row r="2570" spans="6:8" ht="15" customHeight="1" x14ac:dyDescent="0.3">
      <c r="F2570" s="306"/>
      <c r="G2570" s="306"/>
      <c r="H2570" s="306"/>
    </row>
    <row r="2571" spans="6:8" ht="15" customHeight="1" x14ac:dyDescent="0.3">
      <c r="F2571" s="304"/>
      <c r="G2571" s="304"/>
      <c r="H2571" s="304"/>
    </row>
    <row r="2572" spans="6:8" ht="15" customHeight="1" x14ac:dyDescent="0.3">
      <c r="F2572" s="304"/>
      <c r="G2572" s="304"/>
      <c r="H2572" s="304"/>
    </row>
    <row r="2573" spans="6:8" ht="15" customHeight="1" x14ac:dyDescent="0.3">
      <c r="F2573" s="306"/>
      <c r="G2573" s="306"/>
      <c r="H2573" s="306"/>
    </row>
    <row r="2574" spans="6:8" ht="15" customHeight="1" x14ac:dyDescent="0.3">
      <c r="F2574" s="304"/>
      <c r="G2574" s="304"/>
      <c r="H2574" s="304"/>
    </row>
    <row r="2575" spans="6:8" ht="15" customHeight="1" x14ac:dyDescent="0.3">
      <c r="F2575" s="304"/>
      <c r="G2575" s="304"/>
      <c r="H2575" s="304"/>
    </row>
    <row r="2576" spans="6:8" ht="15" customHeight="1" x14ac:dyDescent="0.3">
      <c r="F2576" s="304"/>
      <c r="G2576" s="304"/>
      <c r="H2576" s="304"/>
    </row>
    <row r="2577" spans="6:8" ht="15" customHeight="1" x14ac:dyDescent="0.3">
      <c r="F2577" s="306"/>
      <c r="G2577" s="306"/>
      <c r="H2577" s="306"/>
    </row>
    <row r="2578" spans="6:8" ht="15" customHeight="1" x14ac:dyDescent="0.3">
      <c r="F2578" s="304"/>
      <c r="G2578" s="304"/>
      <c r="H2578" s="304"/>
    </row>
    <row r="2579" spans="6:8" ht="15" customHeight="1" x14ac:dyDescent="0.3">
      <c r="F2579" s="306"/>
      <c r="G2579" s="306"/>
      <c r="H2579" s="306"/>
    </row>
    <row r="2580" spans="6:8" ht="15" customHeight="1" x14ac:dyDescent="0.3">
      <c r="F2580" s="306"/>
      <c r="G2580" s="306"/>
      <c r="H2580" s="306"/>
    </row>
    <row r="2581" spans="6:8" ht="15" customHeight="1" x14ac:dyDescent="0.3">
      <c r="F2581" s="306"/>
      <c r="G2581" s="306"/>
      <c r="H2581" s="306"/>
    </row>
    <row r="2582" spans="6:8" ht="15" customHeight="1" x14ac:dyDescent="0.3">
      <c r="F2582" s="304"/>
      <c r="G2582" s="304"/>
      <c r="H2582" s="304"/>
    </row>
    <row r="2583" spans="6:8" ht="15" customHeight="1" x14ac:dyDescent="0.3">
      <c r="F2583" s="304"/>
      <c r="G2583" s="304"/>
      <c r="H2583" s="304"/>
    </row>
    <row r="2584" spans="6:8" ht="15" customHeight="1" x14ac:dyDescent="0.3">
      <c r="F2584" s="306"/>
      <c r="G2584" s="306"/>
      <c r="H2584" s="306"/>
    </row>
    <row r="2585" spans="6:8" ht="15" customHeight="1" x14ac:dyDescent="0.3">
      <c r="F2585" s="306"/>
      <c r="G2585" s="306"/>
      <c r="H2585" s="306"/>
    </row>
    <row r="2586" spans="6:8" ht="15" customHeight="1" x14ac:dyDescent="0.3">
      <c r="F2586" s="304"/>
      <c r="G2586" s="304"/>
      <c r="H2586" s="304"/>
    </row>
    <row r="2587" spans="6:8" ht="15" customHeight="1" x14ac:dyDescent="0.3">
      <c r="F2587" s="304"/>
      <c r="G2587" s="304"/>
      <c r="H2587" s="304"/>
    </row>
    <row r="2588" spans="6:8" ht="15" customHeight="1" x14ac:dyDescent="0.3">
      <c r="F2588" s="304"/>
      <c r="G2588" s="304"/>
      <c r="H2588" s="304"/>
    </row>
    <row r="2589" spans="6:8" ht="15" customHeight="1" x14ac:dyDescent="0.3">
      <c r="F2589" s="304"/>
      <c r="G2589" s="304"/>
      <c r="H2589" s="304"/>
    </row>
    <row r="2590" spans="6:8" ht="15" customHeight="1" x14ac:dyDescent="0.3">
      <c r="F2590" s="306"/>
      <c r="G2590" s="306"/>
      <c r="H2590" s="306"/>
    </row>
    <row r="2591" spans="6:8" ht="15" customHeight="1" x14ac:dyDescent="0.3">
      <c r="F2591" s="304"/>
      <c r="G2591" s="304"/>
      <c r="H2591" s="304"/>
    </row>
    <row r="2592" spans="6:8" ht="15" customHeight="1" x14ac:dyDescent="0.3">
      <c r="F2592" s="304"/>
      <c r="G2592" s="304"/>
      <c r="H2592" s="304"/>
    </row>
    <row r="2593" spans="6:8" ht="15" customHeight="1" x14ac:dyDescent="0.3">
      <c r="F2593" s="306"/>
      <c r="G2593" s="306"/>
      <c r="H2593" s="306"/>
    </row>
    <row r="2594" spans="6:8" ht="15" customHeight="1" x14ac:dyDescent="0.3">
      <c r="F2594" s="306"/>
      <c r="G2594" s="306"/>
      <c r="H2594" s="306"/>
    </row>
    <row r="2595" spans="6:8" ht="15" customHeight="1" x14ac:dyDescent="0.3">
      <c r="F2595" s="304"/>
      <c r="G2595" s="304"/>
      <c r="H2595" s="304"/>
    </row>
    <row r="2596" spans="6:8" ht="15" customHeight="1" x14ac:dyDescent="0.3">
      <c r="F2596" s="304"/>
      <c r="G2596" s="304"/>
      <c r="H2596" s="304"/>
    </row>
    <row r="2597" spans="6:8" ht="15" customHeight="1" x14ac:dyDescent="0.3">
      <c r="F2597" s="304"/>
      <c r="G2597" s="304"/>
      <c r="H2597" s="304"/>
    </row>
    <row r="2598" spans="6:8" ht="15" customHeight="1" x14ac:dyDescent="0.3">
      <c r="F2598" s="306"/>
      <c r="G2598" s="306"/>
      <c r="H2598" s="306"/>
    </row>
    <row r="2599" spans="6:8" ht="15" customHeight="1" x14ac:dyDescent="0.3">
      <c r="F2599" s="304"/>
      <c r="G2599" s="304"/>
      <c r="H2599" s="304"/>
    </row>
    <row r="2600" spans="6:8" ht="15" customHeight="1" x14ac:dyDescent="0.3">
      <c r="F2600" s="304"/>
      <c r="G2600" s="304"/>
      <c r="H2600" s="304"/>
    </row>
    <row r="2601" spans="6:8" ht="15" customHeight="1" x14ac:dyDescent="0.3">
      <c r="F2601" s="306"/>
      <c r="G2601" s="306"/>
      <c r="H2601" s="306"/>
    </row>
    <row r="2602" spans="6:8" ht="15" customHeight="1" x14ac:dyDescent="0.3">
      <c r="F2602" s="304"/>
      <c r="G2602" s="304"/>
      <c r="H2602" s="304"/>
    </row>
    <row r="2603" spans="6:8" ht="15" customHeight="1" x14ac:dyDescent="0.3">
      <c r="F2603" s="306"/>
      <c r="G2603" s="306"/>
      <c r="H2603" s="306"/>
    </row>
    <row r="2604" spans="6:8" ht="15" customHeight="1" x14ac:dyDescent="0.3">
      <c r="F2604" s="304"/>
      <c r="G2604" s="304"/>
      <c r="H2604" s="304"/>
    </row>
    <row r="2605" spans="6:8" ht="15" customHeight="1" x14ac:dyDescent="0.3">
      <c r="F2605" s="304"/>
      <c r="G2605" s="304"/>
      <c r="H2605" s="304"/>
    </row>
    <row r="2606" spans="6:8" ht="15" customHeight="1" x14ac:dyDescent="0.3">
      <c r="F2606" s="306"/>
      <c r="G2606" s="306"/>
      <c r="H2606" s="306"/>
    </row>
    <row r="2607" spans="6:8" ht="15" customHeight="1" x14ac:dyDescent="0.3">
      <c r="F2607" s="304"/>
      <c r="G2607" s="304"/>
      <c r="H2607" s="304"/>
    </row>
    <row r="2608" spans="6:8" ht="15" customHeight="1" x14ac:dyDescent="0.3">
      <c r="F2608" s="304"/>
      <c r="G2608" s="304"/>
      <c r="H2608" s="304"/>
    </row>
    <row r="2609" spans="6:8" ht="15" customHeight="1" x14ac:dyDescent="0.3">
      <c r="F2609" s="304"/>
      <c r="G2609" s="304"/>
      <c r="H2609" s="304"/>
    </row>
    <row r="2610" spans="6:8" ht="15" customHeight="1" x14ac:dyDescent="0.3">
      <c r="F2610" s="306"/>
      <c r="G2610" s="306"/>
      <c r="H2610" s="306"/>
    </row>
    <row r="2611" spans="6:8" ht="15" customHeight="1" x14ac:dyDescent="0.3">
      <c r="F2611" s="304"/>
      <c r="G2611" s="304"/>
      <c r="H2611" s="304"/>
    </row>
    <row r="2612" spans="6:8" ht="15" customHeight="1" x14ac:dyDescent="0.3">
      <c r="F2612" s="306"/>
      <c r="G2612" s="306"/>
      <c r="H2612" s="306"/>
    </row>
    <row r="2613" spans="6:8" ht="15" customHeight="1" x14ac:dyDescent="0.3">
      <c r="F2613" s="304"/>
      <c r="G2613" s="304"/>
      <c r="H2613" s="304"/>
    </row>
    <row r="2614" spans="6:8" ht="15" customHeight="1" x14ac:dyDescent="0.3">
      <c r="F2614" s="306"/>
      <c r="G2614" s="306"/>
      <c r="H2614" s="306"/>
    </row>
    <row r="2615" spans="6:8" ht="15" customHeight="1" x14ac:dyDescent="0.3">
      <c r="F2615" s="304"/>
      <c r="G2615" s="304"/>
      <c r="H2615" s="304"/>
    </row>
    <row r="2616" spans="6:8" ht="15" customHeight="1" x14ac:dyDescent="0.3">
      <c r="F2616" s="304"/>
      <c r="G2616" s="304"/>
      <c r="H2616" s="304"/>
    </row>
    <row r="2617" spans="6:8" ht="15" customHeight="1" x14ac:dyDescent="0.3">
      <c r="F2617" s="306"/>
      <c r="G2617" s="306"/>
      <c r="H2617" s="306"/>
    </row>
    <row r="2618" spans="6:8" ht="15" customHeight="1" x14ac:dyDescent="0.3">
      <c r="F2618" s="304"/>
      <c r="G2618" s="304"/>
      <c r="H2618" s="304"/>
    </row>
    <row r="2619" spans="6:8" ht="15" customHeight="1" x14ac:dyDescent="0.3">
      <c r="F2619" s="306"/>
      <c r="G2619" s="306"/>
      <c r="H2619" s="306"/>
    </row>
    <row r="2620" spans="6:8" ht="15" customHeight="1" x14ac:dyDescent="0.3">
      <c r="F2620" s="304"/>
      <c r="G2620" s="304"/>
      <c r="H2620" s="304"/>
    </row>
    <row r="2621" spans="6:8" ht="15" customHeight="1" x14ac:dyDescent="0.3">
      <c r="F2621" s="306"/>
      <c r="G2621" s="306"/>
      <c r="H2621" s="306"/>
    </row>
    <row r="2622" spans="6:8" ht="15" customHeight="1" x14ac:dyDescent="0.3">
      <c r="F2622" s="306"/>
      <c r="G2622" s="306"/>
      <c r="H2622" s="306"/>
    </row>
    <row r="2623" spans="6:8" ht="15" customHeight="1" x14ac:dyDescent="0.3">
      <c r="F2623" s="304"/>
      <c r="G2623" s="304"/>
      <c r="H2623" s="304"/>
    </row>
    <row r="2624" spans="6:8" ht="15" customHeight="1" x14ac:dyDescent="0.3">
      <c r="F2624" s="306"/>
      <c r="G2624" s="306"/>
      <c r="H2624" s="306"/>
    </row>
    <row r="2625" spans="6:8" ht="15" customHeight="1" x14ac:dyDescent="0.3">
      <c r="F2625" s="304"/>
      <c r="G2625" s="304"/>
      <c r="H2625" s="304"/>
    </row>
    <row r="2626" spans="6:8" ht="15" customHeight="1" x14ac:dyDescent="0.3">
      <c r="F2626" s="304"/>
      <c r="G2626" s="304"/>
      <c r="H2626" s="304"/>
    </row>
    <row r="2627" spans="6:8" ht="15" customHeight="1" x14ac:dyDescent="0.3">
      <c r="F2627" s="304"/>
      <c r="G2627" s="304"/>
      <c r="H2627" s="304"/>
    </row>
    <row r="2628" spans="6:8" ht="15" customHeight="1" x14ac:dyDescent="0.3">
      <c r="F2628" s="306"/>
      <c r="G2628" s="306"/>
      <c r="H2628" s="306"/>
    </row>
    <row r="2629" spans="6:8" ht="15" customHeight="1" x14ac:dyDescent="0.3">
      <c r="F2629" s="304"/>
      <c r="G2629" s="304"/>
      <c r="H2629" s="304"/>
    </row>
    <row r="2630" spans="6:8" ht="15" customHeight="1" x14ac:dyDescent="0.3">
      <c r="F2630" s="306"/>
      <c r="G2630" s="306"/>
      <c r="H2630" s="306"/>
    </row>
    <row r="2631" spans="6:8" ht="15" customHeight="1" x14ac:dyDescent="0.3">
      <c r="F2631" s="304"/>
      <c r="G2631" s="304"/>
      <c r="H2631" s="304"/>
    </row>
    <row r="2632" spans="6:8" ht="15" customHeight="1" x14ac:dyDescent="0.3">
      <c r="F2632" s="306"/>
      <c r="G2632" s="306"/>
      <c r="H2632" s="306"/>
    </row>
    <row r="2633" spans="6:8" ht="15" customHeight="1" x14ac:dyDescent="0.3">
      <c r="F2633" s="306"/>
      <c r="G2633" s="306"/>
      <c r="H2633" s="306"/>
    </row>
    <row r="2634" spans="6:8" ht="15" customHeight="1" x14ac:dyDescent="0.3">
      <c r="F2634" s="306"/>
      <c r="G2634" s="306"/>
      <c r="H2634" s="306"/>
    </row>
    <row r="2635" spans="6:8" ht="15" customHeight="1" x14ac:dyDescent="0.3">
      <c r="F2635" s="306"/>
      <c r="G2635" s="306"/>
      <c r="H2635" s="306"/>
    </row>
    <row r="2636" spans="6:8" ht="15" customHeight="1" x14ac:dyDescent="0.3">
      <c r="F2636" s="304"/>
      <c r="G2636" s="304"/>
      <c r="H2636" s="304"/>
    </row>
    <row r="2637" spans="6:8" ht="15" customHeight="1" x14ac:dyDescent="0.3">
      <c r="F2637" s="306"/>
      <c r="G2637" s="306"/>
      <c r="H2637" s="306"/>
    </row>
    <row r="2638" spans="6:8" ht="15" customHeight="1" x14ac:dyDescent="0.3">
      <c r="F2638" s="306"/>
      <c r="G2638" s="306"/>
      <c r="H2638" s="306"/>
    </row>
    <row r="2639" spans="6:8" ht="15" customHeight="1" x14ac:dyDescent="0.3">
      <c r="F2639" s="304"/>
      <c r="G2639" s="304"/>
      <c r="H2639" s="304"/>
    </row>
    <row r="2640" spans="6:8" ht="15" customHeight="1" x14ac:dyDescent="0.3">
      <c r="F2640" s="304"/>
      <c r="G2640" s="304"/>
      <c r="H2640" s="304"/>
    </row>
    <row r="2641" spans="6:8" ht="15" customHeight="1" x14ac:dyDescent="0.3">
      <c r="F2641" s="306"/>
      <c r="G2641" s="306"/>
      <c r="H2641" s="306"/>
    </row>
    <row r="2642" spans="6:8" ht="15" customHeight="1" x14ac:dyDescent="0.3">
      <c r="F2642" s="304"/>
      <c r="G2642" s="304"/>
      <c r="H2642" s="304"/>
    </row>
    <row r="2643" spans="6:8" ht="15" customHeight="1" x14ac:dyDescent="0.3">
      <c r="F2643" s="304"/>
      <c r="G2643" s="304"/>
      <c r="H2643" s="304"/>
    </row>
    <row r="2644" spans="6:8" ht="15" customHeight="1" x14ac:dyDescent="0.3">
      <c r="F2644" s="306"/>
      <c r="G2644" s="306"/>
      <c r="H2644" s="306"/>
    </row>
    <row r="2645" spans="6:8" ht="15" customHeight="1" x14ac:dyDescent="0.3">
      <c r="F2645" s="304"/>
      <c r="G2645" s="304"/>
      <c r="H2645" s="304"/>
    </row>
    <row r="2646" spans="6:8" ht="15" customHeight="1" x14ac:dyDescent="0.3">
      <c r="F2646" s="304"/>
      <c r="G2646" s="304"/>
      <c r="H2646" s="304"/>
    </row>
    <row r="2647" spans="6:8" ht="15" customHeight="1" x14ac:dyDescent="0.3">
      <c r="F2647" s="306"/>
      <c r="G2647" s="306"/>
      <c r="H2647" s="306"/>
    </row>
    <row r="2648" spans="6:8" ht="15" customHeight="1" x14ac:dyDescent="0.3">
      <c r="F2648" s="306"/>
      <c r="G2648" s="306"/>
      <c r="H2648" s="306"/>
    </row>
    <row r="2649" spans="6:8" ht="15" customHeight="1" x14ac:dyDescent="0.3">
      <c r="F2649" s="304"/>
      <c r="G2649" s="304"/>
      <c r="H2649" s="304"/>
    </row>
    <row r="2650" spans="6:8" ht="15" customHeight="1" x14ac:dyDescent="0.3">
      <c r="F2650" s="304"/>
      <c r="G2650" s="304"/>
      <c r="H2650" s="304"/>
    </row>
    <row r="2651" spans="6:8" ht="15" customHeight="1" x14ac:dyDescent="0.3">
      <c r="F2651" s="304"/>
      <c r="G2651" s="304"/>
      <c r="H2651" s="304"/>
    </row>
    <row r="2652" spans="6:8" ht="15" customHeight="1" x14ac:dyDescent="0.3">
      <c r="F2652" s="304"/>
      <c r="G2652" s="304"/>
      <c r="H2652" s="304"/>
    </row>
    <row r="2653" spans="6:8" ht="15" customHeight="1" x14ac:dyDescent="0.3">
      <c r="F2653" s="306"/>
      <c r="G2653" s="306"/>
      <c r="H2653" s="306"/>
    </row>
    <row r="2654" spans="6:8" ht="15" customHeight="1" x14ac:dyDescent="0.3">
      <c r="F2654" s="304"/>
      <c r="G2654" s="304"/>
      <c r="H2654" s="304"/>
    </row>
    <row r="2655" spans="6:8" ht="15" customHeight="1" x14ac:dyDescent="0.3">
      <c r="F2655" s="306"/>
      <c r="G2655" s="306"/>
      <c r="H2655" s="306"/>
    </row>
    <row r="2656" spans="6:8" ht="15" customHeight="1" x14ac:dyDescent="0.3">
      <c r="F2656" s="304"/>
      <c r="G2656" s="304"/>
      <c r="H2656" s="304"/>
    </row>
    <row r="2657" spans="6:8" ht="15" customHeight="1" x14ac:dyDescent="0.3">
      <c r="F2657" s="304"/>
      <c r="G2657" s="304"/>
      <c r="H2657" s="304"/>
    </row>
    <row r="2658" spans="6:8" ht="15" customHeight="1" x14ac:dyDescent="0.3">
      <c r="F2658" s="304"/>
      <c r="G2658" s="304"/>
      <c r="H2658" s="304"/>
    </row>
    <row r="2659" spans="6:8" ht="15" customHeight="1" x14ac:dyDescent="0.3">
      <c r="F2659" s="306"/>
      <c r="G2659" s="306"/>
      <c r="H2659" s="306"/>
    </row>
    <row r="2660" spans="6:8" ht="15" customHeight="1" x14ac:dyDescent="0.3">
      <c r="F2660" s="304"/>
      <c r="G2660" s="304"/>
      <c r="H2660" s="304"/>
    </row>
    <row r="2661" spans="6:8" ht="15" customHeight="1" x14ac:dyDescent="0.3">
      <c r="F2661" s="304"/>
      <c r="G2661" s="304"/>
      <c r="H2661" s="304"/>
    </row>
    <row r="2662" spans="6:8" ht="15" customHeight="1" x14ac:dyDescent="0.3">
      <c r="F2662" s="304"/>
      <c r="G2662" s="304"/>
      <c r="H2662" s="304"/>
    </row>
    <row r="2663" spans="6:8" ht="15" customHeight="1" x14ac:dyDescent="0.3">
      <c r="F2663" s="304"/>
      <c r="G2663" s="304"/>
      <c r="H2663" s="304"/>
    </row>
    <row r="2664" spans="6:8" ht="15" customHeight="1" x14ac:dyDescent="0.3">
      <c r="F2664" s="304"/>
      <c r="G2664" s="304"/>
      <c r="H2664" s="304"/>
    </row>
    <row r="2665" spans="6:8" ht="15" customHeight="1" x14ac:dyDescent="0.3">
      <c r="F2665" s="304"/>
      <c r="G2665" s="304"/>
      <c r="H2665" s="304"/>
    </row>
    <row r="2666" spans="6:8" ht="15" customHeight="1" x14ac:dyDescent="0.3">
      <c r="F2666" s="306"/>
      <c r="G2666" s="306"/>
      <c r="H2666" s="306"/>
    </row>
    <row r="2667" spans="6:8" ht="15" customHeight="1" x14ac:dyDescent="0.3">
      <c r="F2667" s="304"/>
      <c r="G2667" s="304"/>
      <c r="H2667" s="304"/>
    </row>
    <row r="2668" spans="6:8" ht="15" customHeight="1" x14ac:dyDescent="0.3">
      <c r="F2668" s="304"/>
      <c r="G2668" s="304"/>
      <c r="H2668" s="304"/>
    </row>
    <row r="2669" spans="6:8" ht="15" customHeight="1" x14ac:dyDescent="0.3">
      <c r="F2669" s="306"/>
      <c r="G2669" s="306"/>
      <c r="H2669" s="306"/>
    </row>
    <row r="2670" spans="6:8" ht="15" customHeight="1" x14ac:dyDescent="0.3">
      <c r="F2670" s="304"/>
      <c r="G2670" s="304"/>
      <c r="H2670" s="304"/>
    </row>
    <row r="2671" spans="6:8" ht="15" customHeight="1" x14ac:dyDescent="0.3">
      <c r="F2671" s="304"/>
      <c r="G2671" s="304"/>
      <c r="H2671" s="304"/>
    </row>
    <row r="2672" spans="6:8" ht="15" customHeight="1" x14ac:dyDescent="0.3">
      <c r="F2672" s="304"/>
      <c r="G2672" s="304"/>
      <c r="H2672" s="304"/>
    </row>
    <row r="2673" spans="6:8" ht="15" customHeight="1" x14ac:dyDescent="0.3">
      <c r="F2673" s="306"/>
      <c r="G2673" s="306"/>
      <c r="H2673" s="306"/>
    </row>
    <row r="2674" spans="6:8" ht="15" customHeight="1" x14ac:dyDescent="0.3">
      <c r="F2674" s="304"/>
      <c r="G2674" s="304"/>
      <c r="H2674" s="304"/>
    </row>
    <row r="2675" spans="6:8" ht="15" customHeight="1" x14ac:dyDescent="0.3">
      <c r="F2675" s="306"/>
      <c r="G2675" s="306"/>
      <c r="H2675" s="306"/>
    </row>
    <row r="2676" spans="6:8" ht="15" customHeight="1" x14ac:dyDescent="0.3">
      <c r="F2676" s="304"/>
      <c r="G2676" s="304"/>
      <c r="H2676" s="304"/>
    </row>
    <row r="2677" spans="6:8" ht="15" customHeight="1" x14ac:dyDescent="0.3">
      <c r="F2677" s="306"/>
      <c r="G2677" s="306"/>
      <c r="H2677" s="306"/>
    </row>
    <row r="2678" spans="6:8" ht="15" customHeight="1" x14ac:dyDescent="0.3">
      <c r="F2678" s="306"/>
      <c r="G2678" s="306"/>
      <c r="H2678" s="306"/>
    </row>
    <row r="2679" spans="6:8" ht="15" customHeight="1" x14ac:dyDescent="0.3">
      <c r="F2679" s="304"/>
      <c r="G2679" s="304"/>
      <c r="H2679" s="304"/>
    </row>
    <row r="2680" spans="6:8" ht="15" customHeight="1" x14ac:dyDescent="0.3">
      <c r="F2680" s="304"/>
      <c r="G2680" s="304"/>
      <c r="H2680" s="304"/>
    </row>
    <row r="2681" spans="6:8" ht="15" customHeight="1" x14ac:dyDescent="0.3">
      <c r="F2681" s="304"/>
      <c r="G2681" s="304"/>
      <c r="H2681" s="304"/>
    </row>
    <row r="2682" spans="6:8" ht="15" customHeight="1" x14ac:dyDescent="0.3">
      <c r="F2682" s="306"/>
      <c r="G2682" s="306"/>
      <c r="H2682" s="306"/>
    </row>
    <row r="2683" spans="6:8" ht="15" customHeight="1" x14ac:dyDescent="0.3">
      <c r="F2683" s="304"/>
      <c r="G2683" s="304"/>
      <c r="H2683" s="304"/>
    </row>
    <row r="2684" spans="6:8" ht="15" customHeight="1" x14ac:dyDescent="0.3">
      <c r="F2684" s="306"/>
      <c r="G2684" s="306"/>
      <c r="H2684" s="306"/>
    </row>
    <row r="2685" spans="6:8" ht="15" customHeight="1" x14ac:dyDescent="0.3">
      <c r="F2685" s="304"/>
      <c r="G2685" s="304"/>
      <c r="H2685" s="304"/>
    </row>
    <row r="2686" spans="6:8" ht="15" customHeight="1" x14ac:dyDescent="0.3">
      <c r="F2686" s="304"/>
      <c r="G2686" s="304"/>
      <c r="H2686" s="304"/>
    </row>
    <row r="2687" spans="6:8" ht="15" customHeight="1" x14ac:dyDescent="0.3">
      <c r="F2687" s="304"/>
      <c r="G2687" s="304"/>
      <c r="H2687" s="304"/>
    </row>
    <row r="2688" spans="6:8" ht="15" customHeight="1" x14ac:dyDescent="0.3">
      <c r="F2688" s="306"/>
      <c r="G2688" s="306"/>
      <c r="H2688" s="306"/>
    </row>
    <row r="2689" spans="6:8" ht="15" customHeight="1" x14ac:dyDescent="0.3">
      <c r="F2689" s="304"/>
      <c r="G2689" s="304"/>
      <c r="H2689" s="304"/>
    </row>
    <row r="2690" spans="6:8" ht="15" customHeight="1" x14ac:dyDescent="0.3">
      <c r="F2690" s="304"/>
      <c r="G2690" s="304"/>
      <c r="H2690" s="304"/>
    </row>
    <row r="2691" spans="6:8" ht="15" customHeight="1" x14ac:dyDescent="0.3">
      <c r="F2691" s="306"/>
      <c r="G2691" s="306"/>
      <c r="H2691" s="306"/>
    </row>
    <row r="2692" spans="6:8" ht="15" customHeight="1" x14ac:dyDescent="0.3">
      <c r="F2692" s="304"/>
      <c r="G2692" s="304"/>
      <c r="H2692" s="304"/>
    </row>
    <row r="2693" spans="6:8" ht="15" customHeight="1" x14ac:dyDescent="0.3">
      <c r="F2693" s="306"/>
      <c r="G2693" s="306"/>
      <c r="H2693" s="306"/>
    </row>
    <row r="2694" spans="6:8" ht="15" customHeight="1" x14ac:dyDescent="0.3">
      <c r="F2694" s="304"/>
      <c r="G2694" s="304"/>
      <c r="H2694" s="304"/>
    </row>
    <row r="2695" spans="6:8" ht="15" customHeight="1" x14ac:dyDescent="0.3">
      <c r="F2695" s="304"/>
      <c r="G2695" s="304"/>
      <c r="H2695" s="304"/>
    </row>
    <row r="2696" spans="6:8" ht="15" customHeight="1" x14ac:dyDescent="0.3">
      <c r="F2696" s="304"/>
      <c r="G2696" s="304"/>
      <c r="H2696" s="304"/>
    </row>
    <row r="2697" spans="6:8" ht="15" customHeight="1" x14ac:dyDescent="0.3">
      <c r="F2697" s="304"/>
      <c r="G2697" s="304"/>
      <c r="H2697" s="304"/>
    </row>
    <row r="2698" spans="6:8" ht="15" customHeight="1" x14ac:dyDescent="0.3">
      <c r="F2698" s="304"/>
      <c r="G2698" s="304"/>
      <c r="H2698" s="304"/>
    </row>
    <row r="2699" spans="6:8" ht="15" customHeight="1" x14ac:dyDescent="0.3">
      <c r="F2699" s="306"/>
      <c r="G2699" s="306"/>
      <c r="H2699" s="306"/>
    </row>
    <row r="2700" spans="6:8" ht="15" customHeight="1" x14ac:dyDescent="0.3">
      <c r="F2700" s="304"/>
      <c r="G2700" s="304"/>
      <c r="H2700" s="304"/>
    </row>
    <row r="2701" spans="6:8" ht="15" customHeight="1" x14ac:dyDescent="0.3">
      <c r="F2701" s="304"/>
      <c r="G2701" s="304"/>
      <c r="H2701" s="304"/>
    </row>
    <row r="2702" spans="6:8" ht="15" customHeight="1" x14ac:dyDescent="0.3">
      <c r="F2702" s="306"/>
      <c r="G2702" s="306"/>
      <c r="H2702" s="306"/>
    </row>
    <row r="2703" spans="6:8" ht="15" customHeight="1" x14ac:dyDescent="0.3">
      <c r="F2703" s="304"/>
      <c r="G2703" s="304"/>
      <c r="H2703" s="304"/>
    </row>
    <row r="2704" spans="6:8" ht="15" customHeight="1" x14ac:dyDescent="0.3">
      <c r="F2704" s="304"/>
      <c r="G2704" s="304"/>
      <c r="H2704" s="304"/>
    </row>
    <row r="2705" spans="6:8" ht="15" customHeight="1" x14ac:dyDescent="0.3">
      <c r="F2705" s="304"/>
      <c r="G2705" s="304"/>
      <c r="H2705" s="304"/>
    </row>
    <row r="2706" spans="6:8" ht="15" customHeight="1" x14ac:dyDescent="0.3">
      <c r="F2706" s="304"/>
      <c r="G2706" s="304"/>
      <c r="H2706" s="304"/>
    </row>
    <row r="2707" spans="6:8" ht="15" customHeight="1" x14ac:dyDescent="0.3">
      <c r="F2707" s="304"/>
      <c r="G2707" s="304"/>
      <c r="H2707" s="304"/>
    </row>
    <row r="2708" spans="6:8" ht="15" customHeight="1" x14ac:dyDescent="0.3">
      <c r="F2708" s="306"/>
      <c r="G2708" s="306"/>
      <c r="H2708" s="306"/>
    </row>
    <row r="2709" spans="6:8" ht="15" customHeight="1" x14ac:dyDescent="0.3">
      <c r="F2709" s="306"/>
      <c r="G2709" s="306"/>
      <c r="H2709" s="306"/>
    </row>
    <row r="2710" spans="6:8" ht="15" customHeight="1" x14ac:dyDescent="0.3">
      <c r="F2710" s="306"/>
      <c r="G2710" s="306"/>
      <c r="H2710" s="306"/>
    </row>
    <row r="2711" spans="6:8" ht="15" customHeight="1" x14ac:dyDescent="0.3">
      <c r="F2711" s="306"/>
      <c r="G2711" s="306"/>
      <c r="H2711" s="306"/>
    </row>
    <row r="2712" spans="6:8" ht="15" customHeight="1" x14ac:dyDescent="0.3">
      <c r="F2712" s="304"/>
      <c r="G2712" s="304"/>
      <c r="H2712" s="304"/>
    </row>
    <row r="2713" spans="6:8" ht="15" customHeight="1" x14ac:dyDescent="0.3">
      <c r="F2713" s="306"/>
      <c r="G2713" s="306"/>
      <c r="H2713" s="306"/>
    </row>
    <row r="2714" spans="6:8" ht="15" customHeight="1" x14ac:dyDescent="0.3">
      <c r="F2714" s="304"/>
      <c r="G2714" s="304"/>
      <c r="H2714" s="304"/>
    </row>
    <row r="2715" spans="6:8" ht="15" customHeight="1" x14ac:dyDescent="0.3">
      <c r="F2715" s="304"/>
      <c r="G2715" s="304"/>
      <c r="H2715" s="304"/>
    </row>
    <row r="2716" spans="6:8" ht="15" customHeight="1" x14ac:dyDescent="0.3">
      <c r="F2716" s="304"/>
      <c r="G2716" s="304"/>
      <c r="H2716" s="304"/>
    </row>
    <row r="2717" spans="6:8" ht="15" customHeight="1" x14ac:dyDescent="0.3">
      <c r="F2717" s="304"/>
      <c r="G2717" s="304"/>
      <c r="H2717" s="304"/>
    </row>
    <row r="2718" spans="6:8" ht="15" customHeight="1" x14ac:dyDescent="0.3">
      <c r="F2718" s="304"/>
      <c r="G2718" s="304"/>
      <c r="H2718" s="304"/>
    </row>
    <row r="2719" spans="6:8" ht="15" customHeight="1" x14ac:dyDescent="0.3">
      <c r="F2719" s="306"/>
      <c r="G2719" s="306"/>
      <c r="H2719" s="306"/>
    </row>
    <row r="2720" spans="6:8" ht="15" customHeight="1" x14ac:dyDescent="0.3">
      <c r="F2720" s="304"/>
      <c r="G2720" s="304"/>
      <c r="H2720" s="304"/>
    </row>
    <row r="2721" spans="6:8" ht="15" customHeight="1" x14ac:dyDescent="0.3">
      <c r="F2721" s="304"/>
      <c r="G2721" s="304"/>
      <c r="H2721" s="304"/>
    </row>
    <row r="2722" spans="6:8" ht="15" customHeight="1" x14ac:dyDescent="0.3">
      <c r="F2722" s="306"/>
      <c r="G2722" s="306"/>
      <c r="H2722" s="306"/>
    </row>
    <row r="2723" spans="6:8" ht="15" customHeight="1" x14ac:dyDescent="0.3">
      <c r="F2723" s="306"/>
      <c r="G2723" s="306"/>
      <c r="H2723" s="306"/>
    </row>
    <row r="2724" spans="6:8" ht="15" customHeight="1" x14ac:dyDescent="0.3">
      <c r="F2724" s="304"/>
      <c r="G2724" s="304"/>
      <c r="H2724" s="304"/>
    </row>
    <row r="2725" spans="6:8" ht="15" customHeight="1" x14ac:dyDescent="0.3">
      <c r="F2725" s="304"/>
      <c r="G2725" s="304"/>
      <c r="H2725" s="304"/>
    </row>
    <row r="2726" spans="6:8" ht="15" customHeight="1" x14ac:dyDescent="0.3">
      <c r="F2726" s="304"/>
      <c r="G2726" s="304"/>
      <c r="H2726" s="304"/>
    </row>
    <row r="2727" spans="6:8" ht="15" customHeight="1" x14ac:dyDescent="0.3">
      <c r="F2727" s="304"/>
      <c r="G2727" s="304"/>
      <c r="H2727" s="304"/>
    </row>
    <row r="2728" spans="6:8" ht="15" customHeight="1" x14ac:dyDescent="0.3">
      <c r="F2728" s="306"/>
      <c r="G2728" s="306"/>
      <c r="H2728" s="306"/>
    </row>
    <row r="2729" spans="6:8" ht="15" customHeight="1" x14ac:dyDescent="0.3">
      <c r="F2729" s="306"/>
      <c r="G2729" s="306"/>
      <c r="H2729" s="306"/>
    </row>
    <row r="2730" spans="6:8" ht="15" customHeight="1" x14ac:dyDescent="0.3">
      <c r="F2730" s="306"/>
      <c r="G2730" s="306"/>
      <c r="H2730" s="306"/>
    </row>
    <row r="2731" spans="6:8" ht="15" customHeight="1" x14ac:dyDescent="0.3">
      <c r="F2731" s="304"/>
      <c r="G2731" s="304"/>
      <c r="H2731" s="304"/>
    </row>
    <row r="2732" spans="6:8" ht="15" customHeight="1" x14ac:dyDescent="0.3">
      <c r="F2732" s="306"/>
      <c r="G2732" s="306"/>
      <c r="H2732" s="306"/>
    </row>
    <row r="2733" spans="6:8" ht="15" customHeight="1" x14ac:dyDescent="0.3">
      <c r="F2733" s="304"/>
      <c r="G2733" s="304"/>
      <c r="H2733" s="304"/>
    </row>
    <row r="2734" spans="6:8" ht="15" customHeight="1" x14ac:dyDescent="0.3">
      <c r="F2734" s="304"/>
      <c r="G2734" s="304"/>
      <c r="H2734" s="304"/>
    </row>
    <row r="2735" spans="6:8" ht="15" customHeight="1" x14ac:dyDescent="0.3">
      <c r="F2735" s="304"/>
      <c r="G2735" s="304"/>
      <c r="H2735" s="304"/>
    </row>
    <row r="2736" spans="6:8" ht="15" customHeight="1" x14ac:dyDescent="0.3">
      <c r="F2736" s="306"/>
      <c r="G2736" s="306"/>
      <c r="H2736" s="306"/>
    </row>
    <row r="2737" spans="6:8" ht="15" customHeight="1" x14ac:dyDescent="0.3">
      <c r="F2737" s="304"/>
      <c r="G2737" s="304"/>
      <c r="H2737" s="304"/>
    </row>
    <row r="2738" spans="6:8" ht="15" customHeight="1" x14ac:dyDescent="0.3">
      <c r="F2738" s="304"/>
      <c r="G2738" s="304"/>
      <c r="H2738" s="304"/>
    </row>
    <row r="2739" spans="6:8" ht="15" customHeight="1" x14ac:dyDescent="0.3">
      <c r="F2739" s="306"/>
      <c r="G2739" s="306"/>
      <c r="H2739" s="306"/>
    </row>
    <row r="2740" spans="6:8" ht="15" customHeight="1" x14ac:dyDescent="0.3">
      <c r="F2740" s="306"/>
      <c r="G2740" s="306"/>
      <c r="H2740" s="306"/>
    </row>
    <row r="2741" spans="6:8" ht="15" customHeight="1" x14ac:dyDescent="0.3">
      <c r="F2741" s="304"/>
      <c r="G2741" s="304"/>
      <c r="H2741" s="304"/>
    </row>
    <row r="2742" spans="6:8" ht="15" customHeight="1" x14ac:dyDescent="0.3">
      <c r="F2742" s="304"/>
      <c r="G2742" s="304"/>
      <c r="H2742" s="304"/>
    </row>
    <row r="2743" spans="6:8" ht="15" customHeight="1" x14ac:dyDescent="0.3">
      <c r="F2743" s="304"/>
      <c r="G2743" s="304"/>
      <c r="H2743" s="304"/>
    </row>
    <row r="2744" spans="6:8" ht="15" customHeight="1" x14ac:dyDescent="0.3">
      <c r="F2744" s="304"/>
      <c r="G2744" s="304"/>
      <c r="H2744" s="304"/>
    </row>
    <row r="2745" spans="6:8" ht="15" customHeight="1" x14ac:dyDescent="0.3">
      <c r="F2745" s="306"/>
      <c r="G2745" s="306"/>
      <c r="H2745" s="306"/>
    </row>
    <row r="2746" spans="6:8" ht="15" customHeight="1" x14ac:dyDescent="0.3">
      <c r="F2746" s="306"/>
      <c r="G2746" s="306"/>
      <c r="H2746" s="306"/>
    </row>
    <row r="2747" spans="6:8" ht="15" customHeight="1" x14ac:dyDescent="0.3">
      <c r="F2747" s="304"/>
      <c r="G2747" s="304"/>
      <c r="H2747" s="304"/>
    </row>
    <row r="2748" spans="6:8" ht="15" customHeight="1" x14ac:dyDescent="0.3">
      <c r="F2748" s="304"/>
      <c r="G2748" s="304"/>
      <c r="H2748" s="304"/>
    </row>
    <row r="2749" spans="6:8" ht="15" customHeight="1" x14ac:dyDescent="0.3">
      <c r="F2749" s="306"/>
      <c r="G2749" s="306"/>
      <c r="H2749" s="306"/>
    </row>
    <row r="2750" spans="6:8" ht="15" customHeight="1" x14ac:dyDescent="0.3">
      <c r="F2750" s="304"/>
      <c r="G2750" s="304"/>
      <c r="H2750" s="304"/>
    </row>
    <row r="2751" spans="6:8" ht="15" customHeight="1" x14ac:dyDescent="0.3">
      <c r="F2751" s="306"/>
      <c r="G2751" s="306"/>
      <c r="H2751" s="306"/>
    </row>
    <row r="2752" spans="6:8" ht="15" customHeight="1" x14ac:dyDescent="0.3">
      <c r="F2752" s="304"/>
      <c r="G2752" s="304"/>
      <c r="H2752" s="304"/>
    </row>
    <row r="2753" spans="6:8" ht="15" customHeight="1" x14ac:dyDescent="0.3">
      <c r="F2753" s="306"/>
      <c r="G2753" s="306"/>
      <c r="H2753" s="306"/>
    </row>
    <row r="2754" spans="6:8" ht="15" customHeight="1" x14ac:dyDescent="0.3">
      <c r="F2754" s="304"/>
      <c r="G2754" s="304"/>
      <c r="H2754" s="304"/>
    </row>
    <row r="2755" spans="6:8" ht="15" customHeight="1" x14ac:dyDescent="0.3">
      <c r="F2755" s="306"/>
      <c r="G2755" s="306"/>
      <c r="H2755" s="306"/>
    </row>
    <row r="2756" spans="6:8" ht="15" customHeight="1" x14ac:dyDescent="0.3">
      <c r="F2756" s="304"/>
      <c r="G2756" s="304"/>
      <c r="H2756" s="304"/>
    </row>
    <row r="2757" spans="6:8" ht="15" customHeight="1" x14ac:dyDescent="0.3">
      <c r="F2757" s="306"/>
      <c r="G2757" s="306"/>
      <c r="H2757" s="306"/>
    </row>
    <row r="2758" spans="6:8" ht="15" customHeight="1" x14ac:dyDescent="0.3">
      <c r="F2758" s="304"/>
      <c r="G2758" s="304"/>
      <c r="H2758" s="304"/>
    </row>
    <row r="2759" spans="6:8" ht="15" customHeight="1" x14ac:dyDescent="0.3">
      <c r="F2759" s="306"/>
      <c r="G2759" s="306"/>
      <c r="H2759" s="306"/>
    </row>
    <row r="2760" spans="6:8" ht="15" customHeight="1" x14ac:dyDescent="0.3">
      <c r="F2760" s="304"/>
      <c r="G2760" s="304"/>
      <c r="H2760" s="304"/>
    </row>
    <row r="2761" spans="6:8" ht="15" customHeight="1" x14ac:dyDescent="0.3">
      <c r="F2761" s="304"/>
      <c r="G2761" s="304"/>
      <c r="H2761" s="304"/>
    </row>
    <row r="2762" spans="6:8" ht="15" customHeight="1" x14ac:dyDescent="0.3">
      <c r="F2762" s="306"/>
      <c r="G2762" s="306"/>
      <c r="H2762" s="306"/>
    </row>
    <row r="2763" spans="6:8" ht="15" customHeight="1" x14ac:dyDescent="0.3">
      <c r="F2763" s="304"/>
      <c r="G2763" s="304"/>
      <c r="H2763" s="304"/>
    </row>
    <row r="2764" spans="6:8" ht="15" customHeight="1" x14ac:dyDescent="0.3">
      <c r="F2764" s="304"/>
      <c r="G2764" s="304"/>
      <c r="H2764" s="304"/>
    </row>
    <row r="2765" spans="6:8" ht="15" customHeight="1" x14ac:dyDescent="0.3">
      <c r="F2765" s="304"/>
      <c r="G2765" s="304"/>
      <c r="H2765" s="304"/>
    </row>
    <row r="2766" spans="6:8" ht="15" customHeight="1" x14ac:dyDescent="0.3">
      <c r="F2766" s="306"/>
      <c r="G2766" s="306"/>
      <c r="H2766" s="306"/>
    </row>
    <row r="2767" spans="6:8" ht="15" customHeight="1" x14ac:dyDescent="0.3">
      <c r="F2767" s="306"/>
      <c r="G2767" s="306"/>
      <c r="H2767" s="306"/>
    </row>
    <row r="2768" spans="6:8" ht="15" customHeight="1" x14ac:dyDescent="0.3">
      <c r="F2768" s="304"/>
      <c r="G2768" s="304"/>
      <c r="H2768" s="304"/>
    </row>
    <row r="2769" spans="6:8" ht="15" customHeight="1" x14ac:dyDescent="0.3">
      <c r="F2769" s="306"/>
      <c r="G2769" s="306"/>
      <c r="H2769" s="306"/>
    </row>
    <row r="2770" spans="6:8" ht="15" customHeight="1" x14ac:dyDescent="0.3">
      <c r="F2770" s="304"/>
      <c r="G2770" s="304"/>
      <c r="H2770" s="304"/>
    </row>
    <row r="2771" spans="6:8" ht="15" customHeight="1" x14ac:dyDescent="0.3">
      <c r="F2771" s="306"/>
      <c r="G2771" s="306"/>
      <c r="H2771" s="306"/>
    </row>
    <row r="2772" spans="6:8" ht="15" customHeight="1" x14ac:dyDescent="0.3">
      <c r="F2772" s="304"/>
      <c r="G2772" s="304"/>
      <c r="H2772" s="304"/>
    </row>
    <row r="2773" spans="6:8" ht="15" customHeight="1" x14ac:dyDescent="0.3">
      <c r="F2773" s="304"/>
      <c r="G2773" s="304"/>
      <c r="H2773" s="304"/>
    </row>
    <row r="2774" spans="6:8" ht="15" customHeight="1" x14ac:dyDescent="0.3">
      <c r="F2774" s="304"/>
      <c r="G2774" s="304"/>
      <c r="H2774" s="304"/>
    </row>
    <row r="2775" spans="6:8" ht="15" customHeight="1" x14ac:dyDescent="0.3">
      <c r="F2775" s="306"/>
      <c r="G2775" s="306"/>
      <c r="H2775" s="306"/>
    </row>
    <row r="2776" spans="6:8" ht="15" customHeight="1" x14ac:dyDescent="0.3">
      <c r="F2776" s="304"/>
      <c r="G2776" s="304"/>
      <c r="H2776" s="304"/>
    </row>
    <row r="2777" spans="6:8" ht="15" customHeight="1" x14ac:dyDescent="0.3">
      <c r="F2777" s="306"/>
      <c r="G2777" s="306"/>
      <c r="H2777" s="306"/>
    </row>
    <row r="2778" spans="6:8" ht="15" customHeight="1" x14ac:dyDescent="0.3">
      <c r="F2778" s="306"/>
      <c r="G2778" s="306"/>
      <c r="H2778" s="306"/>
    </row>
    <row r="2779" spans="6:8" ht="15" customHeight="1" x14ac:dyDescent="0.3">
      <c r="F2779" s="304"/>
      <c r="G2779" s="304"/>
      <c r="H2779" s="304"/>
    </row>
    <row r="2780" spans="6:8" ht="15" customHeight="1" x14ac:dyDescent="0.3">
      <c r="F2780" s="304"/>
      <c r="G2780" s="304"/>
      <c r="H2780" s="304"/>
    </row>
    <row r="2781" spans="6:8" ht="15" customHeight="1" x14ac:dyDescent="0.3">
      <c r="F2781" s="304"/>
      <c r="G2781" s="304"/>
      <c r="H2781" s="304"/>
    </row>
    <row r="2782" spans="6:8" ht="15" customHeight="1" x14ac:dyDescent="0.3">
      <c r="F2782" s="306"/>
      <c r="G2782" s="306"/>
      <c r="H2782" s="306"/>
    </row>
    <row r="2783" spans="6:8" ht="15" customHeight="1" x14ac:dyDescent="0.3">
      <c r="F2783" s="304"/>
      <c r="G2783" s="304"/>
      <c r="H2783" s="304"/>
    </row>
    <row r="2784" spans="6:8" ht="15" customHeight="1" x14ac:dyDescent="0.3">
      <c r="F2784" s="304"/>
      <c r="G2784" s="304"/>
      <c r="H2784" s="304"/>
    </row>
    <row r="2785" spans="6:8" ht="15" customHeight="1" x14ac:dyDescent="0.3">
      <c r="F2785" s="304"/>
      <c r="G2785" s="304"/>
      <c r="H2785" s="304"/>
    </row>
    <row r="2786" spans="6:8" ht="15" customHeight="1" x14ac:dyDescent="0.3">
      <c r="F2786" s="304"/>
      <c r="G2786" s="304"/>
      <c r="H2786" s="304"/>
    </row>
    <row r="2787" spans="6:8" ht="15" customHeight="1" x14ac:dyDescent="0.3">
      <c r="F2787" s="304"/>
      <c r="G2787" s="304"/>
      <c r="H2787" s="304"/>
    </row>
    <row r="2788" spans="6:8" ht="15" customHeight="1" x14ac:dyDescent="0.3">
      <c r="F2788" s="304"/>
      <c r="G2788" s="304"/>
      <c r="H2788" s="304"/>
    </row>
    <row r="2789" spans="6:8" ht="15" customHeight="1" x14ac:dyDescent="0.3">
      <c r="F2789" s="306"/>
      <c r="G2789" s="306"/>
      <c r="H2789" s="306"/>
    </row>
    <row r="2790" spans="6:8" ht="15" customHeight="1" x14ac:dyDescent="0.3">
      <c r="F2790" s="306"/>
      <c r="G2790" s="306"/>
      <c r="H2790" s="306"/>
    </row>
    <row r="2791" spans="6:8" ht="15" customHeight="1" x14ac:dyDescent="0.3">
      <c r="F2791" s="304"/>
      <c r="G2791" s="304"/>
      <c r="H2791" s="304"/>
    </row>
    <row r="2792" spans="6:8" ht="15" customHeight="1" x14ac:dyDescent="0.3">
      <c r="F2792" s="304"/>
      <c r="G2792" s="304"/>
      <c r="H2792" s="304"/>
    </row>
    <row r="2793" spans="6:8" ht="15" customHeight="1" x14ac:dyDescent="0.3">
      <c r="F2793" s="304"/>
      <c r="G2793" s="304"/>
      <c r="H2793" s="304"/>
    </row>
    <row r="2794" spans="6:8" ht="15" customHeight="1" x14ac:dyDescent="0.3">
      <c r="F2794" s="306"/>
      <c r="G2794" s="306"/>
      <c r="H2794" s="306"/>
    </row>
    <row r="2795" spans="6:8" ht="15" customHeight="1" x14ac:dyDescent="0.3">
      <c r="F2795" s="304"/>
      <c r="G2795" s="304"/>
      <c r="H2795" s="304"/>
    </row>
    <row r="2796" spans="6:8" ht="15" customHeight="1" x14ac:dyDescent="0.3">
      <c r="F2796" s="304"/>
      <c r="G2796" s="304"/>
      <c r="H2796" s="304"/>
    </row>
    <row r="2797" spans="6:8" ht="15" customHeight="1" x14ac:dyDescent="0.3">
      <c r="F2797" s="306"/>
      <c r="G2797" s="306"/>
      <c r="H2797" s="306"/>
    </row>
    <row r="2798" spans="6:8" ht="15" customHeight="1" x14ac:dyDescent="0.3">
      <c r="F2798" s="304"/>
      <c r="G2798" s="304"/>
      <c r="H2798" s="304"/>
    </row>
    <row r="2799" spans="6:8" ht="15" customHeight="1" x14ac:dyDescent="0.3">
      <c r="F2799" s="304"/>
      <c r="G2799" s="304"/>
      <c r="H2799" s="304"/>
    </row>
    <row r="2800" spans="6:8" ht="15" customHeight="1" x14ac:dyDescent="0.3">
      <c r="F2800" s="304"/>
      <c r="G2800" s="304"/>
      <c r="H2800" s="304"/>
    </row>
    <row r="2801" spans="6:8" ht="15" customHeight="1" x14ac:dyDescent="0.3">
      <c r="F2801" s="304"/>
      <c r="G2801" s="304"/>
      <c r="H2801" s="304"/>
    </row>
    <row r="2802" spans="6:8" ht="15" customHeight="1" x14ac:dyDescent="0.3">
      <c r="F2802" s="304"/>
      <c r="G2802" s="304"/>
      <c r="H2802" s="304"/>
    </row>
    <row r="2803" spans="6:8" ht="15" customHeight="1" x14ac:dyDescent="0.3">
      <c r="F2803" s="304"/>
      <c r="G2803" s="304"/>
      <c r="H2803" s="304"/>
    </row>
    <row r="2804" spans="6:8" ht="15" customHeight="1" x14ac:dyDescent="0.3">
      <c r="F2804" s="304"/>
      <c r="G2804" s="304"/>
      <c r="H2804" s="304"/>
    </row>
    <row r="2805" spans="6:8" ht="15" customHeight="1" x14ac:dyDescent="0.3">
      <c r="F2805" s="304"/>
      <c r="G2805" s="304"/>
      <c r="H2805" s="304"/>
    </row>
    <row r="2806" spans="6:8" ht="15" customHeight="1" x14ac:dyDescent="0.3">
      <c r="F2806" s="304"/>
      <c r="G2806" s="304"/>
      <c r="H2806" s="304"/>
    </row>
    <row r="2807" spans="6:8" ht="15" customHeight="1" x14ac:dyDescent="0.3">
      <c r="F2807" s="304"/>
      <c r="G2807" s="304"/>
      <c r="H2807" s="304"/>
    </row>
    <row r="2808" spans="6:8" ht="15" customHeight="1" x14ac:dyDescent="0.3">
      <c r="F2808" s="304"/>
      <c r="G2808" s="304"/>
      <c r="H2808" s="304"/>
    </row>
    <row r="2809" spans="6:8" ht="15" customHeight="1" x14ac:dyDescent="0.3">
      <c r="F2809" s="304"/>
      <c r="G2809" s="304"/>
      <c r="H2809" s="304"/>
    </row>
    <row r="2810" spans="6:8" ht="15" customHeight="1" x14ac:dyDescent="0.3">
      <c r="F2810" s="304"/>
      <c r="G2810" s="304"/>
      <c r="H2810" s="304"/>
    </row>
    <row r="2811" spans="6:8" ht="15" customHeight="1" x14ac:dyDescent="0.3">
      <c r="F2811" s="306"/>
      <c r="G2811" s="306"/>
      <c r="H2811" s="306"/>
    </row>
    <row r="2812" spans="6:8" ht="15" customHeight="1" x14ac:dyDescent="0.3">
      <c r="F2812" s="304"/>
      <c r="G2812" s="304"/>
      <c r="H2812" s="304"/>
    </row>
    <row r="2813" spans="6:8" ht="15" customHeight="1" x14ac:dyDescent="0.3">
      <c r="F2813" s="304"/>
      <c r="G2813" s="304"/>
      <c r="H2813" s="304"/>
    </row>
    <row r="2814" spans="6:8" ht="15" customHeight="1" x14ac:dyDescent="0.3">
      <c r="F2814" s="304"/>
      <c r="G2814" s="304"/>
      <c r="H2814" s="304"/>
    </row>
    <row r="2815" spans="6:8" ht="15" customHeight="1" x14ac:dyDescent="0.3">
      <c r="F2815" s="304"/>
      <c r="G2815" s="304"/>
      <c r="H2815" s="304"/>
    </row>
    <row r="2816" spans="6:8" ht="15" customHeight="1" x14ac:dyDescent="0.3">
      <c r="F2816" s="304"/>
      <c r="G2816" s="304"/>
      <c r="H2816" s="304"/>
    </row>
    <row r="2817" spans="6:8" ht="15" customHeight="1" x14ac:dyDescent="0.3">
      <c r="F2817" s="304"/>
      <c r="G2817" s="304"/>
      <c r="H2817" s="304"/>
    </row>
    <row r="2818" spans="6:8" ht="15" customHeight="1" x14ac:dyDescent="0.3">
      <c r="F2818" s="304"/>
      <c r="G2818" s="304"/>
      <c r="H2818" s="304"/>
    </row>
    <row r="2819" spans="6:8" ht="15" customHeight="1" x14ac:dyDescent="0.3">
      <c r="F2819" s="304"/>
      <c r="G2819" s="304"/>
      <c r="H2819" s="304"/>
    </row>
    <row r="2820" spans="6:8" ht="15" customHeight="1" x14ac:dyDescent="0.3">
      <c r="F2820" s="304"/>
      <c r="G2820" s="304"/>
      <c r="H2820" s="304"/>
    </row>
    <row r="2821" spans="6:8" ht="15" customHeight="1" x14ac:dyDescent="0.3">
      <c r="F2821" s="304"/>
      <c r="G2821" s="304"/>
      <c r="H2821" s="304"/>
    </row>
    <row r="2822" spans="6:8" ht="15" customHeight="1" x14ac:dyDescent="0.3">
      <c r="F2822" s="304"/>
      <c r="G2822" s="304"/>
      <c r="H2822" s="304"/>
    </row>
    <row r="2823" spans="6:8" ht="15" customHeight="1" x14ac:dyDescent="0.3">
      <c r="F2823" s="304"/>
      <c r="G2823" s="304"/>
      <c r="H2823" s="304"/>
    </row>
    <row r="2824" spans="6:8" ht="15" customHeight="1" x14ac:dyDescent="0.3">
      <c r="F2824" s="304"/>
      <c r="G2824" s="304"/>
      <c r="H2824" s="304"/>
    </row>
    <row r="2825" spans="6:8" ht="15" customHeight="1" x14ac:dyDescent="0.3">
      <c r="F2825" s="304"/>
      <c r="G2825" s="304"/>
      <c r="H2825" s="304"/>
    </row>
    <row r="2826" spans="6:8" ht="15" customHeight="1" x14ac:dyDescent="0.3">
      <c r="F2826" s="304"/>
      <c r="G2826" s="304"/>
      <c r="H2826" s="304"/>
    </row>
    <row r="2827" spans="6:8" ht="15" customHeight="1" x14ac:dyDescent="0.3">
      <c r="F2827" s="304"/>
      <c r="G2827" s="304"/>
      <c r="H2827" s="304"/>
    </row>
    <row r="2828" spans="6:8" ht="15" customHeight="1" x14ac:dyDescent="0.3">
      <c r="F2828" s="304"/>
      <c r="G2828" s="304"/>
      <c r="H2828" s="304"/>
    </row>
    <row r="2829" spans="6:8" ht="15" customHeight="1" x14ac:dyDescent="0.3">
      <c r="F2829" s="304"/>
      <c r="G2829" s="304"/>
      <c r="H2829" s="304"/>
    </row>
    <row r="2830" spans="6:8" ht="15" customHeight="1" x14ac:dyDescent="0.3">
      <c r="F2830" s="304"/>
      <c r="G2830" s="304"/>
      <c r="H2830" s="304"/>
    </row>
    <row r="2831" spans="6:8" ht="15" customHeight="1" x14ac:dyDescent="0.3">
      <c r="F2831" s="304"/>
      <c r="G2831" s="304"/>
      <c r="H2831" s="304"/>
    </row>
    <row r="2832" spans="6:8" ht="15" customHeight="1" x14ac:dyDescent="0.3">
      <c r="F2832" s="306"/>
      <c r="G2832" s="306"/>
      <c r="H2832" s="306"/>
    </row>
    <row r="2833" spans="6:8" ht="15" customHeight="1" x14ac:dyDescent="0.3">
      <c r="F2833" s="304"/>
      <c r="G2833" s="304"/>
      <c r="H2833" s="304"/>
    </row>
    <row r="2834" spans="6:8" ht="15" customHeight="1" x14ac:dyDescent="0.3">
      <c r="F2834" s="306"/>
      <c r="G2834" s="306"/>
      <c r="H2834" s="306"/>
    </row>
    <row r="2835" spans="6:8" ht="15" customHeight="1" x14ac:dyDescent="0.3">
      <c r="F2835" s="306"/>
      <c r="G2835" s="306"/>
      <c r="H2835" s="306"/>
    </row>
    <row r="2836" spans="6:8" ht="15" customHeight="1" x14ac:dyDescent="0.3">
      <c r="F2836" s="304"/>
      <c r="G2836" s="304"/>
      <c r="H2836" s="304"/>
    </row>
    <row r="2837" spans="6:8" ht="15" customHeight="1" x14ac:dyDescent="0.3">
      <c r="F2837" s="304"/>
      <c r="G2837" s="304"/>
      <c r="H2837" s="304"/>
    </row>
    <row r="2838" spans="6:8" ht="15" customHeight="1" x14ac:dyDescent="0.3">
      <c r="F2838" s="306"/>
      <c r="G2838" s="306"/>
      <c r="H2838" s="306"/>
    </row>
    <row r="2839" spans="6:8" ht="15" customHeight="1" x14ac:dyDescent="0.3">
      <c r="F2839" s="304"/>
      <c r="G2839" s="304"/>
      <c r="H2839" s="304"/>
    </row>
    <row r="2840" spans="6:8" ht="15" customHeight="1" x14ac:dyDescent="0.3">
      <c r="F2840" s="304"/>
      <c r="G2840" s="304"/>
      <c r="H2840" s="304"/>
    </row>
    <row r="2841" spans="6:8" ht="15" customHeight="1" x14ac:dyDescent="0.3">
      <c r="F2841" s="304"/>
      <c r="G2841" s="304"/>
      <c r="H2841" s="304"/>
    </row>
    <row r="2842" spans="6:8" ht="15" customHeight="1" x14ac:dyDescent="0.3">
      <c r="F2842" s="306"/>
      <c r="G2842" s="306"/>
      <c r="H2842" s="306"/>
    </row>
    <row r="2843" spans="6:8" ht="15" customHeight="1" x14ac:dyDescent="0.3">
      <c r="F2843" s="304"/>
      <c r="G2843" s="304"/>
      <c r="H2843" s="304"/>
    </row>
    <row r="2844" spans="6:8" ht="15" customHeight="1" x14ac:dyDescent="0.3">
      <c r="F2844" s="304"/>
      <c r="G2844" s="304"/>
      <c r="H2844" s="304"/>
    </row>
    <row r="2845" spans="6:8" ht="15" customHeight="1" x14ac:dyDescent="0.3">
      <c r="F2845" s="306"/>
      <c r="G2845" s="306"/>
      <c r="H2845" s="306"/>
    </row>
    <row r="2846" spans="6:8" ht="15" customHeight="1" x14ac:dyDescent="0.3">
      <c r="F2846" s="304"/>
      <c r="G2846" s="304"/>
      <c r="H2846" s="304"/>
    </row>
    <row r="2847" spans="6:8" ht="15" customHeight="1" x14ac:dyDescent="0.3">
      <c r="F2847" s="304"/>
      <c r="G2847" s="304"/>
      <c r="H2847" s="304"/>
    </row>
    <row r="2848" spans="6:8" ht="15" customHeight="1" x14ac:dyDescent="0.3">
      <c r="F2848" s="304"/>
      <c r="G2848" s="304"/>
      <c r="H2848" s="304"/>
    </row>
    <row r="2849" spans="6:8" ht="15" customHeight="1" x14ac:dyDescent="0.3">
      <c r="F2849" s="304"/>
      <c r="G2849" s="304"/>
      <c r="H2849" s="304"/>
    </row>
    <row r="2850" spans="6:8" ht="15" customHeight="1" x14ac:dyDescent="0.3">
      <c r="F2850" s="306"/>
      <c r="G2850" s="306"/>
      <c r="H2850" s="306"/>
    </row>
    <row r="2851" spans="6:8" ht="15" customHeight="1" x14ac:dyDescent="0.3">
      <c r="F2851" s="304"/>
      <c r="G2851" s="304"/>
      <c r="H2851" s="304"/>
    </row>
    <row r="2852" spans="6:8" ht="15" customHeight="1" x14ac:dyDescent="0.3">
      <c r="F2852" s="306"/>
      <c r="G2852" s="306"/>
      <c r="H2852" s="306"/>
    </row>
    <row r="2853" spans="6:8" ht="15" customHeight="1" x14ac:dyDescent="0.3">
      <c r="F2853" s="304"/>
      <c r="G2853" s="304"/>
      <c r="H2853" s="304"/>
    </row>
    <row r="2854" spans="6:8" ht="15" customHeight="1" x14ac:dyDescent="0.3">
      <c r="F2854" s="306"/>
      <c r="G2854" s="306"/>
      <c r="H2854" s="306"/>
    </row>
    <row r="2855" spans="6:8" ht="15" customHeight="1" x14ac:dyDescent="0.3">
      <c r="F2855" s="304"/>
      <c r="G2855" s="304"/>
      <c r="H2855" s="304"/>
    </row>
    <row r="2856" spans="6:8" ht="15" customHeight="1" x14ac:dyDescent="0.3">
      <c r="F2856" s="306"/>
      <c r="G2856" s="306"/>
      <c r="H2856" s="306"/>
    </row>
    <row r="2857" spans="6:8" ht="15" customHeight="1" x14ac:dyDescent="0.3">
      <c r="F2857" s="306"/>
      <c r="G2857" s="306"/>
      <c r="H2857" s="306"/>
    </row>
    <row r="2858" spans="6:8" ht="15" customHeight="1" x14ac:dyDescent="0.3">
      <c r="F2858" s="304"/>
      <c r="G2858" s="304"/>
      <c r="H2858" s="304"/>
    </row>
    <row r="2859" spans="6:8" ht="15" customHeight="1" x14ac:dyDescent="0.3">
      <c r="F2859" s="306"/>
      <c r="G2859" s="306"/>
      <c r="H2859" s="306"/>
    </row>
    <row r="2860" spans="6:8" ht="15" customHeight="1" x14ac:dyDescent="0.3">
      <c r="F2860" s="304"/>
      <c r="G2860" s="304"/>
      <c r="H2860" s="304"/>
    </row>
    <row r="2861" spans="6:8" ht="15" customHeight="1" x14ac:dyDescent="0.3">
      <c r="F2861" s="304"/>
      <c r="G2861" s="304"/>
      <c r="H2861" s="304"/>
    </row>
    <row r="2862" spans="6:8" ht="15" customHeight="1" x14ac:dyDescent="0.3">
      <c r="F2862" s="304"/>
      <c r="G2862" s="304"/>
      <c r="H2862" s="304"/>
    </row>
    <row r="2863" spans="6:8" ht="15" customHeight="1" x14ac:dyDescent="0.3">
      <c r="F2863" s="304"/>
      <c r="G2863" s="304"/>
      <c r="H2863" s="304"/>
    </row>
    <row r="2864" spans="6:8" ht="15" customHeight="1" x14ac:dyDescent="0.3">
      <c r="F2864" s="304"/>
      <c r="G2864" s="304"/>
      <c r="H2864" s="304"/>
    </row>
    <row r="2865" spans="6:8" ht="15" customHeight="1" x14ac:dyDescent="0.3">
      <c r="F2865" s="306"/>
      <c r="G2865" s="306"/>
      <c r="H2865" s="306"/>
    </row>
    <row r="2866" spans="6:8" ht="15" customHeight="1" x14ac:dyDescent="0.3"/>
    <row r="2867" spans="6:8" ht="15" customHeight="1" x14ac:dyDescent="0.3">
      <c r="F2867" s="304"/>
      <c r="G2867" s="304"/>
      <c r="H2867" s="304"/>
    </row>
    <row r="2868" spans="6:8" ht="15" customHeight="1" x14ac:dyDescent="0.3"/>
    <row r="2869" spans="6:8" ht="15" customHeight="1" x14ac:dyDescent="0.3">
      <c r="F2869" s="310"/>
      <c r="G2869" s="310"/>
      <c r="H2869" s="307"/>
    </row>
    <row r="2870" spans="6:8" ht="15" customHeight="1" x14ac:dyDescent="0.3">
      <c r="F2870" s="304"/>
      <c r="G2870" s="304"/>
      <c r="H2870" s="304"/>
    </row>
    <row r="2871" spans="6:8" ht="15" customHeight="1" x14ac:dyDescent="0.3">
      <c r="F2871" s="306"/>
      <c r="G2871" s="306"/>
      <c r="H2871" s="306"/>
    </row>
    <row r="2872" spans="6:8" ht="15" customHeight="1" x14ac:dyDescent="0.3">
      <c r="F2872" s="304"/>
      <c r="G2872" s="304"/>
      <c r="H2872" s="304"/>
    </row>
    <row r="2873" spans="6:8" ht="15" customHeight="1" x14ac:dyDescent="0.3">
      <c r="F2873" s="304"/>
      <c r="G2873" s="304"/>
      <c r="H2873" s="304"/>
    </row>
    <row r="2874" spans="6:8" ht="15" customHeight="1" x14ac:dyDescent="0.3">
      <c r="F2874" s="304"/>
      <c r="G2874" s="304"/>
      <c r="H2874" s="304"/>
    </row>
    <row r="2875" spans="6:8" ht="15" customHeight="1" x14ac:dyDescent="0.3">
      <c r="F2875" s="304"/>
      <c r="G2875" s="304"/>
      <c r="H2875" s="304"/>
    </row>
    <row r="2876" spans="6:8" ht="15" customHeight="1" x14ac:dyDescent="0.3">
      <c r="F2876" s="304"/>
      <c r="G2876" s="304"/>
      <c r="H2876" s="304"/>
    </row>
    <row r="2877" spans="6:8" ht="15" customHeight="1" x14ac:dyDescent="0.3">
      <c r="F2877" s="304"/>
      <c r="G2877" s="304"/>
      <c r="H2877" s="304"/>
    </row>
    <row r="2878" spans="6:8" ht="15" customHeight="1" x14ac:dyDescent="0.3">
      <c r="F2878" s="306"/>
      <c r="G2878" s="306"/>
      <c r="H2878" s="306"/>
    </row>
    <row r="2879" spans="6:8" ht="15" customHeight="1" x14ac:dyDescent="0.3">
      <c r="F2879" s="306"/>
      <c r="G2879" s="306"/>
      <c r="H2879" s="306"/>
    </row>
    <row r="2880" spans="6:8" ht="15" customHeight="1" x14ac:dyDescent="0.3">
      <c r="F2880" s="304"/>
      <c r="G2880" s="304"/>
      <c r="H2880" s="304"/>
    </row>
    <row r="2881" spans="6:8" ht="15" customHeight="1" x14ac:dyDescent="0.3">
      <c r="F2881" s="304"/>
      <c r="G2881" s="304"/>
      <c r="H2881" s="304"/>
    </row>
    <row r="2882" spans="6:8" ht="15" customHeight="1" x14ac:dyDescent="0.3">
      <c r="F2882" s="306"/>
      <c r="G2882" s="306"/>
      <c r="H2882" s="306"/>
    </row>
    <row r="2883" spans="6:8" ht="15" customHeight="1" x14ac:dyDescent="0.3">
      <c r="F2883" s="304"/>
      <c r="G2883" s="304"/>
      <c r="H2883" s="304"/>
    </row>
    <row r="2884" spans="6:8" ht="15" customHeight="1" x14ac:dyDescent="0.3">
      <c r="F2884" s="306"/>
      <c r="G2884" s="306"/>
      <c r="H2884" s="306"/>
    </row>
    <row r="2885" spans="6:8" ht="15" customHeight="1" x14ac:dyDescent="0.3">
      <c r="F2885" s="306"/>
      <c r="G2885" s="306"/>
      <c r="H2885" s="306"/>
    </row>
    <row r="2886" spans="6:8" ht="15" customHeight="1" x14ac:dyDescent="0.3">
      <c r="F2886" s="304"/>
      <c r="G2886" s="304"/>
      <c r="H2886" s="304"/>
    </row>
    <row r="2887" spans="6:8" ht="15" customHeight="1" x14ac:dyDescent="0.3">
      <c r="F2887" s="306"/>
      <c r="G2887" s="306"/>
      <c r="H2887" s="306"/>
    </row>
    <row r="2888" spans="6:8" ht="15" customHeight="1" x14ac:dyDescent="0.3">
      <c r="F2888" s="304"/>
      <c r="G2888" s="304"/>
      <c r="H2888" s="304"/>
    </row>
    <row r="2889" spans="6:8" ht="15" customHeight="1" x14ac:dyDescent="0.3"/>
    <row r="2890" spans="6:8" ht="15" customHeight="1" x14ac:dyDescent="0.3">
      <c r="F2890" s="304"/>
      <c r="G2890" s="304"/>
      <c r="H2890" s="304"/>
    </row>
    <row r="2891" spans="6:8" ht="15" customHeight="1" x14ac:dyDescent="0.3">
      <c r="F2891" s="306"/>
      <c r="G2891" s="306"/>
      <c r="H2891" s="306"/>
    </row>
    <row r="2892" spans="6:8" ht="15" customHeight="1" x14ac:dyDescent="0.3">
      <c r="F2892" s="306"/>
      <c r="G2892" s="306"/>
      <c r="H2892" s="306"/>
    </row>
    <row r="2893" spans="6:8" ht="15" customHeight="1" x14ac:dyDescent="0.3">
      <c r="F2893" s="304"/>
      <c r="G2893" s="304"/>
      <c r="H2893" s="304"/>
    </row>
    <row r="2894" spans="6:8" ht="15" customHeight="1" x14ac:dyDescent="0.3">
      <c r="F2894" s="310"/>
      <c r="G2894" s="310"/>
      <c r="H2894" s="307"/>
    </row>
    <row r="2895" spans="6:8" ht="15" customHeight="1" x14ac:dyDescent="0.3">
      <c r="F2895" s="306"/>
      <c r="G2895" s="306"/>
      <c r="H2895" s="306"/>
    </row>
    <row r="2896" spans="6:8" ht="15" customHeight="1" x14ac:dyDescent="0.3">
      <c r="F2896" s="304"/>
      <c r="G2896" s="304"/>
      <c r="H2896" s="304"/>
    </row>
    <row r="2897" spans="6:8" ht="15" customHeight="1" x14ac:dyDescent="0.3">
      <c r="F2897" s="304"/>
      <c r="G2897" s="304"/>
      <c r="H2897" s="304"/>
    </row>
    <row r="2898" spans="6:8" ht="15" customHeight="1" x14ac:dyDescent="0.3">
      <c r="F2898" s="310"/>
      <c r="G2898" s="310"/>
      <c r="H2898" s="307"/>
    </row>
    <row r="2899" spans="6:8" ht="15" customHeight="1" x14ac:dyDescent="0.3">
      <c r="F2899" s="304"/>
      <c r="G2899" s="304"/>
      <c r="H2899" s="304"/>
    </row>
    <row r="2900" spans="6:8" ht="15" customHeight="1" x14ac:dyDescent="0.3"/>
    <row r="2901" spans="6:8" ht="15" customHeight="1" x14ac:dyDescent="0.3">
      <c r="F2901" s="306"/>
      <c r="G2901" s="306"/>
      <c r="H2901" s="306"/>
    </row>
    <row r="2902" spans="6:8" ht="15" customHeight="1" x14ac:dyDescent="0.3">
      <c r="F2902" s="306"/>
      <c r="G2902" s="306"/>
      <c r="H2902" s="306"/>
    </row>
    <row r="2903" spans="6:8" ht="15" customHeight="1" x14ac:dyDescent="0.3">
      <c r="F2903" s="304"/>
      <c r="G2903" s="304"/>
      <c r="H2903" s="304"/>
    </row>
    <row r="2904" spans="6:8" ht="15" customHeight="1" x14ac:dyDescent="0.3">
      <c r="F2904" s="306"/>
      <c r="G2904" s="306"/>
      <c r="H2904" s="306"/>
    </row>
    <row r="2905" spans="6:8" ht="15" customHeight="1" x14ac:dyDescent="0.3">
      <c r="F2905" s="304"/>
      <c r="G2905" s="304"/>
      <c r="H2905" s="304"/>
    </row>
    <row r="2906" spans="6:8" ht="15" customHeight="1" x14ac:dyDescent="0.3">
      <c r="F2906" s="306"/>
      <c r="G2906" s="306"/>
      <c r="H2906" s="306"/>
    </row>
    <row r="2907" spans="6:8" ht="15" customHeight="1" x14ac:dyDescent="0.3">
      <c r="F2907" s="306"/>
      <c r="G2907" s="306"/>
      <c r="H2907" s="306"/>
    </row>
    <row r="2908" spans="6:8" ht="15" customHeight="1" x14ac:dyDescent="0.3">
      <c r="F2908" s="306"/>
      <c r="G2908" s="306"/>
      <c r="H2908" s="306"/>
    </row>
    <row r="2909" spans="6:8" ht="15" customHeight="1" x14ac:dyDescent="0.3">
      <c r="F2909" s="304"/>
      <c r="G2909" s="304"/>
      <c r="H2909" s="304"/>
    </row>
    <row r="2910" spans="6:8" ht="15" customHeight="1" x14ac:dyDescent="0.3">
      <c r="F2910" s="304"/>
      <c r="G2910" s="304"/>
      <c r="H2910" s="304"/>
    </row>
    <row r="2911" spans="6:8" ht="15" customHeight="1" x14ac:dyDescent="0.3">
      <c r="F2911" s="306"/>
      <c r="G2911" s="306"/>
      <c r="H2911" s="306"/>
    </row>
    <row r="2912" spans="6:8" ht="15" customHeight="1" x14ac:dyDescent="0.3">
      <c r="F2912" s="304"/>
      <c r="G2912" s="304"/>
      <c r="H2912" s="304"/>
    </row>
    <row r="2913" spans="6:8" ht="15" customHeight="1" x14ac:dyDescent="0.3">
      <c r="F2913" s="306"/>
      <c r="G2913" s="306"/>
      <c r="H2913" s="306"/>
    </row>
    <row r="2914" spans="6:8" ht="15" customHeight="1" x14ac:dyDescent="0.3">
      <c r="F2914" s="304"/>
      <c r="G2914" s="304"/>
      <c r="H2914" s="304"/>
    </row>
    <row r="2915" spans="6:8" ht="15" customHeight="1" x14ac:dyDescent="0.3">
      <c r="F2915" s="304"/>
      <c r="G2915" s="304"/>
      <c r="H2915" s="304"/>
    </row>
    <row r="2916" spans="6:8" ht="15" customHeight="1" x14ac:dyDescent="0.3">
      <c r="F2916" s="304"/>
      <c r="G2916" s="304"/>
      <c r="H2916" s="304"/>
    </row>
    <row r="2917" spans="6:8" ht="15" customHeight="1" x14ac:dyDescent="0.3">
      <c r="F2917" s="304"/>
      <c r="G2917" s="304"/>
      <c r="H2917" s="304"/>
    </row>
    <row r="2918" spans="6:8" ht="15" customHeight="1" x14ac:dyDescent="0.3">
      <c r="F2918" s="306"/>
      <c r="G2918" s="306"/>
      <c r="H2918" s="306"/>
    </row>
    <row r="2919" spans="6:8" ht="15" customHeight="1" x14ac:dyDescent="0.3">
      <c r="F2919" s="304"/>
      <c r="G2919" s="304"/>
      <c r="H2919" s="304"/>
    </row>
    <row r="2920" spans="6:8" ht="15" customHeight="1" x14ac:dyDescent="0.3">
      <c r="F2920" s="306"/>
      <c r="G2920" s="306"/>
      <c r="H2920" s="306"/>
    </row>
    <row r="2921" spans="6:8" ht="15" customHeight="1" x14ac:dyDescent="0.3">
      <c r="F2921" s="304"/>
      <c r="G2921" s="304"/>
      <c r="H2921" s="304"/>
    </row>
    <row r="2922" spans="6:8" ht="15" customHeight="1" x14ac:dyDescent="0.3">
      <c r="F2922" s="304"/>
      <c r="G2922" s="304"/>
      <c r="H2922" s="304"/>
    </row>
    <row r="2923" spans="6:8" ht="15" customHeight="1" x14ac:dyDescent="0.3">
      <c r="F2923" s="306"/>
      <c r="G2923" s="306"/>
      <c r="H2923" s="306"/>
    </row>
    <row r="2924" spans="6:8" ht="15" customHeight="1" x14ac:dyDescent="0.3">
      <c r="F2924" s="304"/>
      <c r="G2924" s="304"/>
      <c r="H2924" s="304"/>
    </row>
    <row r="2925" spans="6:8" ht="15" customHeight="1" x14ac:dyDescent="0.3">
      <c r="F2925" s="306"/>
      <c r="G2925" s="306"/>
      <c r="H2925" s="306"/>
    </row>
    <row r="2926" spans="6:8" ht="15" customHeight="1" x14ac:dyDescent="0.3">
      <c r="F2926" s="304"/>
      <c r="G2926" s="304"/>
      <c r="H2926" s="304"/>
    </row>
    <row r="2927" spans="6:8" ht="15" customHeight="1" x14ac:dyDescent="0.3">
      <c r="F2927" s="306"/>
      <c r="G2927" s="306"/>
      <c r="H2927" s="306"/>
    </row>
    <row r="2928" spans="6:8" ht="15" customHeight="1" x14ac:dyDescent="0.3">
      <c r="F2928" s="306"/>
      <c r="G2928" s="306"/>
      <c r="H2928" s="306"/>
    </row>
    <row r="2929" spans="6:8" ht="15" customHeight="1" x14ac:dyDescent="0.3">
      <c r="F2929" s="304"/>
      <c r="G2929" s="304"/>
      <c r="H2929" s="304"/>
    </row>
    <row r="2930" spans="6:8" ht="15" customHeight="1" x14ac:dyDescent="0.3">
      <c r="F2930" s="306"/>
      <c r="G2930" s="306"/>
      <c r="H2930" s="306"/>
    </row>
    <row r="2931" spans="6:8" ht="15" customHeight="1" x14ac:dyDescent="0.3">
      <c r="F2931" s="304"/>
      <c r="G2931" s="304"/>
      <c r="H2931" s="304"/>
    </row>
    <row r="2932" spans="6:8" ht="15" customHeight="1" x14ac:dyDescent="0.3">
      <c r="F2932" s="304"/>
      <c r="G2932" s="304"/>
      <c r="H2932" s="304"/>
    </row>
    <row r="2933" spans="6:8" ht="15" customHeight="1" x14ac:dyDescent="0.3">
      <c r="F2933" s="306"/>
      <c r="G2933" s="306"/>
      <c r="H2933" s="306"/>
    </row>
    <row r="2934" spans="6:8" ht="15" customHeight="1" x14ac:dyDescent="0.3">
      <c r="F2934" s="304"/>
      <c r="G2934" s="304"/>
      <c r="H2934" s="304"/>
    </row>
    <row r="2935" spans="6:8" ht="15" customHeight="1" x14ac:dyDescent="0.3">
      <c r="F2935" s="304"/>
      <c r="G2935" s="304"/>
      <c r="H2935" s="304"/>
    </row>
    <row r="2936" spans="6:8" ht="15" customHeight="1" x14ac:dyDescent="0.3">
      <c r="F2936" s="304"/>
      <c r="G2936" s="304"/>
      <c r="H2936" s="304"/>
    </row>
    <row r="2937" spans="6:8" ht="15" customHeight="1" x14ac:dyDescent="0.3">
      <c r="F2937" s="304"/>
      <c r="G2937" s="304"/>
      <c r="H2937" s="304"/>
    </row>
    <row r="2938" spans="6:8" ht="15" customHeight="1" x14ac:dyDescent="0.3">
      <c r="F2938" s="304"/>
      <c r="G2938" s="304"/>
      <c r="H2938" s="304"/>
    </row>
    <row r="2939" spans="6:8" ht="15" customHeight="1" x14ac:dyDescent="0.3">
      <c r="F2939" s="306"/>
      <c r="G2939" s="306"/>
      <c r="H2939" s="306"/>
    </row>
    <row r="2940" spans="6:8" ht="15" customHeight="1" x14ac:dyDescent="0.3">
      <c r="F2940" s="306"/>
      <c r="G2940" s="306"/>
      <c r="H2940" s="306"/>
    </row>
    <row r="2941" spans="6:8" ht="15" customHeight="1" x14ac:dyDescent="0.3">
      <c r="F2941" s="304"/>
      <c r="G2941" s="304"/>
      <c r="H2941" s="304"/>
    </row>
    <row r="2942" spans="6:8" ht="15" customHeight="1" x14ac:dyDescent="0.3">
      <c r="F2942" s="304"/>
      <c r="G2942" s="304"/>
      <c r="H2942" s="304"/>
    </row>
    <row r="2943" spans="6:8" ht="15" customHeight="1" x14ac:dyDescent="0.3">
      <c r="F2943" s="304"/>
      <c r="G2943" s="304"/>
      <c r="H2943" s="304"/>
    </row>
    <row r="2944" spans="6:8" ht="15" customHeight="1" x14ac:dyDescent="0.3">
      <c r="F2944" s="306"/>
      <c r="G2944" s="306"/>
      <c r="H2944" s="306"/>
    </row>
    <row r="2945" spans="6:8" ht="15" customHeight="1" x14ac:dyDescent="0.3">
      <c r="F2945" s="306"/>
      <c r="G2945" s="306"/>
      <c r="H2945" s="306"/>
    </row>
    <row r="2946" spans="6:8" ht="15" customHeight="1" x14ac:dyDescent="0.3">
      <c r="F2946" s="304"/>
      <c r="G2946" s="304"/>
      <c r="H2946" s="304"/>
    </row>
    <row r="2947" spans="6:8" ht="15" customHeight="1" x14ac:dyDescent="0.3">
      <c r="F2947" s="306"/>
      <c r="G2947" s="306"/>
      <c r="H2947" s="306"/>
    </row>
    <row r="2948" spans="6:8" ht="15" customHeight="1" x14ac:dyDescent="0.3">
      <c r="F2948" s="304"/>
      <c r="G2948" s="304"/>
      <c r="H2948" s="304"/>
    </row>
    <row r="2949" spans="6:8" ht="15" customHeight="1" x14ac:dyDescent="0.3">
      <c r="F2949" s="304"/>
      <c r="G2949" s="304"/>
      <c r="H2949" s="304"/>
    </row>
    <row r="2950" spans="6:8" ht="15" customHeight="1" x14ac:dyDescent="0.3">
      <c r="F2950" s="304"/>
      <c r="G2950" s="304"/>
      <c r="H2950" s="304"/>
    </row>
    <row r="2951" spans="6:8" ht="15" customHeight="1" x14ac:dyDescent="0.3">
      <c r="F2951" s="306"/>
      <c r="G2951" s="306"/>
      <c r="H2951" s="306"/>
    </row>
    <row r="2952" spans="6:8" ht="15" customHeight="1" x14ac:dyDescent="0.3">
      <c r="F2952" s="306"/>
      <c r="G2952" s="306"/>
      <c r="H2952" s="306"/>
    </row>
    <row r="2953" spans="6:8" ht="15" customHeight="1" x14ac:dyDescent="0.3">
      <c r="F2953" s="304"/>
      <c r="G2953" s="304"/>
      <c r="H2953" s="304"/>
    </row>
    <row r="2954" spans="6:8" ht="15" customHeight="1" x14ac:dyDescent="0.3">
      <c r="F2954" s="304"/>
      <c r="G2954" s="304"/>
      <c r="H2954" s="304"/>
    </row>
    <row r="2955" spans="6:8" ht="15" customHeight="1" x14ac:dyDescent="0.3">
      <c r="F2955" s="304"/>
      <c r="G2955" s="304"/>
      <c r="H2955" s="304"/>
    </row>
    <row r="2956" spans="6:8" ht="15" customHeight="1" x14ac:dyDescent="0.3">
      <c r="F2956" s="304"/>
      <c r="G2956" s="304"/>
      <c r="H2956" s="304"/>
    </row>
    <row r="2957" spans="6:8" ht="15" customHeight="1" x14ac:dyDescent="0.3">
      <c r="F2957" s="306"/>
      <c r="G2957" s="306"/>
      <c r="H2957" s="306"/>
    </row>
    <row r="2958" spans="6:8" ht="15" customHeight="1" x14ac:dyDescent="0.3">
      <c r="F2958" s="304"/>
      <c r="G2958" s="304"/>
      <c r="H2958" s="304"/>
    </row>
    <row r="2959" spans="6:8" ht="15" customHeight="1" x14ac:dyDescent="0.3">
      <c r="F2959" s="306"/>
      <c r="G2959" s="306"/>
      <c r="H2959" s="306"/>
    </row>
    <row r="2960" spans="6:8" ht="15" customHeight="1" x14ac:dyDescent="0.3">
      <c r="F2960" s="306"/>
      <c r="G2960" s="306"/>
      <c r="H2960" s="306"/>
    </row>
    <row r="2961" spans="6:8" ht="15" customHeight="1" x14ac:dyDescent="0.3">
      <c r="F2961" s="304"/>
      <c r="G2961" s="304"/>
      <c r="H2961" s="304"/>
    </row>
    <row r="2962" spans="6:8" ht="15" customHeight="1" x14ac:dyDescent="0.3">
      <c r="F2962" s="304"/>
      <c r="G2962" s="304"/>
      <c r="H2962" s="304"/>
    </row>
    <row r="2963" spans="6:8" ht="15" customHeight="1" x14ac:dyDescent="0.3">
      <c r="F2963" s="304"/>
      <c r="G2963" s="304"/>
      <c r="H2963" s="304"/>
    </row>
    <row r="2964" spans="6:8" ht="15" customHeight="1" x14ac:dyDescent="0.3">
      <c r="F2964" s="304"/>
      <c r="G2964" s="304"/>
      <c r="H2964" s="304"/>
    </row>
    <row r="2965" spans="6:8" ht="15" customHeight="1" x14ac:dyDescent="0.3">
      <c r="F2965" s="304"/>
      <c r="G2965" s="304"/>
      <c r="H2965" s="304"/>
    </row>
    <row r="2966" spans="6:8" ht="15" customHeight="1" x14ac:dyDescent="0.3">
      <c r="F2966" s="304"/>
      <c r="G2966" s="304"/>
      <c r="H2966" s="304"/>
    </row>
    <row r="2967" spans="6:8" ht="15" customHeight="1" x14ac:dyDescent="0.3">
      <c r="F2967" s="304"/>
      <c r="G2967" s="304"/>
      <c r="H2967" s="304"/>
    </row>
    <row r="2968" spans="6:8" ht="15" customHeight="1" x14ac:dyDescent="0.3">
      <c r="F2968" s="304"/>
      <c r="G2968" s="304"/>
      <c r="H2968" s="304"/>
    </row>
    <row r="2969" spans="6:8" ht="15" customHeight="1" x14ac:dyDescent="0.3">
      <c r="F2969" s="304"/>
      <c r="G2969" s="304"/>
      <c r="H2969" s="304"/>
    </row>
    <row r="2970" spans="6:8" ht="15" customHeight="1" x14ac:dyDescent="0.3">
      <c r="F2970" s="306"/>
      <c r="G2970" s="306"/>
      <c r="H2970" s="306"/>
    </row>
    <row r="2971" spans="6:8" ht="15" customHeight="1" x14ac:dyDescent="0.3">
      <c r="F2971" s="304"/>
      <c r="G2971" s="304"/>
      <c r="H2971" s="304"/>
    </row>
    <row r="2972" spans="6:8" ht="15" customHeight="1" x14ac:dyDescent="0.3">
      <c r="F2972" s="306"/>
      <c r="G2972" s="306"/>
      <c r="H2972" s="306"/>
    </row>
    <row r="2973" spans="6:8" ht="15" customHeight="1" x14ac:dyDescent="0.3">
      <c r="F2973" s="304"/>
      <c r="G2973" s="304"/>
      <c r="H2973" s="304"/>
    </row>
    <row r="2974" spans="6:8" ht="15" customHeight="1" x14ac:dyDescent="0.3">
      <c r="F2974" s="304"/>
      <c r="G2974" s="304"/>
      <c r="H2974" s="304"/>
    </row>
    <row r="2975" spans="6:8" ht="15" customHeight="1" x14ac:dyDescent="0.3">
      <c r="F2975" s="304"/>
      <c r="G2975" s="304"/>
      <c r="H2975" s="304"/>
    </row>
    <row r="2976" spans="6:8" ht="15" customHeight="1" x14ac:dyDescent="0.3">
      <c r="F2976" s="306"/>
      <c r="G2976" s="306"/>
      <c r="H2976" s="306"/>
    </row>
    <row r="2977" spans="6:8" ht="15" customHeight="1" x14ac:dyDescent="0.3">
      <c r="F2977" s="306"/>
      <c r="G2977" s="306"/>
      <c r="H2977" s="306"/>
    </row>
    <row r="2978" spans="6:8" ht="15" customHeight="1" x14ac:dyDescent="0.3">
      <c r="F2978" s="304"/>
      <c r="G2978" s="304"/>
      <c r="H2978" s="304"/>
    </row>
    <row r="2979" spans="6:8" ht="15" customHeight="1" x14ac:dyDescent="0.3">
      <c r="F2979" s="304"/>
      <c r="G2979" s="304"/>
      <c r="H2979" s="304"/>
    </row>
    <row r="2980" spans="6:8" ht="15" customHeight="1" x14ac:dyDescent="0.3">
      <c r="F2980" s="306"/>
      <c r="G2980" s="306"/>
      <c r="H2980" s="306"/>
    </row>
    <row r="2981" spans="6:8" ht="15" customHeight="1" x14ac:dyDescent="0.3">
      <c r="F2981" s="304"/>
      <c r="G2981" s="304"/>
      <c r="H2981" s="304"/>
    </row>
    <row r="2982" spans="6:8" ht="15" customHeight="1" x14ac:dyDescent="0.3">
      <c r="F2982" s="306"/>
      <c r="G2982" s="306"/>
      <c r="H2982" s="306"/>
    </row>
    <row r="2983" spans="6:8" ht="15" customHeight="1" x14ac:dyDescent="0.3">
      <c r="F2983" s="304"/>
      <c r="G2983" s="304"/>
      <c r="H2983" s="304"/>
    </row>
    <row r="2984" spans="6:8" ht="15" customHeight="1" x14ac:dyDescent="0.3">
      <c r="F2984" s="304"/>
      <c r="G2984" s="304"/>
      <c r="H2984" s="304"/>
    </row>
    <row r="2985" spans="6:8" ht="15" customHeight="1" x14ac:dyDescent="0.3">
      <c r="F2985" s="304"/>
      <c r="G2985" s="304"/>
      <c r="H2985" s="304"/>
    </row>
    <row r="2986" spans="6:8" ht="15" customHeight="1" x14ac:dyDescent="0.3">
      <c r="F2986" s="306"/>
      <c r="G2986" s="306"/>
      <c r="H2986" s="306"/>
    </row>
    <row r="2987" spans="6:8" ht="15" customHeight="1" x14ac:dyDescent="0.3">
      <c r="F2987" s="306"/>
      <c r="G2987" s="306"/>
      <c r="H2987" s="306"/>
    </row>
    <row r="2988" spans="6:8" ht="15" customHeight="1" x14ac:dyDescent="0.3">
      <c r="F2988" s="304"/>
      <c r="G2988" s="304"/>
      <c r="H2988" s="304"/>
    </row>
    <row r="2989" spans="6:8" ht="15" customHeight="1" x14ac:dyDescent="0.3">
      <c r="F2989" s="306"/>
      <c r="G2989" s="306"/>
      <c r="H2989" s="306"/>
    </row>
    <row r="2990" spans="6:8" ht="15" customHeight="1" x14ac:dyDescent="0.3">
      <c r="F2990" s="306"/>
      <c r="G2990" s="306"/>
      <c r="H2990" s="306"/>
    </row>
    <row r="2991" spans="6:8" ht="15" customHeight="1" x14ac:dyDescent="0.3">
      <c r="F2991" s="304"/>
      <c r="G2991" s="304"/>
      <c r="H2991" s="304"/>
    </row>
    <row r="2992" spans="6:8" ht="15" customHeight="1" x14ac:dyDescent="0.3">
      <c r="F2992" s="306"/>
      <c r="G2992" s="306"/>
      <c r="H2992" s="306"/>
    </row>
    <row r="2993" spans="6:8" ht="15" customHeight="1" x14ac:dyDescent="0.3">
      <c r="F2993" s="304"/>
      <c r="G2993" s="304"/>
      <c r="H2993" s="304"/>
    </row>
    <row r="2994" spans="6:8" ht="15" customHeight="1" x14ac:dyDescent="0.3">
      <c r="F2994" s="304"/>
      <c r="G2994" s="304"/>
      <c r="H2994" s="304"/>
    </row>
    <row r="2995" spans="6:8" ht="15" customHeight="1" x14ac:dyDescent="0.3">
      <c r="F2995" s="306"/>
      <c r="G2995" s="306"/>
      <c r="H2995" s="306"/>
    </row>
    <row r="2996" spans="6:8" ht="15" customHeight="1" x14ac:dyDescent="0.3">
      <c r="F2996" s="304"/>
      <c r="G2996" s="304"/>
      <c r="H2996" s="304"/>
    </row>
    <row r="2997" spans="6:8" ht="15" customHeight="1" x14ac:dyDescent="0.3">
      <c r="F2997" s="306"/>
      <c r="G2997" s="306"/>
      <c r="H2997" s="306"/>
    </row>
    <row r="2998" spans="6:8" ht="15" customHeight="1" x14ac:dyDescent="0.3">
      <c r="F2998" s="304"/>
      <c r="G2998" s="304"/>
      <c r="H2998" s="304"/>
    </row>
    <row r="2999" spans="6:8" ht="15" customHeight="1" x14ac:dyDescent="0.3">
      <c r="F2999" s="304"/>
      <c r="G2999" s="304"/>
      <c r="H2999" s="304"/>
    </row>
    <row r="3000" spans="6:8" ht="15" customHeight="1" x14ac:dyDescent="0.3">
      <c r="F3000" s="306"/>
      <c r="G3000" s="306"/>
      <c r="H3000" s="306"/>
    </row>
    <row r="3001" spans="6:8" ht="15" customHeight="1" x14ac:dyDescent="0.3">
      <c r="F3001" s="304"/>
      <c r="G3001" s="304"/>
      <c r="H3001" s="304"/>
    </row>
    <row r="3002" spans="6:8" ht="15" customHeight="1" x14ac:dyDescent="0.3">
      <c r="F3002" s="306"/>
      <c r="G3002" s="306"/>
      <c r="H3002" s="306"/>
    </row>
    <row r="3003" spans="6:8" ht="15" customHeight="1" x14ac:dyDescent="0.3">
      <c r="F3003" s="304"/>
      <c r="G3003" s="304"/>
      <c r="H3003" s="304"/>
    </row>
    <row r="3004" spans="6:8" ht="15" customHeight="1" x14ac:dyDescent="0.3">
      <c r="F3004" s="304"/>
      <c r="G3004" s="304"/>
      <c r="H3004" s="304"/>
    </row>
    <row r="3005" spans="6:8" ht="15" customHeight="1" x14ac:dyDescent="0.3">
      <c r="F3005" s="304"/>
      <c r="G3005" s="304"/>
      <c r="H3005" s="304"/>
    </row>
    <row r="3006" spans="6:8" ht="15" customHeight="1" x14ac:dyDescent="0.3">
      <c r="F3006" s="306"/>
      <c r="G3006" s="306"/>
      <c r="H3006" s="306"/>
    </row>
    <row r="3007" spans="6:8" ht="15" customHeight="1" x14ac:dyDescent="0.3">
      <c r="F3007" s="304"/>
      <c r="G3007" s="304"/>
      <c r="H3007" s="304"/>
    </row>
    <row r="3008" spans="6:8" ht="15" customHeight="1" x14ac:dyDescent="0.3">
      <c r="F3008" s="306"/>
      <c r="G3008" s="306"/>
      <c r="H3008" s="306"/>
    </row>
    <row r="3009" spans="6:8" ht="15" customHeight="1" x14ac:dyDescent="0.3">
      <c r="F3009" s="304"/>
      <c r="G3009" s="304"/>
      <c r="H3009" s="304"/>
    </row>
    <row r="3010" spans="6:8" ht="15" customHeight="1" x14ac:dyDescent="0.3">
      <c r="F3010" s="304"/>
      <c r="G3010" s="304"/>
      <c r="H3010" s="304"/>
    </row>
    <row r="3011" spans="6:8" ht="15" customHeight="1" x14ac:dyDescent="0.3">
      <c r="F3011" s="304"/>
      <c r="G3011" s="304"/>
      <c r="H3011" s="304"/>
    </row>
    <row r="3012" spans="6:8" x14ac:dyDescent="0.3">
      <c r="F3012" s="304"/>
      <c r="G3012" s="304"/>
      <c r="H3012" s="304"/>
    </row>
    <row r="3013" spans="6:8" x14ac:dyDescent="0.3">
      <c r="F3013" s="304"/>
      <c r="G3013" s="304"/>
      <c r="H3013" s="304"/>
    </row>
    <row r="3014" spans="6:8" x14ac:dyDescent="0.3">
      <c r="F3014" s="304"/>
      <c r="G3014" s="304"/>
      <c r="H3014" s="304"/>
    </row>
    <row r="3015" spans="6:8" x14ac:dyDescent="0.3">
      <c r="F3015" s="304"/>
      <c r="G3015" s="304"/>
      <c r="H3015" s="304"/>
    </row>
    <row r="3016" spans="6:8" x14ac:dyDescent="0.3">
      <c r="F3016" s="306"/>
      <c r="G3016" s="306"/>
      <c r="H3016" s="306"/>
    </row>
    <row r="3017" spans="6:8" x14ac:dyDescent="0.3">
      <c r="F3017" s="306"/>
      <c r="G3017" s="306"/>
      <c r="H3017" s="306"/>
    </row>
    <row r="3018" spans="6:8" x14ac:dyDescent="0.3">
      <c r="F3018" s="306"/>
      <c r="G3018" s="306"/>
      <c r="H3018" s="306"/>
    </row>
    <row r="3019" spans="6:8" x14ac:dyDescent="0.3">
      <c r="F3019" s="306"/>
      <c r="G3019" s="306"/>
      <c r="H3019" s="306"/>
    </row>
    <row r="3020" spans="6:8" x14ac:dyDescent="0.3">
      <c r="F3020" s="304"/>
      <c r="G3020" s="304"/>
      <c r="H3020" s="304"/>
    </row>
    <row r="3021" spans="6:8" x14ac:dyDescent="0.3">
      <c r="F3021" s="306"/>
      <c r="G3021" s="306"/>
      <c r="H3021" s="306"/>
    </row>
    <row r="3022" spans="6:8" x14ac:dyDescent="0.3">
      <c r="F3022" s="306"/>
      <c r="G3022" s="306"/>
      <c r="H3022" s="306"/>
    </row>
    <row r="3023" spans="6:8" x14ac:dyDescent="0.3">
      <c r="F3023" s="304"/>
      <c r="G3023" s="304"/>
      <c r="H3023" s="304"/>
    </row>
    <row r="3024" spans="6:8" x14ac:dyDescent="0.3">
      <c r="F3024" s="304"/>
      <c r="G3024" s="304"/>
      <c r="H3024" s="304"/>
    </row>
    <row r="3025" spans="6:8" x14ac:dyDescent="0.3">
      <c r="F3025" s="306"/>
      <c r="G3025" s="306"/>
      <c r="H3025" s="306"/>
    </row>
    <row r="3026" spans="6:8" x14ac:dyDescent="0.3">
      <c r="F3026" s="306"/>
      <c r="G3026" s="306"/>
      <c r="H3026" s="306"/>
    </row>
    <row r="3027" spans="6:8" x14ac:dyDescent="0.3">
      <c r="F3027" s="304"/>
      <c r="G3027" s="304"/>
      <c r="H3027" s="304"/>
    </row>
    <row r="3028" spans="6:8" x14ac:dyDescent="0.3">
      <c r="F3028" s="304"/>
      <c r="G3028" s="304"/>
      <c r="H3028" s="304"/>
    </row>
    <row r="3029" spans="6:8" x14ac:dyDescent="0.3">
      <c r="F3029" s="306"/>
      <c r="G3029" s="306"/>
      <c r="H3029" s="306"/>
    </row>
    <row r="3030" spans="6:8" x14ac:dyDescent="0.3">
      <c r="F3030" s="306"/>
      <c r="G3030" s="306"/>
      <c r="H3030" s="306"/>
    </row>
    <row r="3031" spans="6:8" x14ac:dyDescent="0.3">
      <c r="F3031" s="304"/>
      <c r="G3031" s="304"/>
      <c r="H3031" s="304"/>
    </row>
    <row r="3032" spans="6:8" x14ac:dyDescent="0.3">
      <c r="F3032" s="306"/>
      <c r="G3032" s="306"/>
      <c r="H3032" s="306"/>
    </row>
    <row r="3033" spans="6:8" x14ac:dyDescent="0.3">
      <c r="F3033" s="304"/>
      <c r="G3033" s="304"/>
      <c r="H3033" s="304"/>
    </row>
    <row r="3034" spans="6:8" x14ac:dyDescent="0.3">
      <c r="F3034" s="304"/>
      <c r="G3034" s="304"/>
      <c r="H3034" s="304"/>
    </row>
    <row r="3035" spans="6:8" x14ac:dyDescent="0.3">
      <c r="F3035" s="304"/>
      <c r="G3035" s="304"/>
      <c r="H3035" s="304"/>
    </row>
    <row r="3036" spans="6:8" x14ac:dyDescent="0.3">
      <c r="F3036" s="304"/>
      <c r="G3036" s="304"/>
      <c r="H3036" s="304"/>
    </row>
    <row r="3037" spans="6:8" x14ac:dyDescent="0.3">
      <c r="F3037" s="304"/>
      <c r="G3037" s="304"/>
      <c r="H3037" s="304"/>
    </row>
    <row r="3038" spans="6:8" x14ac:dyDescent="0.3">
      <c r="F3038" s="304"/>
      <c r="G3038" s="304"/>
      <c r="H3038" s="304"/>
    </row>
    <row r="3039" spans="6:8" x14ac:dyDescent="0.3">
      <c r="F3039" s="304"/>
      <c r="G3039" s="304"/>
      <c r="H3039" s="304"/>
    </row>
    <row r="3040" spans="6:8" x14ac:dyDescent="0.3">
      <c r="F3040" s="304"/>
      <c r="G3040" s="304"/>
      <c r="H3040" s="304"/>
    </row>
    <row r="3041" spans="6:8" x14ac:dyDescent="0.3">
      <c r="F3041" s="306"/>
      <c r="G3041" s="306"/>
      <c r="H3041" s="306"/>
    </row>
    <row r="3042" spans="6:8" x14ac:dyDescent="0.3">
      <c r="F3042" s="304"/>
      <c r="G3042" s="304"/>
      <c r="H3042" s="304"/>
    </row>
    <row r="3043" spans="6:8" x14ac:dyDescent="0.3">
      <c r="F3043" s="304"/>
      <c r="G3043" s="304"/>
      <c r="H3043" s="304"/>
    </row>
    <row r="3044" spans="6:8" x14ac:dyDescent="0.3">
      <c r="F3044" s="306"/>
      <c r="G3044" s="306"/>
      <c r="H3044" s="306"/>
    </row>
    <row r="3045" spans="6:8" x14ac:dyDescent="0.3">
      <c r="F3045" s="306"/>
      <c r="G3045" s="306"/>
      <c r="H3045" s="306"/>
    </row>
    <row r="3046" spans="6:8" x14ac:dyDescent="0.3">
      <c r="F3046" s="304"/>
      <c r="G3046" s="304"/>
      <c r="H3046" s="304"/>
    </row>
    <row r="3047" spans="6:8" x14ac:dyDescent="0.3">
      <c r="F3047" s="304"/>
      <c r="G3047" s="304"/>
      <c r="H3047" s="304"/>
    </row>
    <row r="3048" spans="6:8" x14ac:dyDescent="0.3">
      <c r="F3048" s="306"/>
      <c r="G3048" s="306"/>
      <c r="H3048" s="306"/>
    </row>
    <row r="3049" spans="6:8" x14ac:dyDescent="0.3">
      <c r="F3049" s="304"/>
      <c r="G3049" s="304"/>
      <c r="H3049" s="304"/>
    </row>
    <row r="3050" spans="6:8" x14ac:dyDescent="0.3">
      <c r="F3050" s="304"/>
      <c r="G3050" s="304"/>
      <c r="H3050" s="304"/>
    </row>
    <row r="3051" spans="6:8" x14ac:dyDescent="0.3">
      <c r="F3051" s="304"/>
      <c r="G3051" s="304"/>
      <c r="H3051" s="304"/>
    </row>
    <row r="3052" spans="6:8" x14ac:dyDescent="0.3">
      <c r="F3052" s="306"/>
      <c r="G3052" s="306"/>
      <c r="H3052" s="306"/>
    </row>
    <row r="3053" spans="6:8" x14ac:dyDescent="0.3">
      <c r="F3053" s="304"/>
      <c r="G3053" s="304"/>
      <c r="H3053" s="304"/>
    </row>
    <row r="3054" spans="6:8" x14ac:dyDescent="0.3">
      <c r="F3054" s="306"/>
      <c r="G3054" s="306"/>
      <c r="H3054" s="306"/>
    </row>
    <row r="3055" spans="6:8" x14ac:dyDescent="0.3">
      <c r="F3055" s="304"/>
      <c r="G3055" s="304"/>
      <c r="H3055" s="304"/>
    </row>
    <row r="3056" spans="6:8" x14ac:dyDescent="0.3">
      <c r="F3056" s="304"/>
      <c r="G3056" s="304"/>
      <c r="H3056" s="304"/>
    </row>
    <row r="3057" spans="6:8" x14ac:dyDescent="0.3">
      <c r="F3057" s="306"/>
      <c r="G3057" s="306"/>
      <c r="H3057" s="306"/>
    </row>
    <row r="3058" spans="6:8" x14ac:dyDescent="0.3">
      <c r="F3058" s="306"/>
      <c r="G3058" s="306"/>
      <c r="H3058" s="306"/>
    </row>
    <row r="3059" spans="6:8" x14ac:dyDescent="0.3">
      <c r="F3059" s="304"/>
      <c r="G3059" s="304"/>
      <c r="H3059" s="304"/>
    </row>
    <row r="3060" spans="6:8" x14ac:dyDescent="0.3">
      <c r="F3060" s="306"/>
      <c r="G3060" s="306"/>
      <c r="H3060" s="306"/>
    </row>
    <row r="3061" spans="6:8" x14ac:dyDescent="0.3">
      <c r="F3061" s="304"/>
      <c r="G3061" s="304"/>
      <c r="H3061" s="304"/>
    </row>
    <row r="3062" spans="6:8" x14ac:dyDescent="0.3">
      <c r="F3062" s="306"/>
      <c r="G3062" s="306"/>
      <c r="H3062" s="306"/>
    </row>
    <row r="3063" spans="6:8" x14ac:dyDescent="0.3">
      <c r="F3063" s="306"/>
      <c r="G3063" s="306"/>
      <c r="H3063" s="306"/>
    </row>
    <row r="3064" spans="6:8" x14ac:dyDescent="0.3">
      <c r="F3064" s="304"/>
      <c r="G3064" s="304"/>
      <c r="H3064" s="304"/>
    </row>
    <row r="3065" spans="6:8" x14ac:dyDescent="0.3">
      <c r="F3065" s="306"/>
      <c r="G3065" s="306"/>
      <c r="H3065" s="306"/>
    </row>
    <row r="3066" spans="6:8" x14ac:dyDescent="0.3">
      <c r="F3066" s="306"/>
      <c r="G3066" s="306"/>
      <c r="H3066" s="306"/>
    </row>
    <row r="3067" spans="6:8" x14ac:dyDescent="0.3">
      <c r="F3067" s="306"/>
      <c r="G3067" s="306"/>
      <c r="H3067" s="306"/>
    </row>
    <row r="3068" spans="6:8" x14ac:dyDescent="0.3">
      <c r="F3068" s="304"/>
      <c r="G3068" s="304"/>
      <c r="H3068" s="304"/>
    </row>
    <row r="3069" spans="6:8" x14ac:dyDescent="0.3">
      <c r="F3069" s="304"/>
      <c r="G3069" s="304"/>
      <c r="H3069" s="304"/>
    </row>
    <row r="3070" spans="6:8" x14ac:dyDescent="0.3">
      <c r="F3070" s="304"/>
      <c r="G3070" s="304"/>
      <c r="H3070" s="304"/>
    </row>
    <row r="3071" spans="6:8" x14ac:dyDescent="0.3">
      <c r="F3071" s="306"/>
      <c r="G3071" s="306"/>
      <c r="H3071" s="306"/>
    </row>
    <row r="3072" spans="6:8" x14ac:dyDescent="0.3">
      <c r="F3072" s="304"/>
      <c r="G3072" s="304"/>
      <c r="H3072" s="304"/>
    </row>
    <row r="3073" spans="6:8" x14ac:dyDescent="0.3">
      <c r="F3073" s="304"/>
      <c r="G3073" s="304"/>
      <c r="H3073" s="304"/>
    </row>
    <row r="3074" spans="6:8" x14ac:dyDescent="0.3">
      <c r="F3074" s="304"/>
      <c r="G3074" s="304"/>
      <c r="H3074" s="304"/>
    </row>
    <row r="3075" spans="6:8" x14ac:dyDescent="0.3">
      <c r="F3075" s="306"/>
      <c r="G3075" s="306"/>
      <c r="H3075" s="306"/>
    </row>
    <row r="3076" spans="6:8" x14ac:dyDescent="0.3">
      <c r="F3076" s="306"/>
      <c r="G3076" s="306"/>
      <c r="H3076" s="306"/>
    </row>
    <row r="3077" spans="6:8" x14ac:dyDescent="0.3">
      <c r="F3077" s="304"/>
      <c r="G3077" s="304"/>
      <c r="H3077" s="304"/>
    </row>
    <row r="3078" spans="6:8" x14ac:dyDescent="0.3">
      <c r="F3078" s="304"/>
      <c r="G3078" s="304"/>
      <c r="H3078" s="304"/>
    </row>
    <row r="3079" spans="6:8" x14ac:dyDescent="0.3">
      <c r="F3079" s="304"/>
      <c r="G3079" s="304"/>
      <c r="H3079" s="304"/>
    </row>
    <row r="3080" spans="6:8" x14ac:dyDescent="0.3">
      <c r="F3080" s="304"/>
      <c r="G3080" s="304"/>
      <c r="H3080" s="304"/>
    </row>
    <row r="3081" spans="6:8" x14ac:dyDescent="0.3">
      <c r="F3081" s="306"/>
      <c r="G3081" s="306"/>
      <c r="H3081" s="306"/>
    </row>
    <row r="3082" spans="6:8" x14ac:dyDescent="0.3">
      <c r="F3082" s="306"/>
      <c r="G3082" s="306"/>
      <c r="H3082" s="306"/>
    </row>
    <row r="3083" spans="6:8" x14ac:dyDescent="0.3">
      <c r="F3083" s="304"/>
      <c r="G3083" s="304"/>
      <c r="H3083" s="304"/>
    </row>
    <row r="3084" spans="6:8" x14ac:dyDescent="0.3">
      <c r="F3084" s="304"/>
      <c r="G3084" s="304"/>
      <c r="H3084" s="304"/>
    </row>
    <row r="3085" spans="6:8" x14ac:dyDescent="0.3">
      <c r="F3085" s="304"/>
      <c r="G3085" s="304"/>
      <c r="H3085" s="304"/>
    </row>
    <row r="3086" spans="6:8" x14ac:dyDescent="0.3">
      <c r="F3086" s="304"/>
      <c r="G3086" s="304"/>
      <c r="H3086" s="304"/>
    </row>
    <row r="3087" spans="6:8" x14ac:dyDescent="0.3">
      <c r="F3087" s="304"/>
      <c r="G3087" s="304"/>
      <c r="H3087" s="304"/>
    </row>
    <row r="3088" spans="6:8" x14ac:dyDescent="0.3">
      <c r="F3088" s="304"/>
      <c r="G3088" s="304"/>
      <c r="H3088" s="304"/>
    </row>
    <row r="3089" spans="6:8" x14ac:dyDescent="0.3">
      <c r="F3089" s="304"/>
      <c r="G3089" s="304"/>
      <c r="H3089" s="304"/>
    </row>
    <row r="3090" spans="6:8" x14ac:dyDescent="0.3">
      <c r="F3090" s="304"/>
      <c r="G3090" s="304"/>
      <c r="H3090" s="304"/>
    </row>
    <row r="3091" spans="6:8" x14ac:dyDescent="0.3">
      <c r="F3091" s="304"/>
      <c r="G3091" s="304"/>
      <c r="H3091" s="304"/>
    </row>
    <row r="3092" spans="6:8" x14ac:dyDescent="0.3">
      <c r="F3092" s="304"/>
      <c r="G3092" s="304"/>
      <c r="H3092" s="304"/>
    </row>
    <row r="3093" spans="6:8" x14ac:dyDescent="0.3">
      <c r="F3093" s="304"/>
      <c r="G3093" s="304"/>
      <c r="H3093" s="304"/>
    </row>
    <row r="3094" spans="6:8" x14ac:dyDescent="0.3">
      <c r="F3094" s="304"/>
      <c r="G3094" s="304"/>
      <c r="H3094" s="304"/>
    </row>
    <row r="3095" spans="6:8" x14ac:dyDescent="0.3">
      <c r="F3095" s="304"/>
      <c r="G3095" s="304"/>
      <c r="H3095" s="304"/>
    </row>
    <row r="3096" spans="6:8" x14ac:dyDescent="0.3">
      <c r="F3096" s="306"/>
      <c r="G3096" s="306"/>
      <c r="H3096" s="306"/>
    </row>
    <row r="3097" spans="6:8" x14ac:dyDescent="0.3">
      <c r="F3097" s="306"/>
      <c r="G3097" s="306"/>
      <c r="H3097" s="306"/>
    </row>
    <row r="3098" spans="6:8" x14ac:dyDescent="0.3">
      <c r="F3098" s="304"/>
      <c r="G3098" s="304"/>
      <c r="H3098" s="304"/>
    </row>
    <row r="3099" spans="6:8" x14ac:dyDescent="0.3">
      <c r="F3099" s="306"/>
      <c r="G3099" s="306"/>
      <c r="H3099" s="306"/>
    </row>
    <row r="3100" spans="6:8" x14ac:dyDescent="0.3">
      <c r="F3100" s="304"/>
      <c r="G3100" s="304"/>
      <c r="H3100" s="304"/>
    </row>
    <row r="3101" spans="6:8" x14ac:dyDescent="0.3">
      <c r="F3101" s="306"/>
      <c r="G3101" s="306"/>
      <c r="H3101" s="306"/>
    </row>
    <row r="3102" spans="6:8" x14ac:dyDescent="0.3">
      <c r="F3102" s="306"/>
      <c r="G3102" s="306"/>
      <c r="H3102" s="306"/>
    </row>
    <row r="3103" spans="6:8" x14ac:dyDescent="0.3">
      <c r="F3103" s="306"/>
      <c r="G3103" s="306"/>
      <c r="H3103" s="306"/>
    </row>
    <row r="3104" spans="6:8" x14ac:dyDescent="0.3">
      <c r="F3104" s="304"/>
      <c r="G3104" s="304"/>
      <c r="H3104" s="304"/>
    </row>
    <row r="3105" spans="6:8" x14ac:dyDescent="0.3">
      <c r="F3105" s="304"/>
      <c r="G3105" s="304"/>
      <c r="H3105" s="304"/>
    </row>
    <row r="3106" spans="6:8" x14ac:dyDescent="0.3">
      <c r="F3106" s="304"/>
      <c r="G3106" s="304"/>
      <c r="H3106" s="304"/>
    </row>
    <row r="3107" spans="6:8" x14ac:dyDescent="0.3">
      <c r="F3107" s="304"/>
      <c r="G3107" s="304"/>
      <c r="H3107" s="304"/>
    </row>
    <row r="3108" spans="6:8" x14ac:dyDescent="0.3">
      <c r="F3108" s="304"/>
      <c r="G3108" s="304"/>
      <c r="H3108" s="304"/>
    </row>
    <row r="3109" spans="6:8" x14ac:dyDescent="0.3">
      <c r="F3109" s="304"/>
      <c r="G3109" s="304"/>
      <c r="H3109" s="304"/>
    </row>
    <row r="3110" spans="6:8" x14ac:dyDescent="0.3">
      <c r="F3110" s="304"/>
      <c r="G3110" s="304"/>
      <c r="H3110" s="304"/>
    </row>
    <row r="3111" spans="6:8" x14ac:dyDescent="0.3">
      <c r="F3111" s="304"/>
      <c r="G3111" s="304"/>
      <c r="H3111" s="304"/>
    </row>
    <row r="3112" spans="6:8" x14ac:dyDescent="0.3">
      <c r="F3112" s="306"/>
      <c r="G3112" s="306"/>
      <c r="H3112" s="306"/>
    </row>
    <row r="3113" spans="6:8" x14ac:dyDescent="0.3">
      <c r="F3113" s="304"/>
      <c r="G3113" s="304"/>
      <c r="H3113" s="304"/>
    </row>
    <row r="3114" spans="6:8" x14ac:dyDescent="0.3">
      <c r="F3114" s="304"/>
      <c r="G3114" s="304"/>
      <c r="H3114" s="304"/>
    </row>
    <row r="3115" spans="6:8" x14ac:dyDescent="0.3">
      <c r="F3115" s="306"/>
      <c r="G3115" s="306"/>
      <c r="H3115" s="306"/>
    </row>
    <row r="3116" spans="6:8" x14ac:dyDescent="0.3">
      <c r="F3116" s="304"/>
      <c r="G3116" s="304"/>
      <c r="H3116" s="304"/>
    </row>
    <row r="3117" spans="6:8" x14ac:dyDescent="0.3">
      <c r="F3117" s="304"/>
      <c r="G3117" s="304"/>
      <c r="H3117" s="304"/>
    </row>
    <row r="3118" spans="6:8" x14ac:dyDescent="0.3">
      <c r="F3118" s="306"/>
      <c r="G3118" s="306"/>
      <c r="H3118" s="306"/>
    </row>
    <row r="3119" spans="6:8" x14ac:dyDescent="0.3">
      <c r="F3119" s="306"/>
      <c r="G3119" s="306"/>
      <c r="H3119" s="306"/>
    </row>
    <row r="3121" spans="6:8" x14ac:dyDescent="0.3">
      <c r="F3121" s="304"/>
      <c r="G3121" s="304"/>
      <c r="H3121" s="304"/>
    </row>
    <row r="3122" spans="6:8" x14ac:dyDescent="0.3">
      <c r="F3122" s="306"/>
      <c r="G3122" s="306"/>
      <c r="H3122" s="306"/>
    </row>
    <row r="3123" spans="6:8" x14ac:dyDescent="0.3">
      <c r="F3123" s="306"/>
      <c r="G3123" s="306"/>
      <c r="H3123" s="306"/>
    </row>
    <row r="3124" spans="6:8" x14ac:dyDescent="0.3">
      <c r="F3124" s="304"/>
      <c r="G3124" s="304"/>
      <c r="H3124" s="304"/>
    </row>
    <row r="3125" spans="6:8" x14ac:dyDescent="0.3">
      <c r="F3125" s="306"/>
      <c r="G3125" s="306"/>
      <c r="H3125" s="306"/>
    </row>
    <row r="3126" spans="6:8" x14ac:dyDescent="0.3">
      <c r="F3126" s="304"/>
      <c r="G3126" s="304"/>
      <c r="H3126" s="304"/>
    </row>
    <row r="3127" spans="6:8" x14ac:dyDescent="0.3">
      <c r="F3127" s="304"/>
      <c r="G3127" s="304"/>
      <c r="H3127" s="304"/>
    </row>
    <row r="3128" spans="6:8" x14ac:dyDescent="0.3">
      <c r="F3128" s="304"/>
      <c r="G3128" s="304"/>
      <c r="H3128" s="304"/>
    </row>
    <row r="3129" spans="6:8" x14ac:dyDescent="0.3">
      <c r="F3129" s="306"/>
      <c r="G3129" s="306"/>
      <c r="H3129" s="306"/>
    </row>
    <row r="3130" spans="6:8" x14ac:dyDescent="0.3">
      <c r="F3130" s="304"/>
      <c r="G3130" s="304"/>
      <c r="H3130" s="304"/>
    </row>
    <row r="3131" spans="6:8" x14ac:dyDescent="0.3">
      <c r="F3131" s="304"/>
      <c r="G3131" s="304"/>
      <c r="H3131" s="304"/>
    </row>
    <row r="3133" spans="6:8" x14ac:dyDescent="0.3">
      <c r="F3133" s="304"/>
      <c r="G3133" s="304"/>
      <c r="H3133" s="304"/>
    </row>
    <row r="3134" spans="6:8" x14ac:dyDescent="0.3">
      <c r="F3134" s="304"/>
      <c r="G3134" s="304"/>
      <c r="H3134" s="304"/>
    </row>
    <row r="3135" spans="6:8" x14ac:dyDescent="0.3">
      <c r="F3135" s="304"/>
      <c r="G3135" s="304"/>
      <c r="H3135" s="304"/>
    </row>
    <row r="3136" spans="6:8" x14ac:dyDescent="0.3">
      <c r="F3136" s="306"/>
      <c r="G3136" s="306"/>
      <c r="H3136" s="306"/>
    </row>
    <row r="3137" spans="5:8" x14ac:dyDescent="0.3">
      <c r="F3137" s="306"/>
      <c r="G3137" s="306"/>
      <c r="H3137" s="306"/>
    </row>
    <row r="3139" spans="5:8" x14ac:dyDescent="0.3">
      <c r="F3139" s="306"/>
      <c r="G3139" s="306"/>
      <c r="H3139" s="306"/>
    </row>
    <row r="3140" spans="5:8" x14ac:dyDescent="0.3">
      <c r="E3140" s="304"/>
      <c r="F3140" s="304"/>
      <c r="G3140" s="304"/>
      <c r="H3140" s="304"/>
    </row>
    <row r="3141" spans="5:8" x14ac:dyDescent="0.3">
      <c r="F3141" s="304"/>
      <c r="G3141" s="304"/>
      <c r="H3141" s="304"/>
    </row>
    <row r="3142" spans="5:8" x14ac:dyDescent="0.3">
      <c r="F3142" s="306"/>
      <c r="G3142" s="306"/>
      <c r="H3142" s="306"/>
    </row>
    <row r="3143" spans="5:8" x14ac:dyDescent="0.3">
      <c r="F3143" s="304"/>
      <c r="G3143" s="304"/>
      <c r="H3143" s="304"/>
    </row>
    <row r="3144" spans="5:8" x14ac:dyDescent="0.3">
      <c r="F3144" s="306"/>
      <c r="G3144" s="306"/>
      <c r="H3144" s="306"/>
    </row>
    <row r="3145" spans="5:8" x14ac:dyDescent="0.3">
      <c r="F3145" s="306"/>
      <c r="G3145" s="306"/>
      <c r="H3145" s="306"/>
    </row>
    <row r="3146" spans="5:8" x14ac:dyDescent="0.3">
      <c r="F3146" s="304"/>
      <c r="G3146" s="304"/>
      <c r="H3146" s="304"/>
    </row>
    <row r="3147" spans="5:8" x14ac:dyDescent="0.3">
      <c r="F3147" s="304"/>
      <c r="G3147" s="304"/>
      <c r="H3147" s="304"/>
    </row>
    <row r="3148" spans="5:8" x14ac:dyDescent="0.3">
      <c r="F3148" s="306"/>
      <c r="G3148" s="306"/>
      <c r="H3148" s="306"/>
    </row>
    <row r="3149" spans="5:8" x14ac:dyDescent="0.3">
      <c r="F3149" s="304"/>
      <c r="G3149" s="304"/>
      <c r="H3149" s="304"/>
    </row>
    <row r="3150" spans="5:8" x14ac:dyDescent="0.3">
      <c r="F3150" s="306"/>
      <c r="G3150" s="306"/>
      <c r="H3150" s="306"/>
    </row>
    <row r="3151" spans="5:8" x14ac:dyDescent="0.3">
      <c r="F3151" s="310"/>
      <c r="G3151" s="310"/>
      <c r="H3151" s="307"/>
    </row>
    <row r="3152" spans="5:8" x14ac:dyDescent="0.3">
      <c r="F3152" s="306"/>
      <c r="G3152" s="306"/>
      <c r="H3152" s="306"/>
    </row>
    <row r="3153" spans="6:8" x14ac:dyDescent="0.3">
      <c r="F3153" s="304"/>
      <c r="G3153" s="304"/>
      <c r="H3153" s="304"/>
    </row>
    <row r="3154" spans="6:8" x14ac:dyDescent="0.3">
      <c r="F3154" s="304"/>
      <c r="G3154" s="304"/>
      <c r="H3154" s="304"/>
    </row>
    <row r="3155" spans="6:8" x14ac:dyDescent="0.3">
      <c r="F3155" s="304"/>
      <c r="G3155" s="304"/>
      <c r="H3155" s="304"/>
    </row>
    <row r="3157" spans="6:8" x14ac:dyDescent="0.3">
      <c r="F3157" s="306"/>
      <c r="G3157" s="306"/>
      <c r="H3157" s="306"/>
    </row>
    <row r="3158" spans="6:8" x14ac:dyDescent="0.3">
      <c r="F3158" s="304"/>
      <c r="G3158" s="304"/>
      <c r="H3158" s="304"/>
    </row>
    <row r="3159" spans="6:8" x14ac:dyDescent="0.3">
      <c r="F3159" s="304"/>
      <c r="G3159" s="304"/>
      <c r="H3159" s="304"/>
    </row>
    <row r="3160" spans="6:8" x14ac:dyDescent="0.3">
      <c r="F3160" s="304"/>
      <c r="G3160" s="304"/>
      <c r="H3160" s="304"/>
    </row>
    <row r="3161" spans="6:8" x14ac:dyDescent="0.3">
      <c r="F3161" s="306"/>
      <c r="G3161" s="306"/>
      <c r="H3161" s="306"/>
    </row>
    <row r="3162" spans="6:8" x14ac:dyDescent="0.3">
      <c r="F3162" s="306"/>
      <c r="G3162" s="306"/>
      <c r="H3162" s="306"/>
    </row>
    <row r="3163" spans="6:8" x14ac:dyDescent="0.3">
      <c r="F3163" s="304"/>
      <c r="G3163" s="304"/>
      <c r="H3163" s="304"/>
    </row>
    <row r="3164" spans="6:8" x14ac:dyDescent="0.3">
      <c r="F3164" s="310"/>
      <c r="G3164" s="310"/>
      <c r="H3164" s="307"/>
    </row>
    <row r="3165" spans="6:8" x14ac:dyDescent="0.3">
      <c r="F3165" s="304"/>
      <c r="G3165" s="304"/>
      <c r="H3165" s="304"/>
    </row>
    <row r="3166" spans="6:8" x14ac:dyDescent="0.3">
      <c r="F3166" s="304"/>
      <c r="G3166" s="304"/>
      <c r="H3166" s="304"/>
    </row>
    <row r="3168" spans="6:8" x14ac:dyDescent="0.3">
      <c r="F3168" s="304"/>
      <c r="G3168" s="304"/>
      <c r="H3168" s="304"/>
    </row>
    <row r="3169" spans="6:8" x14ac:dyDescent="0.3">
      <c r="F3169" s="304"/>
      <c r="G3169" s="304"/>
      <c r="H3169" s="304"/>
    </row>
    <row r="3170" spans="6:8" x14ac:dyDescent="0.3">
      <c r="F3170" s="310"/>
      <c r="G3170" s="310"/>
      <c r="H3170" s="307"/>
    </row>
    <row r="3171" spans="6:8" x14ac:dyDescent="0.3">
      <c r="F3171" s="304"/>
      <c r="G3171" s="304"/>
      <c r="H3171" s="304"/>
    </row>
    <row r="3172" spans="6:8" x14ac:dyDescent="0.3">
      <c r="F3172" s="304"/>
      <c r="G3172" s="304"/>
      <c r="H3172" s="304"/>
    </row>
    <row r="3173" spans="6:8" x14ac:dyDescent="0.3">
      <c r="F3173" s="304"/>
      <c r="G3173" s="304"/>
      <c r="H3173" s="304"/>
    </row>
    <row r="3174" spans="6:8" x14ac:dyDescent="0.3">
      <c r="F3174" s="304"/>
      <c r="G3174" s="304"/>
      <c r="H3174" s="304"/>
    </row>
    <row r="3175" spans="6:8" x14ac:dyDescent="0.3">
      <c r="F3175" s="304"/>
      <c r="G3175" s="304"/>
      <c r="H3175" s="304"/>
    </row>
    <row r="3176" spans="6:8" x14ac:dyDescent="0.3">
      <c r="F3176" s="306"/>
      <c r="G3176" s="306"/>
      <c r="H3176" s="306"/>
    </row>
    <row r="3177" spans="6:8" x14ac:dyDescent="0.3">
      <c r="F3177" s="304"/>
      <c r="G3177" s="304"/>
      <c r="H3177" s="304"/>
    </row>
    <row r="3179" spans="6:8" x14ac:dyDescent="0.3">
      <c r="F3179" s="306"/>
      <c r="G3179" s="306"/>
      <c r="H3179" s="306"/>
    </row>
    <row r="3181" spans="6:8" x14ac:dyDescent="0.3">
      <c r="F3181" s="304"/>
      <c r="G3181" s="304"/>
      <c r="H3181" s="304"/>
    </row>
    <row r="3182" spans="6:8" x14ac:dyDescent="0.3">
      <c r="F3182" s="304"/>
      <c r="G3182" s="304"/>
      <c r="H3182" s="304"/>
    </row>
    <row r="3183" spans="6:8" x14ac:dyDescent="0.3">
      <c r="F3183" s="306"/>
      <c r="G3183" s="306"/>
      <c r="H3183" s="306"/>
    </row>
    <row r="3184" spans="6:8" x14ac:dyDescent="0.3">
      <c r="F3184" s="304"/>
      <c r="G3184" s="304"/>
      <c r="H3184" s="304"/>
    </row>
    <row r="3186" spans="6:8" x14ac:dyDescent="0.3">
      <c r="F3186" s="304"/>
      <c r="G3186" s="304"/>
      <c r="H3186" s="304"/>
    </row>
    <row r="3189" spans="6:8" x14ac:dyDescent="0.3">
      <c r="F3189" s="306"/>
      <c r="G3189" s="306"/>
      <c r="H3189" s="306"/>
    </row>
    <row r="3190" spans="6:8" x14ac:dyDescent="0.3">
      <c r="F3190" s="304"/>
      <c r="G3190" s="304"/>
      <c r="H3190" s="304"/>
    </row>
    <row r="3192" spans="6:8" x14ac:dyDescent="0.3">
      <c r="F3192" s="304"/>
      <c r="G3192" s="304"/>
      <c r="H3192" s="304"/>
    </row>
    <row r="3193" spans="6:8" x14ac:dyDescent="0.3">
      <c r="F3193" s="304"/>
      <c r="G3193" s="304"/>
      <c r="H3193" s="304"/>
    </row>
    <row r="3194" spans="6:8" x14ac:dyDescent="0.3">
      <c r="F3194" s="304"/>
      <c r="G3194" s="304"/>
      <c r="H3194" s="304"/>
    </row>
    <row r="3195" spans="6:8" x14ac:dyDescent="0.3">
      <c r="F3195" s="304"/>
      <c r="G3195" s="304"/>
      <c r="H3195" s="304"/>
    </row>
    <row r="3196" spans="6:8" x14ac:dyDescent="0.3">
      <c r="F3196" s="304"/>
      <c r="G3196" s="304"/>
      <c r="H3196" s="304"/>
    </row>
    <row r="3197" spans="6:8" x14ac:dyDescent="0.3">
      <c r="F3197" s="304"/>
      <c r="G3197" s="304"/>
      <c r="H3197" s="304"/>
    </row>
    <row r="3198" spans="6:8" x14ac:dyDescent="0.3">
      <c r="F3198" s="304"/>
      <c r="G3198" s="304"/>
      <c r="H3198" s="304"/>
    </row>
    <row r="3199" spans="6:8" x14ac:dyDescent="0.3">
      <c r="F3199" s="306"/>
      <c r="G3199" s="306"/>
      <c r="H3199" s="306"/>
    </row>
    <row r="3200" spans="6:8" x14ac:dyDescent="0.3">
      <c r="F3200" s="304"/>
      <c r="G3200" s="304"/>
      <c r="H3200" s="304"/>
    </row>
    <row r="3201" spans="6:8" x14ac:dyDescent="0.3">
      <c r="F3201" s="304"/>
      <c r="G3201" s="304"/>
      <c r="H3201" s="304"/>
    </row>
    <row r="3202" spans="6:8" x14ac:dyDescent="0.3">
      <c r="F3202" s="306"/>
      <c r="G3202" s="306"/>
      <c r="H3202" s="306"/>
    </row>
    <row r="3203" spans="6:8" x14ac:dyDescent="0.3">
      <c r="F3203" s="304"/>
      <c r="G3203" s="304"/>
      <c r="H3203" s="304"/>
    </row>
    <row r="3204" spans="6:8" x14ac:dyDescent="0.3">
      <c r="F3204" s="306"/>
      <c r="G3204" s="306"/>
      <c r="H3204" s="306"/>
    </row>
    <row r="3205" spans="6:8" x14ac:dyDescent="0.3">
      <c r="F3205" s="304"/>
      <c r="G3205" s="304"/>
      <c r="H3205" s="304"/>
    </row>
    <row r="3206" spans="6:8" x14ac:dyDescent="0.3">
      <c r="F3206" s="304"/>
      <c r="G3206" s="304"/>
      <c r="H3206" s="304"/>
    </row>
    <row r="3207" spans="6:8" x14ac:dyDescent="0.3">
      <c r="F3207" s="306"/>
      <c r="G3207" s="306"/>
      <c r="H3207" s="306"/>
    </row>
    <row r="3208" spans="6:8" x14ac:dyDescent="0.3">
      <c r="F3208" s="306"/>
      <c r="G3208" s="306"/>
      <c r="H3208" s="306"/>
    </row>
    <row r="3209" spans="6:8" x14ac:dyDescent="0.3">
      <c r="F3209" s="304"/>
      <c r="G3209" s="304"/>
      <c r="H3209" s="304"/>
    </row>
    <row r="3211" spans="6:8" x14ac:dyDescent="0.3">
      <c r="F3211" s="306"/>
      <c r="G3211" s="306"/>
      <c r="H3211" s="306"/>
    </row>
    <row r="3212" spans="6:8" x14ac:dyDescent="0.3">
      <c r="F3212" s="304"/>
      <c r="G3212" s="304"/>
      <c r="H3212" s="304"/>
    </row>
    <row r="3213" spans="6:8" x14ac:dyDescent="0.3">
      <c r="F3213" s="304"/>
      <c r="G3213" s="304"/>
      <c r="H3213" s="304"/>
    </row>
    <row r="3214" spans="6:8" x14ac:dyDescent="0.3">
      <c r="F3214" s="304"/>
      <c r="G3214" s="304"/>
      <c r="H3214" s="304"/>
    </row>
    <row r="3215" spans="6:8" x14ac:dyDescent="0.3">
      <c r="F3215" s="304"/>
      <c r="G3215" s="304"/>
      <c r="H3215" s="304"/>
    </row>
    <row r="3216" spans="6:8" x14ac:dyDescent="0.3">
      <c r="F3216" s="304"/>
      <c r="G3216" s="304"/>
      <c r="H3216" s="304"/>
    </row>
    <row r="3217" spans="6:8" x14ac:dyDescent="0.3">
      <c r="F3217" s="306"/>
      <c r="G3217" s="306"/>
      <c r="H3217" s="306"/>
    </row>
    <row r="3218" spans="6:8" x14ac:dyDescent="0.3">
      <c r="F3218" s="304"/>
      <c r="G3218" s="304"/>
      <c r="H3218" s="304"/>
    </row>
    <row r="3219" spans="6:8" x14ac:dyDescent="0.3">
      <c r="F3219" s="304"/>
      <c r="G3219" s="304"/>
      <c r="H3219" s="304"/>
    </row>
    <row r="3220" spans="6:8" x14ac:dyDescent="0.3">
      <c r="F3220" s="304"/>
      <c r="G3220" s="304"/>
      <c r="H3220" s="304"/>
    </row>
    <row r="3221" spans="6:8" x14ac:dyDescent="0.3">
      <c r="F3221" s="304"/>
      <c r="G3221" s="304"/>
      <c r="H3221" s="304"/>
    </row>
    <row r="3222" spans="6:8" x14ac:dyDescent="0.3">
      <c r="F3222" s="306"/>
      <c r="G3222" s="306"/>
      <c r="H3222" s="306"/>
    </row>
    <row r="3223" spans="6:8" x14ac:dyDescent="0.3">
      <c r="F3223" s="304"/>
      <c r="G3223" s="304"/>
      <c r="H3223" s="304"/>
    </row>
    <row r="3224" spans="6:8" x14ac:dyDescent="0.3">
      <c r="F3224" s="306"/>
      <c r="G3224" s="306"/>
      <c r="H3224" s="306"/>
    </row>
    <row r="3225" spans="6:8" x14ac:dyDescent="0.3">
      <c r="F3225" s="304"/>
      <c r="G3225" s="304"/>
      <c r="H3225" s="304"/>
    </row>
    <row r="3226" spans="6:8" x14ac:dyDescent="0.3">
      <c r="F3226" s="306"/>
      <c r="G3226" s="306"/>
      <c r="H3226" s="306"/>
    </row>
    <row r="3227" spans="6:8" x14ac:dyDescent="0.3">
      <c r="F3227" s="304"/>
      <c r="G3227" s="304"/>
      <c r="H3227" s="304"/>
    </row>
    <row r="3228" spans="6:8" x14ac:dyDescent="0.3">
      <c r="F3228" s="304"/>
      <c r="G3228" s="304"/>
      <c r="H3228" s="304"/>
    </row>
    <row r="3229" spans="6:8" x14ac:dyDescent="0.3">
      <c r="F3229" s="304"/>
      <c r="G3229" s="304"/>
      <c r="H3229" s="304"/>
    </row>
    <row r="3230" spans="6:8" x14ac:dyDescent="0.3">
      <c r="F3230" s="306"/>
      <c r="G3230" s="306"/>
      <c r="H3230" s="306"/>
    </row>
    <row r="3231" spans="6:8" x14ac:dyDescent="0.3">
      <c r="F3231" s="306"/>
      <c r="G3231" s="306"/>
      <c r="H3231" s="306"/>
    </row>
    <row r="3232" spans="6:8" x14ac:dyDescent="0.3">
      <c r="F3232" s="304"/>
      <c r="G3232" s="304"/>
      <c r="H3232" s="304"/>
    </row>
    <row r="3233" spans="6:8" x14ac:dyDescent="0.3">
      <c r="F3233" s="304"/>
      <c r="G3233" s="304"/>
      <c r="H3233" s="304"/>
    </row>
    <row r="3234" spans="6:8" x14ac:dyDescent="0.3">
      <c r="F3234" s="304"/>
      <c r="G3234" s="304"/>
      <c r="H3234" s="304"/>
    </row>
    <row r="3235" spans="6:8" x14ac:dyDescent="0.3">
      <c r="F3235" s="304"/>
      <c r="G3235" s="304"/>
      <c r="H3235" s="304"/>
    </row>
    <row r="3236" spans="6:8" x14ac:dyDescent="0.3">
      <c r="F3236" s="304"/>
      <c r="G3236" s="304"/>
      <c r="H3236" s="304"/>
    </row>
    <row r="3237" spans="6:8" x14ac:dyDescent="0.3">
      <c r="F3237" s="304"/>
      <c r="G3237" s="304"/>
      <c r="H3237" s="304"/>
    </row>
    <row r="3238" spans="6:8" x14ac:dyDescent="0.3">
      <c r="F3238" s="304"/>
      <c r="G3238" s="304"/>
      <c r="H3238" s="304"/>
    </row>
    <row r="3239" spans="6:8" x14ac:dyDescent="0.3">
      <c r="F3239" s="310"/>
      <c r="G3239" s="310"/>
      <c r="H3239" s="307"/>
    </row>
    <row r="3240" spans="6:8" x14ac:dyDescent="0.3">
      <c r="F3240" s="306"/>
      <c r="G3240" s="306"/>
      <c r="H3240" s="306"/>
    </row>
    <row r="3241" spans="6:8" x14ac:dyDescent="0.3">
      <c r="F3241" s="304"/>
      <c r="G3241" s="304"/>
      <c r="H3241" s="304"/>
    </row>
    <row r="3242" spans="6:8" x14ac:dyDescent="0.3">
      <c r="F3242" s="304"/>
      <c r="G3242" s="304"/>
      <c r="H3242" s="304"/>
    </row>
    <row r="3243" spans="6:8" x14ac:dyDescent="0.3">
      <c r="F3243" s="304"/>
      <c r="G3243" s="304"/>
      <c r="H3243" s="304"/>
    </row>
    <row r="3244" spans="6:8" x14ac:dyDescent="0.3">
      <c r="F3244" s="304"/>
      <c r="G3244" s="304"/>
      <c r="H3244" s="304"/>
    </row>
    <row r="3245" spans="6:8" x14ac:dyDescent="0.3">
      <c r="F3245" s="304"/>
      <c r="G3245" s="304"/>
      <c r="H3245" s="304"/>
    </row>
    <row r="3246" spans="6:8" x14ac:dyDescent="0.3">
      <c r="F3246" s="306"/>
      <c r="G3246" s="306"/>
      <c r="H3246" s="306"/>
    </row>
    <row r="3247" spans="6:8" x14ac:dyDescent="0.3">
      <c r="F3247" s="304"/>
      <c r="G3247" s="304"/>
      <c r="H3247" s="304"/>
    </row>
    <row r="3248" spans="6:8" x14ac:dyDescent="0.3">
      <c r="F3248" s="304"/>
      <c r="G3248" s="304"/>
      <c r="H3248" s="304"/>
    </row>
    <row r="3249" spans="6:8" x14ac:dyDescent="0.3">
      <c r="F3249" s="306"/>
      <c r="G3249" s="306"/>
      <c r="H3249" s="306"/>
    </row>
    <row r="3250" spans="6:8" x14ac:dyDescent="0.3">
      <c r="F3250" s="304"/>
      <c r="G3250" s="304"/>
      <c r="H3250" s="304"/>
    </row>
    <row r="3251" spans="6:8" x14ac:dyDescent="0.3">
      <c r="F3251" s="304"/>
      <c r="G3251" s="304"/>
      <c r="H3251" s="304"/>
    </row>
    <row r="3252" spans="6:8" x14ac:dyDescent="0.3">
      <c r="F3252" s="304"/>
      <c r="G3252" s="304"/>
      <c r="H3252" s="304"/>
    </row>
    <row r="3253" spans="6:8" x14ac:dyDescent="0.3">
      <c r="F3253" s="306"/>
      <c r="G3253" s="306"/>
      <c r="H3253" s="306"/>
    </row>
    <row r="3254" spans="6:8" x14ac:dyDescent="0.3">
      <c r="F3254" s="306"/>
      <c r="G3254" s="306"/>
      <c r="H3254" s="306"/>
    </row>
    <row r="3255" spans="6:8" x14ac:dyDescent="0.3">
      <c r="F3255" s="306"/>
      <c r="G3255" s="306"/>
      <c r="H3255" s="306"/>
    </row>
    <row r="3256" spans="6:8" x14ac:dyDescent="0.3">
      <c r="F3256" s="304"/>
      <c r="G3256" s="304"/>
      <c r="H3256" s="304"/>
    </row>
    <row r="3257" spans="6:8" x14ac:dyDescent="0.3">
      <c r="F3257" s="304"/>
      <c r="G3257" s="304"/>
      <c r="H3257" s="304"/>
    </row>
    <row r="3258" spans="6:8" x14ac:dyDescent="0.3">
      <c r="F3258" s="304"/>
      <c r="G3258" s="304"/>
      <c r="H3258" s="304"/>
    </row>
    <row r="3259" spans="6:8" x14ac:dyDescent="0.3">
      <c r="F3259" s="306"/>
      <c r="G3259" s="306"/>
      <c r="H3259" s="306"/>
    </row>
    <row r="3260" spans="6:8" x14ac:dyDescent="0.3">
      <c r="F3260" s="304"/>
      <c r="G3260" s="304"/>
      <c r="H3260" s="304"/>
    </row>
    <row r="3261" spans="6:8" x14ac:dyDescent="0.3">
      <c r="F3261" s="304"/>
      <c r="G3261" s="304"/>
      <c r="H3261" s="304"/>
    </row>
    <row r="3262" spans="6:8" x14ac:dyDescent="0.3">
      <c r="F3262" s="304"/>
      <c r="G3262" s="304"/>
      <c r="H3262" s="304"/>
    </row>
    <row r="3263" spans="6:8" x14ac:dyDescent="0.3">
      <c r="F3263" s="304"/>
      <c r="G3263" s="304"/>
      <c r="H3263" s="304"/>
    </row>
    <row r="3264" spans="6:8" x14ac:dyDescent="0.3">
      <c r="F3264" s="306"/>
      <c r="G3264" s="306"/>
      <c r="H3264" s="306"/>
    </row>
    <row r="3265" spans="6:8" x14ac:dyDescent="0.3">
      <c r="F3265" s="304"/>
      <c r="G3265" s="304"/>
      <c r="H3265" s="304"/>
    </row>
    <row r="3266" spans="6:8" x14ac:dyDescent="0.3">
      <c r="F3266" s="306"/>
      <c r="G3266" s="306"/>
      <c r="H3266" s="306"/>
    </row>
    <row r="3267" spans="6:8" x14ac:dyDescent="0.3">
      <c r="F3267" s="304"/>
      <c r="G3267" s="304"/>
      <c r="H3267" s="304"/>
    </row>
    <row r="3268" spans="6:8" x14ac:dyDescent="0.3">
      <c r="F3268" s="304"/>
      <c r="G3268" s="304"/>
      <c r="H3268" s="304"/>
    </row>
    <row r="3269" spans="6:8" x14ac:dyDescent="0.3">
      <c r="F3269" s="304"/>
      <c r="G3269" s="304"/>
      <c r="H3269" s="304"/>
    </row>
    <row r="3270" spans="6:8" x14ac:dyDescent="0.3">
      <c r="F3270" s="304"/>
      <c r="G3270" s="304"/>
      <c r="H3270" s="304"/>
    </row>
    <row r="3271" spans="6:8" x14ac:dyDescent="0.3">
      <c r="F3271" s="304"/>
      <c r="G3271" s="304"/>
      <c r="H3271" s="304"/>
    </row>
    <row r="3272" spans="6:8" x14ac:dyDescent="0.3">
      <c r="F3272" s="306"/>
      <c r="G3272" s="306"/>
      <c r="H3272" s="306"/>
    </row>
    <row r="3273" spans="6:8" x14ac:dyDescent="0.3">
      <c r="F3273" s="304"/>
      <c r="G3273" s="304"/>
      <c r="H3273" s="304"/>
    </row>
    <row r="3274" spans="6:8" x14ac:dyDescent="0.3">
      <c r="F3274" s="304"/>
      <c r="G3274" s="304"/>
      <c r="H3274" s="304"/>
    </row>
    <row r="3275" spans="6:8" x14ac:dyDescent="0.3">
      <c r="F3275" s="306"/>
      <c r="G3275" s="306"/>
      <c r="H3275" s="306"/>
    </row>
    <row r="3276" spans="6:8" x14ac:dyDescent="0.3">
      <c r="F3276" s="306"/>
      <c r="G3276" s="306"/>
      <c r="H3276" s="306"/>
    </row>
    <row r="3277" spans="6:8" x14ac:dyDescent="0.3">
      <c r="F3277" s="304"/>
      <c r="G3277" s="304"/>
      <c r="H3277" s="304"/>
    </row>
    <row r="3278" spans="6:8" x14ac:dyDescent="0.3">
      <c r="F3278" s="306"/>
      <c r="G3278" s="306"/>
      <c r="H3278" s="306"/>
    </row>
    <row r="3279" spans="6:8" x14ac:dyDescent="0.3">
      <c r="F3279" s="306"/>
      <c r="G3279" s="306"/>
      <c r="H3279" s="306"/>
    </row>
    <row r="3280" spans="6:8" x14ac:dyDescent="0.3">
      <c r="F3280" s="304"/>
      <c r="G3280" s="304"/>
      <c r="H3280" s="304"/>
    </row>
    <row r="3281" spans="6:8" x14ac:dyDescent="0.3">
      <c r="F3281" s="304"/>
      <c r="G3281" s="304"/>
      <c r="H3281" s="304"/>
    </row>
    <row r="3282" spans="6:8" x14ac:dyDescent="0.3">
      <c r="F3282" s="304"/>
      <c r="G3282" s="304"/>
      <c r="H3282" s="304"/>
    </row>
    <row r="3283" spans="6:8" x14ac:dyDescent="0.3">
      <c r="F3283" s="306"/>
      <c r="G3283" s="306"/>
      <c r="H3283" s="306"/>
    </row>
    <row r="3284" spans="6:8" x14ac:dyDescent="0.3">
      <c r="F3284" s="304"/>
      <c r="G3284" s="304"/>
      <c r="H3284" s="304"/>
    </row>
    <row r="3285" spans="6:8" x14ac:dyDescent="0.3">
      <c r="F3285" s="304"/>
      <c r="G3285" s="304"/>
      <c r="H3285" s="304"/>
    </row>
    <row r="3286" spans="6:8" x14ac:dyDescent="0.3">
      <c r="F3286" s="304"/>
      <c r="G3286" s="304"/>
      <c r="H3286" s="304"/>
    </row>
    <row r="3287" spans="6:8" x14ac:dyDescent="0.3">
      <c r="F3287" s="304"/>
      <c r="G3287" s="304"/>
      <c r="H3287" s="304"/>
    </row>
    <row r="3288" spans="6:8" x14ac:dyDescent="0.3">
      <c r="F3288" s="304"/>
      <c r="G3288" s="304"/>
      <c r="H3288" s="304"/>
    </row>
    <row r="3289" spans="6:8" x14ac:dyDescent="0.3">
      <c r="F3289" s="304"/>
      <c r="G3289" s="304"/>
      <c r="H3289" s="304"/>
    </row>
    <row r="3290" spans="6:8" x14ac:dyDescent="0.3">
      <c r="F3290" s="304"/>
      <c r="G3290" s="304"/>
      <c r="H3290" s="304"/>
    </row>
    <row r="3291" spans="6:8" x14ac:dyDescent="0.3">
      <c r="F3291" s="306"/>
      <c r="G3291" s="306"/>
      <c r="H3291" s="306"/>
    </row>
    <row r="3292" spans="6:8" x14ac:dyDescent="0.3">
      <c r="F3292" s="304"/>
      <c r="G3292" s="304"/>
      <c r="H3292" s="304"/>
    </row>
    <row r="3293" spans="6:8" x14ac:dyDescent="0.3">
      <c r="F3293" s="306"/>
      <c r="G3293" s="306"/>
      <c r="H3293" s="306"/>
    </row>
    <row r="3294" spans="6:8" x14ac:dyDescent="0.3">
      <c r="F3294" s="304"/>
      <c r="G3294" s="304"/>
      <c r="H3294" s="304"/>
    </row>
    <row r="3295" spans="6:8" x14ac:dyDescent="0.3">
      <c r="F3295" s="304"/>
      <c r="G3295" s="304"/>
      <c r="H3295" s="304"/>
    </row>
    <row r="3296" spans="6:8" x14ac:dyDescent="0.3">
      <c r="F3296" s="304"/>
      <c r="G3296" s="304"/>
      <c r="H3296" s="304"/>
    </row>
    <row r="3297" spans="6:8" x14ac:dyDescent="0.3">
      <c r="F3297" s="306"/>
      <c r="G3297" s="306"/>
      <c r="H3297" s="306"/>
    </row>
    <row r="3298" spans="6:8" x14ac:dyDescent="0.3">
      <c r="F3298" s="304"/>
      <c r="G3298" s="304"/>
      <c r="H3298" s="304"/>
    </row>
    <row r="3299" spans="6:8" x14ac:dyDescent="0.3">
      <c r="F3299" s="304"/>
      <c r="G3299" s="304"/>
      <c r="H3299" s="304"/>
    </row>
    <row r="3300" spans="6:8" x14ac:dyDescent="0.3">
      <c r="F3300" s="306"/>
      <c r="G3300" s="306"/>
      <c r="H3300" s="306"/>
    </row>
    <row r="3301" spans="6:8" x14ac:dyDescent="0.3">
      <c r="F3301" s="304"/>
      <c r="G3301" s="304"/>
      <c r="H3301" s="304"/>
    </row>
    <row r="3302" spans="6:8" x14ac:dyDescent="0.3">
      <c r="F3302" s="306"/>
      <c r="G3302" s="306"/>
      <c r="H3302" s="306"/>
    </row>
    <row r="3303" spans="6:8" x14ac:dyDescent="0.3">
      <c r="F3303" s="304"/>
      <c r="G3303" s="304"/>
      <c r="H3303" s="304"/>
    </row>
    <row r="3304" spans="6:8" x14ac:dyDescent="0.3">
      <c r="F3304" s="306"/>
      <c r="G3304" s="306"/>
      <c r="H3304" s="306"/>
    </row>
    <row r="3305" spans="6:8" x14ac:dyDescent="0.3">
      <c r="F3305" s="304"/>
      <c r="G3305" s="304"/>
      <c r="H3305" s="304"/>
    </row>
    <row r="3306" spans="6:8" x14ac:dyDescent="0.3">
      <c r="F3306" s="304"/>
      <c r="G3306" s="304"/>
      <c r="H3306" s="304"/>
    </row>
    <row r="3307" spans="6:8" x14ac:dyDescent="0.3">
      <c r="F3307" s="306"/>
      <c r="G3307" s="306"/>
      <c r="H3307" s="306"/>
    </row>
    <row r="3308" spans="6:8" x14ac:dyDescent="0.3">
      <c r="F3308" s="306"/>
      <c r="G3308" s="306"/>
      <c r="H3308" s="306"/>
    </row>
    <row r="3309" spans="6:8" x14ac:dyDescent="0.3">
      <c r="F3309" s="304"/>
      <c r="G3309" s="304"/>
      <c r="H3309" s="304"/>
    </row>
    <row r="3310" spans="6:8" x14ac:dyDescent="0.3">
      <c r="F3310" s="304"/>
      <c r="G3310" s="304"/>
      <c r="H3310" s="304"/>
    </row>
    <row r="3311" spans="6:8" x14ac:dyDescent="0.3">
      <c r="F3311" s="304"/>
      <c r="G3311" s="304"/>
      <c r="H3311" s="304"/>
    </row>
    <row r="3312" spans="6:8" x14ac:dyDescent="0.3">
      <c r="F3312" s="306"/>
      <c r="G3312" s="306"/>
      <c r="H3312" s="306"/>
    </row>
    <row r="3313" spans="6:8" x14ac:dyDescent="0.3">
      <c r="F3313" s="304"/>
      <c r="G3313" s="304"/>
      <c r="H3313" s="304"/>
    </row>
    <row r="3314" spans="6:8" x14ac:dyDescent="0.3">
      <c r="F3314" s="306"/>
      <c r="G3314" s="306"/>
      <c r="H3314" s="306"/>
    </row>
    <row r="3315" spans="6:8" x14ac:dyDescent="0.3">
      <c r="F3315" s="304"/>
      <c r="G3315" s="304"/>
      <c r="H3315" s="304"/>
    </row>
    <row r="3316" spans="6:8" x14ac:dyDescent="0.3">
      <c r="F3316" s="304"/>
      <c r="G3316" s="304"/>
      <c r="H3316" s="304"/>
    </row>
    <row r="3317" spans="6:8" x14ac:dyDescent="0.3">
      <c r="F3317" s="306"/>
      <c r="G3317" s="306"/>
      <c r="H3317" s="306"/>
    </row>
    <row r="3318" spans="6:8" x14ac:dyDescent="0.3">
      <c r="F3318" s="306"/>
      <c r="G3318" s="306"/>
      <c r="H3318" s="306"/>
    </row>
    <row r="3319" spans="6:8" x14ac:dyDescent="0.3">
      <c r="F3319" s="306"/>
      <c r="G3319" s="306"/>
      <c r="H3319" s="306"/>
    </row>
    <row r="3320" spans="6:8" x14ac:dyDescent="0.3">
      <c r="F3320" s="304"/>
      <c r="G3320" s="304"/>
      <c r="H3320" s="304"/>
    </row>
    <row r="3321" spans="6:8" x14ac:dyDescent="0.3">
      <c r="F3321" s="304"/>
      <c r="G3321" s="304"/>
      <c r="H3321" s="304"/>
    </row>
    <row r="3322" spans="6:8" x14ac:dyDescent="0.3">
      <c r="F3322" s="306"/>
      <c r="G3322" s="306"/>
      <c r="H3322" s="306"/>
    </row>
    <row r="3323" spans="6:8" x14ac:dyDescent="0.3">
      <c r="F3323" s="304"/>
      <c r="G3323" s="304"/>
      <c r="H3323" s="304"/>
    </row>
    <row r="3324" spans="6:8" x14ac:dyDescent="0.3">
      <c r="F3324" s="304"/>
      <c r="G3324" s="304"/>
      <c r="H3324" s="304"/>
    </row>
    <row r="3325" spans="6:8" x14ac:dyDescent="0.3">
      <c r="F3325" s="304"/>
      <c r="G3325" s="304"/>
      <c r="H3325" s="304"/>
    </row>
    <row r="3326" spans="6:8" x14ac:dyDescent="0.3">
      <c r="F3326" s="304"/>
      <c r="G3326" s="304"/>
      <c r="H3326" s="304"/>
    </row>
    <row r="3327" spans="6:8" x14ac:dyDescent="0.3">
      <c r="F3327" s="304"/>
      <c r="G3327" s="304"/>
      <c r="H3327" s="304"/>
    </row>
    <row r="3328" spans="6:8" x14ac:dyDescent="0.3">
      <c r="F3328" s="304"/>
      <c r="G3328" s="304"/>
      <c r="H3328" s="304"/>
    </row>
    <row r="3329" spans="6:8" x14ac:dyDescent="0.3">
      <c r="F3329" s="304"/>
      <c r="G3329" s="304"/>
      <c r="H3329" s="304"/>
    </row>
    <row r="3330" spans="6:8" x14ac:dyDescent="0.3">
      <c r="F3330" s="304"/>
      <c r="G3330" s="304"/>
      <c r="H3330" s="304"/>
    </row>
    <row r="3331" spans="6:8" x14ac:dyDescent="0.3">
      <c r="F3331" s="306"/>
      <c r="G3331" s="306"/>
      <c r="H3331" s="306"/>
    </row>
    <row r="3332" spans="6:8" x14ac:dyDescent="0.3">
      <c r="F3332" s="304"/>
      <c r="G3332" s="304"/>
      <c r="H3332" s="304"/>
    </row>
    <row r="3333" spans="6:8" x14ac:dyDescent="0.3">
      <c r="F3333" s="306"/>
      <c r="G3333" s="306"/>
      <c r="H3333" s="306"/>
    </row>
    <row r="3334" spans="6:8" x14ac:dyDescent="0.3">
      <c r="F3334" s="304"/>
      <c r="G3334" s="304"/>
      <c r="H3334" s="304"/>
    </row>
    <row r="3335" spans="6:8" x14ac:dyDescent="0.3">
      <c r="F3335" s="304"/>
      <c r="G3335" s="304"/>
      <c r="H3335" s="304"/>
    </row>
    <row r="3336" spans="6:8" x14ac:dyDescent="0.3">
      <c r="F3336" s="306"/>
      <c r="G3336" s="306"/>
      <c r="H3336" s="306"/>
    </row>
    <row r="3337" spans="6:8" x14ac:dyDescent="0.3">
      <c r="F3337" s="306"/>
      <c r="G3337" s="306"/>
      <c r="H3337" s="306"/>
    </row>
    <row r="3338" spans="6:8" x14ac:dyDescent="0.3">
      <c r="F3338" s="304"/>
      <c r="G3338" s="304"/>
      <c r="H3338" s="304"/>
    </row>
    <row r="3339" spans="6:8" x14ac:dyDescent="0.3">
      <c r="F3339" s="304"/>
      <c r="G3339" s="304"/>
      <c r="H3339" s="304"/>
    </row>
    <row r="3340" spans="6:8" x14ac:dyDescent="0.3">
      <c r="F3340" s="306"/>
      <c r="G3340" s="306"/>
      <c r="H3340" s="306"/>
    </row>
    <row r="3341" spans="6:8" x14ac:dyDescent="0.3">
      <c r="F3341" s="306"/>
      <c r="G3341" s="306"/>
      <c r="H3341" s="306"/>
    </row>
    <row r="3342" spans="6:8" x14ac:dyDescent="0.3">
      <c r="F3342" s="304"/>
      <c r="G3342" s="304"/>
      <c r="H3342" s="304"/>
    </row>
    <row r="3343" spans="6:8" x14ac:dyDescent="0.3">
      <c r="F3343" s="306"/>
      <c r="G3343" s="306"/>
      <c r="H3343" s="306"/>
    </row>
    <row r="3344" spans="6:8" x14ac:dyDescent="0.3">
      <c r="F3344" s="306"/>
      <c r="G3344" s="306"/>
      <c r="H3344" s="306"/>
    </row>
    <row r="3345" spans="6:8" x14ac:dyDescent="0.3">
      <c r="F3345" s="306"/>
      <c r="G3345" s="306"/>
      <c r="H3345" s="306"/>
    </row>
    <row r="3346" spans="6:8" x14ac:dyDescent="0.3">
      <c r="F3346" s="304"/>
      <c r="G3346" s="304"/>
      <c r="H3346" s="304"/>
    </row>
    <row r="3347" spans="6:8" x14ac:dyDescent="0.3">
      <c r="F3347" s="304"/>
      <c r="G3347" s="304"/>
      <c r="H3347" s="304"/>
    </row>
    <row r="3348" spans="6:8" x14ac:dyDescent="0.3">
      <c r="F3348" s="304"/>
      <c r="G3348" s="304"/>
      <c r="H3348" s="304"/>
    </row>
    <row r="3349" spans="6:8" x14ac:dyDescent="0.3">
      <c r="F3349" s="304"/>
      <c r="G3349" s="304"/>
      <c r="H3349" s="304"/>
    </row>
    <row r="3350" spans="6:8" x14ac:dyDescent="0.3">
      <c r="F3350" s="306"/>
      <c r="G3350" s="306"/>
      <c r="H3350" s="306"/>
    </row>
    <row r="3351" spans="6:8" x14ac:dyDescent="0.3">
      <c r="F3351" s="304"/>
      <c r="G3351" s="304"/>
      <c r="H3351" s="304"/>
    </row>
    <row r="3352" spans="6:8" x14ac:dyDescent="0.3">
      <c r="F3352" s="304"/>
      <c r="G3352" s="304"/>
      <c r="H3352" s="304"/>
    </row>
    <row r="3353" spans="6:8" x14ac:dyDescent="0.3">
      <c r="F3353" s="304"/>
      <c r="G3353" s="304"/>
      <c r="H3353" s="304"/>
    </row>
    <row r="3354" spans="6:8" x14ac:dyDescent="0.3">
      <c r="F3354" s="306"/>
      <c r="G3354" s="306"/>
      <c r="H3354" s="306"/>
    </row>
    <row r="3355" spans="6:8" x14ac:dyDescent="0.3">
      <c r="F3355" s="304"/>
      <c r="G3355" s="304"/>
      <c r="H3355" s="304"/>
    </row>
    <row r="3356" spans="6:8" x14ac:dyDescent="0.3">
      <c r="F3356" s="304"/>
      <c r="G3356" s="304"/>
      <c r="H3356" s="304"/>
    </row>
    <row r="3357" spans="6:8" x14ac:dyDescent="0.3">
      <c r="F3357" s="304"/>
      <c r="G3357" s="304"/>
      <c r="H3357" s="304"/>
    </row>
    <row r="3358" spans="6:8" x14ac:dyDescent="0.3">
      <c r="F3358" s="304"/>
      <c r="G3358" s="304"/>
      <c r="H3358" s="304"/>
    </row>
    <row r="3359" spans="6:8" x14ac:dyDescent="0.3">
      <c r="F3359" s="304"/>
      <c r="G3359" s="304"/>
      <c r="H3359" s="304"/>
    </row>
    <row r="3360" spans="6:8" x14ac:dyDescent="0.3">
      <c r="F3360" s="304"/>
      <c r="G3360" s="304"/>
      <c r="H3360" s="304"/>
    </row>
    <row r="3361" spans="6:8" x14ac:dyDescent="0.3">
      <c r="F3361" s="304"/>
      <c r="G3361" s="304"/>
      <c r="H3361" s="304"/>
    </row>
    <row r="3362" spans="6:8" x14ac:dyDescent="0.3">
      <c r="F3362" s="304"/>
      <c r="G3362" s="304"/>
      <c r="H3362" s="304"/>
    </row>
    <row r="3363" spans="6:8" x14ac:dyDescent="0.3">
      <c r="F3363" s="306"/>
      <c r="G3363" s="306"/>
      <c r="H3363" s="306"/>
    </row>
    <row r="3364" spans="6:8" x14ac:dyDescent="0.3">
      <c r="F3364" s="304"/>
      <c r="G3364" s="304"/>
      <c r="H3364" s="304"/>
    </row>
    <row r="3365" spans="6:8" x14ac:dyDescent="0.3">
      <c r="F3365" s="306"/>
      <c r="G3365" s="306"/>
      <c r="H3365" s="306"/>
    </row>
    <row r="3366" spans="6:8" x14ac:dyDescent="0.3">
      <c r="F3366" s="304"/>
      <c r="G3366" s="304"/>
      <c r="H3366" s="304"/>
    </row>
    <row r="3367" spans="6:8" x14ac:dyDescent="0.3">
      <c r="F3367" s="306"/>
      <c r="G3367" s="306"/>
      <c r="H3367" s="306"/>
    </row>
    <row r="3368" spans="6:8" x14ac:dyDescent="0.3">
      <c r="F3368" s="306"/>
      <c r="G3368" s="306"/>
      <c r="H3368" s="306"/>
    </row>
    <row r="3369" spans="6:8" x14ac:dyDescent="0.3">
      <c r="F3369" s="306"/>
      <c r="G3369" s="306"/>
      <c r="H3369" s="306"/>
    </row>
    <row r="3370" spans="6:8" x14ac:dyDescent="0.3">
      <c r="F3370" s="304"/>
      <c r="G3370" s="304"/>
      <c r="H3370" s="304"/>
    </row>
    <row r="3371" spans="6:8" x14ac:dyDescent="0.3">
      <c r="F3371" s="304"/>
      <c r="G3371" s="304"/>
      <c r="H3371" s="304"/>
    </row>
    <row r="3372" spans="6:8" x14ac:dyDescent="0.3">
      <c r="F3372" s="304"/>
      <c r="G3372" s="304"/>
      <c r="H3372" s="304"/>
    </row>
    <row r="3373" spans="6:8" x14ac:dyDescent="0.3">
      <c r="F3373" s="306"/>
      <c r="G3373" s="306"/>
      <c r="H3373" s="306"/>
    </row>
    <row r="3374" spans="6:8" x14ac:dyDescent="0.3">
      <c r="F3374" s="304"/>
      <c r="G3374" s="304"/>
      <c r="H3374" s="304"/>
    </row>
    <row r="3375" spans="6:8" x14ac:dyDescent="0.3">
      <c r="F3375" s="304"/>
      <c r="G3375" s="304"/>
      <c r="H3375" s="304"/>
    </row>
    <row r="3376" spans="6:8" x14ac:dyDescent="0.3">
      <c r="F3376" s="304"/>
      <c r="G3376" s="304"/>
      <c r="H3376" s="304"/>
    </row>
    <row r="3377" spans="6:8" x14ac:dyDescent="0.3">
      <c r="F3377" s="306"/>
      <c r="G3377" s="306"/>
      <c r="H3377" s="306"/>
    </row>
    <row r="3378" spans="6:8" x14ac:dyDescent="0.3">
      <c r="F3378" s="304"/>
      <c r="G3378" s="304"/>
      <c r="H3378" s="304"/>
    </row>
    <row r="3379" spans="6:8" x14ac:dyDescent="0.3">
      <c r="F3379" s="304"/>
      <c r="G3379" s="304"/>
      <c r="H3379" s="304"/>
    </row>
    <row r="3380" spans="6:8" x14ac:dyDescent="0.3">
      <c r="F3380" s="304"/>
      <c r="G3380" s="304"/>
      <c r="H3380" s="304"/>
    </row>
    <row r="3381" spans="6:8" x14ac:dyDescent="0.3">
      <c r="F3381" s="306"/>
      <c r="G3381" s="306"/>
      <c r="H3381" s="306"/>
    </row>
    <row r="3382" spans="6:8" x14ac:dyDescent="0.3">
      <c r="F3382" s="304"/>
      <c r="G3382" s="304"/>
      <c r="H3382" s="304"/>
    </row>
    <row r="3383" spans="6:8" x14ac:dyDescent="0.3">
      <c r="F3383" s="304"/>
      <c r="G3383" s="304"/>
      <c r="H3383" s="304"/>
    </row>
    <row r="3384" spans="6:8" x14ac:dyDescent="0.3">
      <c r="F3384" s="304"/>
      <c r="G3384" s="304"/>
      <c r="H3384" s="304"/>
    </row>
    <row r="3385" spans="6:8" x14ac:dyDescent="0.3">
      <c r="F3385" s="304"/>
      <c r="G3385" s="304"/>
      <c r="H3385" s="304"/>
    </row>
    <row r="3386" spans="6:8" x14ac:dyDescent="0.3">
      <c r="F3386" s="304"/>
      <c r="G3386" s="304"/>
      <c r="H3386" s="304"/>
    </row>
    <row r="3387" spans="6:8" x14ac:dyDescent="0.3">
      <c r="F3387" s="306"/>
      <c r="G3387" s="306"/>
      <c r="H3387" s="306"/>
    </row>
    <row r="3388" spans="6:8" x14ac:dyDescent="0.3">
      <c r="F3388" s="306"/>
      <c r="G3388" s="306"/>
      <c r="H3388" s="306"/>
    </row>
    <row r="3389" spans="6:8" x14ac:dyDescent="0.3">
      <c r="F3389" s="304"/>
      <c r="G3389" s="304"/>
      <c r="H3389" s="304"/>
    </row>
    <row r="3390" spans="6:8" x14ac:dyDescent="0.3">
      <c r="F3390" s="306"/>
      <c r="G3390" s="306"/>
      <c r="H3390" s="306"/>
    </row>
    <row r="3391" spans="6:8" x14ac:dyDescent="0.3">
      <c r="F3391" s="304"/>
      <c r="G3391" s="304"/>
      <c r="H3391" s="304"/>
    </row>
    <row r="3392" spans="6:8" x14ac:dyDescent="0.3">
      <c r="F3392" s="306"/>
      <c r="G3392" s="306"/>
      <c r="H3392" s="306"/>
    </row>
    <row r="3393" spans="6:8" x14ac:dyDescent="0.3">
      <c r="F3393" s="306"/>
      <c r="G3393" s="306"/>
      <c r="H3393" s="306"/>
    </row>
    <row r="3394" spans="6:8" x14ac:dyDescent="0.3">
      <c r="F3394" s="306"/>
      <c r="G3394" s="306"/>
      <c r="H3394" s="306"/>
    </row>
    <row r="3395" spans="6:8" x14ac:dyDescent="0.3">
      <c r="F3395" s="304"/>
      <c r="G3395" s="304"/>
      <c r="H3395" s="304"/>
    </row>
    <row r="3396" spans="6:8" x14ac:dyDescent="0.3">
      <c r="F3396" s="304"/>
      <c r="G3396" s="304"/>
      <c r="H3396" s="304"/>
    </row>
    <row r="3397" spans="6:8" x14ac:dyDescent="0.3">
      <c r="F3397" s="304"/>
      <c r="G3397" s="304"/>
      <c r="H3397" s="304"/>
    </row>
    <row r="3398" spans="6:8" x14ac:dyDescent="0.3">
      <c r="F3398" s="306"/>
      <c r="G3398" s="306"/>
      <c r="H3398" s="306"/>
    </row>
    <row r="3399" spans="6:8" x14ac:dyDescent="0.3">
      <c r="F3399" s="306"/>
      <c r="G3399" s="306"/>
      <c r="H3399" s="306"/>
    </row>
    <row r="3400" spans="6:8" x14ac:dyDescent="0.3">
      <c r="F3400" s="306"/>
      <c r="G3400" s="306"/>
      <c r="H3400" s="306"/>
    </row>
    <row r="3401" spans="6:8" x14ac:dyDescent="0.3">
      <c r="F3401" s="306"/>
      <c r="G3401" s="306"/>
      <c r="H3401" s="306"/>
    </row>
    <row r="3402" spans="6:8" x14ac:dyDescent="0.3">
      <c r="F3402" s="304"/>
      <c r="G3402" s="304"/>
      <c r="H3402" s="304"/>
    </row>
    <row r="3403" spans="6:8" x14ac:dyDescent="0.3">
      <c r="F3403" s="306"/>
      <c r="G3403" s="306"/>
      <c r="H3403" s="306"/>
    </row>
    <row r="3404" spans="6:8" x14ac:dyDescent="0.3">
      <c r="F3404" s="306"/>
      <c r="G3404" s="306"/>
      <c r="H3404" s="306"/>
    </row>
    <row r="3405" spans="6:8" x14ac:dyDescent="0.3">
      <c r="F3405" s="304"/>
      <c r="G3405" s="304"/>
      <c r="H3405" s="304"/>
    </row>
    <row r="3406" spans="6:8" x14ac:dyDescent="0.3">
      <c r="F3406" s="306"/>
      <c r="G3406" s="306"/>
      <c r="H3406" s="306"/>
    </row>
    <row r="3407" spans="6:8" x14ac:dyDescent="0.3">
      <c r="F3407" s="304"/>
      <c r="G3407" s="304"/>
      <c r="H3407" s="304"/>
    </row>
    <row r="3408" spans="6:8" x14ac:dyDescent="0.3">
      <c r="F3408" s="306"/>
      <c r="G3408" s="306"/>
      <c r="H3408" s="306"/>
    </row>
    <row r="3409" spans="6:8" x14ac:dyDescent="0.3">
      <c r="F3409" s="304"/>
      <c r="G3409" s="304"/>
      <c r="H3409" s="304"/>
    </row>
    <row r="3410" spans="6:8" x14ac:dyDescent="0.3">
      <c r="F3410" s="304"/>
      <c r="G3410" s="304"/>
      <c r="H3410" s="304"/>
    </row>
    <row r="3411" spans="6:8" x14ac:dyDescent="0.3">
      <c r="F3411" s="306"/>
      <c r="G3411" s="306"/>
      <c r="H3411" s="306"/>
    </row>
    <row r="3412" spans="6:8" x14ac:dyDescent="0.3">
      <c r="F3412" s="304"/>
      <c r="G3412" s="304"/>
      <c r="H3412" s="304"/>
    </row>
    <row r="3413" spans="6:8" x14ac:dyDescent="0.3">
      <c r="F3413" s="304"/>
      <c r="G3413" s="304"/>
      <c r="H3413" s="304"/>
    </row>
    <row r="3414" spans="6:8" x14ac:dyDescent="0.3">
      <c r="F3414" s="304"/>
      <c r="G3414" s="304"/>
      <c r="H3414" s="304"/>
    </row>
    <row r="3415" spans="6:8" x14ac:dyDescent="0.3">
      <c r="F3415" s="304"/>
      <c r="G3415" s="304"/>
      <c r="H3415" s="304"/>
    </row>
    <row r="3416" spans="6:8" x14ac:dyDescent="0.3">
      <c r="F3416" s="306"/>
      <c r="G3416" s="306"/>
      <c r="H3416" s="306"/>
    </row>
    <row r="3417" spans="6:8" x14ac:dyDescent="0.3">
      <c r="F3417" s="304"/>
      <c r="G3417" s="304"/>
      <c r="H3417" s="304"/>
    </row>
    <row r="3418" spans="6:8" x14ac:dyDescent="0.3">
      <c r="F3418" s="306"/>
      <c r="G3418" s="306"/>
      <c r="H3418" s="306"/>
    </row>
    <row r="3419" spans="6:8" x14ac:dyDescent="0.3">
      <c r="F3419" s="306"/>
      <c r="G3419" s="306"/>
      <c r="H3419" s="306"/>
    </row>
    <row r="3420" spans="6:8" x14ac:dyDescent="0.3">
      <c r="F3420" s="304"/>
      <c r="G3420" s="304"/>
      <c r="H3420" s="304"/>
    </row>
    <row r="3421" spans="6:8" x14ac:dyDescent="0.3">
      <c r="F3421" s="306"/>
      <c r="G3421" s="306"/>
      <c r="H3421" s="306"/>
    </row>
    <row r="3422" spans="6:8" x14ac:dyDescent="0.3">
      <c r="F3422" s="304"/>
      <c r="G3422" s="304"/>
      <c r="H3422" s="304"/>
    </row>
    <row r="3423" spans="6:8" x14ac:dyDescent="0.3">
      <c r="F3423" s="304"/>
      <c r="G3423" s="304"/>
      <c r="H3423" s="304"/>
    </row>
    <row r="3424" spans="6:8" x14ac:dyDescent="0.3">
      <c r="F3424" s="304"/>
      <c r="G3424" s="304"/>
      <c r="H3424" s="304"/>
    </row>
    <row r="3425" spans="6:8" x14ac:dyDescent="0.3">
      <c r="F3425" s="306"/>
      <c r="G3425" s="306"/>
      <c r="H3425" s="306"/>
    </row>
    <row r="3426" spans="6:8" x14ac:dyDescent="0.3">
      <c r="F3426" s="304"/>
      <c r="G3426" s="304"/>
      <c r="H3426" s="304"/>
    </row>
    <row r="3427" spans="6:8" x14ac:dyDescent="0.3">
      <c r="F3427" s="304"/>
      <c r="G3427" s="304"/>
      <c r="H3427" s="304"/>
    </row>
    <row r="3428" spans="6:8" x14ac:dyDescent="0.3">
      <c r="F3428" s="306"/>
      <c r="G3428" s="306"/>
      <c r="H3428" s="306"/>
    </row>
    <row r="3429" spans="6:8" x14ac:dyDescent="0.3">
      <c r="F3429" s="304"/>
      <c r="G3429" s="304"/>
      <c r="H3429" s="304"/>
    </row>
    <row r="3430" spans="6:8" x14ac:dyDescent="0.3">
      <c r="F3430" s="306"/>
      <c r="G3430" s="306"/>
      <c r="H3430" s="306"/>
    </row>
    <row r="3431" spans="6:8" x14ac:dyDescent="0.3">
      <c r="F3431" s="306"/>
      <c r="G3431" s="306"/>
      <c r="H3431" s="306"/>
    </row>
    <row r="3432" spans="6:8" x14ac:dyDescent="0.3">
      <c r="F3432" s="304"/>
      <c r="G3432" s="304"/>
      <c r="H3432" s="304"/>
    </row>
    <row r="3433" spans="6:8" x14ac:dyDescent="0.3">
      <c r="F3433" s="304"/>
      <c r="G3433" s="304"/>
      <c r="H3433" s="304"/>
    </row>
    <row r="3434" spans="6:8" x14ac:dyDescent="0.3">
      <c r="F3434" s="304"/>
      <c r="G3434" s="304"/>
      <c r="H3434" s="304"/>
    </row>
    <row r="3435" spans="6:8" x14ac:dyDescent="0.3">
      <c r="F3435" s="304"/>
      <c r="G3435" s="304"/>
      <c r="H3435" s="304"/>
    </row>
    <row r="3436" spans="6:8" x14ac:dyDescent="0.3">
      <c r="F3436" s="304"/>
      <c r="G3436" s="304"/>
      <c r="H3436" s="304"/>
    </row>
    <row r="3437" spans="6:8" x14ac:dyDescent="0.3">
      <c r="F3437" s="304"/>
      <c r="G3437" s="304"/>
      <c r="H3437" s="304"/>
    </row>
    <row r="3438" spans="6:8" x14ac:dyDescent="0.3">
      <c r="F3438" s="304"/>
      <c r="G3438" s="304"/>
      <c r="H3438" s="304"/>
    </row>
    <row r="3439" spans="6:8" x14ac:dyDescent="0.3">
      <c r="F3439" s="304"/>
      <c r="G3439" s="304"/>
      <c r="H3439" s="304"/>
    </row>
    <row r="3440" spans="6:8" x14ac:dyDescent="0.3">
      <c r="F3440" s="304"/>
      <c r="G3440" s="304"/>
      <c r="H3440" s="304"/>
    </row>
    <row r="3441" spans="6:8" x14ac:dyDescent="0.3">
      <c r="F3441" s="304"/>
      <c r="G3441" s="304"/>
      <c r="H3441" s="304"/>
    </row>
    <row r="3442" spans="6:8" x14ac:dyDescent="0.3">
      <c r="F3442" s="304"/>
      <c r="G3442" s="304"/>
      <c r="H3442" s="304"/>
    </row>
    <row r="3443" spans="6:8" x14ac:dyDescent="0.3">
      <c r="F3443" s="306"/>
      <c r="G3443" s="306"/>
      <c r="H3443" s="306"/>
    </row>
    <row r="3444" spans="6:8" x14ac:dyDescent="0.3">
      <c r="F3444" s="304"/>
      <c r="G3444" s="304"/>
      <c r="H3444" s="304"/>
    </row>
    <row r="3445" spans="6:8" x14ac:dyDescent="0.3">
      <c r="F3445" s="306"/>
      <c r="G3445" s="306"/>
      <c r="H3445" s="306"/>
    </row>
    <row r="3446" spans="6:8" x14ac:dyDescent="0.3">
      <c r="F3446" s="304"/>
      <c r="G3446" s="304"/>
      <c r="H3446" s="304"/>
    </row>
    <row r="3447" spans="6:8" x14ac:dyDescent="0.3">
      <c r="F3447" s="304"/>
      <c r="G3447" s="304"/>
      <c r="H3447" s="304"/>
    </row>
    <row r="3448" spans="6:8" x14ac:dyDescent="0.3">
      <c r="F3448" s="306"/>
      <c r="G3448" s="306"/>
      <c r="H3448" s="306"/>
    </row>
    <row r="3449" spans="6:8" x14ac:dyDescent="0.3">
      <c r="F3449" s="304"/>
      <c r="G3449" s="304"/>
      <c r="H3449" s="304"/>
    </row>
    <row r="3450" spans="6:8" x14ac:dyDescent="0.3">
      <c r="F3450" s="304"/>
      <c r="G3450" s="304"/>
      <c r="H3450" s="304"/>
    </row>
    <row r="3451" spans="6:8" x14ac:dyDescent="0.3">
      <c r="F3451" s="304"/>
      <c r="G3451" s="304"/>
      <c r="H3451" s="304"/>
    </row>
    <row r="3452" spans="6:8" x14ac:dyDescent="0.3">
      <c r="F3452" s="304"/>
      <c r="G3452" s="304"/>
      <c r="H3452" s="304"/>
    </row>
    <row r="3453" spans="6:8" x14ac:dyDescent="0.3">
      <c r="F3453" s="306"/>
      <c r="G3453" s="306"/>
      <c r="H3453" s="306"/>
    </row>
    <row r="3454" spans="6:8" x14ac:dyDescent="0.3">
      <c r="F3454" s="304"/>
      <c r="G3454" s="304"/>
      <c r="H3454" s="304"/>
    </row>
    <row r="3455" spans="6:8" x14ac:dyDescent="0.3">
      <c r="F3455" s="304"/>
      <c r="G3455" s="304"/>
      <c r="H3455" s="304"/>
    </row>
    <row r="3456" spans="6:8" x14ac:dyDescent="0.3">
      <c r="F3456" s="306"/>
      <c r="G3456" s="306"/>
      <c r="H3456" s="306"/>
    </row>
    <row r="3457" spans="5:8" x14ac:dyDescent="0.3">
      <c r="F3457" s="304"/>
      <c r="G3457" s="304"/>
      <c r="H3457" s="304"/>
    </row>
    <row r="3458" spans="5:8" x14ac:dyDescent="0.3">
      <c r="F3458" s="306"/>
      <c r="G3458" s="306"/>
      <c r="H3458" s="306"/>
    </row>
    <row r="3459" spans="5:8" x14ac:dyDescent="0.3">
      <c r="F3459" s="304"/>
      <c r="G3459" s="304"/>
      <c r="H3459" s="304"/>
    </row>
    <row r="3460" spans="5:8" x14ac:dyDescent="0.3">
      <c r="F3460" s="304"/>
      <c r="G3460" s="304"/>
      <c r="H3460" s="304"/>
    </row>
    <row r="3461" spans="5:8" x14ac:dyDescent="0.3">
      <c r="F3461" s="306"/>
      <c r="G3461" s="306"/>
      <c r="H3461" s="306"/>
    </row>
    <row r="3462" spans="5:8" x14ac:dyDescent="0.3">
      <c r="E3462" s="304"/>
      <c r="F3462" s="304"/>
      <c r="G3462" s="304"/>
      <c r="H3462" s="304"/>
    </row>
    <row r="3463" spans="5:8" x14ac:dyDescent="0.3">
      <c r="F3463" s="306"/>
      <c r="G3463" s="306"/>
      <c r="H3463" s="306"/>
    </row>
    <row r="3464" spans="5:8" x14ac:dyDescent="0.3">
      <c r="F3464" s="304"/>
      <c r="G3464" s="304"/>
      <c r="H3464" s="304"/>
    </row>
    <row r="3465" spans="5:8" x14ac:dyDescent="0.3">
      <c r="F3465" s="304"/>
      <c r="G3465" s="304"/>
      <c r="H3465" s="304"/>
    </row>
    <row r="3466" spans="5:8" x14ac:dyDescent="0.3">
      <c r="F3466" s="304"/>
      <c r="G3466" s="304"/>
      <c r="H3466" s="304"/>
    </row>
    <row r="3467" spans="5:8" x14ac:dyDescent="0.3">
      <c r="F3467" s="306"/>
      <c r="G3467" s="306"/>
      <c r="H3467" s="306"/>
    </row>
    <row r="3468" spans="5:8" x14ac:dyDescent="0.3">
      <c r="E3468" s="304"/>
      <c r="F3468" s="304"/>
      <c r="G3468" s="304"/>
      <c r="H3468" s="304"/>
    </row>
    <row r="3469" spans="5:8" x14ac:dyDescent="0.3">
      <c r="F3469" s="304"/>
      <c r="G3469" s="304"/>
      <c r="H3469" s="304"/>
    </row>
    <row r="3470" spans="5:8" x14ac:dyDescent="0.3">
      <c r="F3470" s="306"/>
      <c r="G3470" s="306"/>
      <c r="H3470" s="306"/>
    </row>
    <row r="3471" spans="5:8" x14ac:dyDescent="0.3">
      <c r="F3471" s="304"/>
      <c r="G3471" s="304"/>
      <c r="H3471" s="304"/>
    </row>
    <row r="3472" spans="5:8" x14ac:dyDescent="0.3">
      <c r="E3472" s="304"/>
      <c r="F3472" s="304"/>
      <c r="G3472" s="304"/>
      <c r="H3472" s="304"/>
    </row>
    <row r="3473" spans="5:8" x14ac:dyDescent="0.3">
      <c r="F3473" s="306"/>
      <c r="G3473" s="306"/>
      <c r="H3473" s="306"/>
    </row>
    <row r="3474" spans="5:8" x14ac:dyDescent="0.3">
      <c r="F3474" s="304"/>
      <c r="G3474" s="304"/>
      <c r="H3474" s="304"/>
    </row>
    <row r="3475" spans="5:8" x14ac:dyDescent="0.3">
      <c r="F3475" s="306"/>
      <c r="G3475" s="306"/>
      <c r="H3475" s="306"/>
    </row>
    <row r="3476" spans="5:8" x14ac:dyDescent="0.3">
      <c r="F3476" s="304"/>
      <c r="G3476" s="304"/>
      <c r="H3476" s="304"/>
    </row>
    <row r="3477" spans="5:8" x14ac:dyDescent="0.3">
      <c r="F3477" s="306"/>
      <c r="G3477" s="306"/>
      <c r="H3477" s="306"/>
    </row>
    <row r="3478" spans="5:8" x14ac:dyDescent="0.3">
      <c r="F3478" s="304"/>
      <c r="G3478" s="304"/>
      <c r="H3478" s="304"/>
    </row>
    <row r="3479" spans="5:8" x14ac:dyDescent="0.3">
      <c r="F3479" s="306"/>
      <c r="G3479" s="306"/>
      <c r="H3479" s="306"/>
    </row>
    <row r="3480" spans="5:8" x14ac:dyDescent="0.3">
      <c r="F3480" s="304"/>
      <c r="G3480" s="304"/>
      <c r="H3480" s="304"/>
    </row>
    <row r="3481" spans="5:8" x14ac:dyDescent="0.3">
      <c r="F3481" s="306"/>
      <c r="G3481" s="306"/>
      <c r="H3481" s="306"/>
    </row>
    <row r="3482" spans="5:8" x14ac:dyDescent="0.3">
      <c r="E3482" s="304"/>
      <c r="F3482" s="304"/>
      <c r="G3482" s="304"/>
      <c r="H3482" s="304"/>
    </row>
    <row r="3483" spans="5:8" x14ac:dyDescent="0.3">
      <c r="F3483" s="306"/>
      <c r="G3483" s="306"/>
      <c r="H3483" s="306"/>
    </row>
    <row r="3484" spans="5:8" x14ac:dyDescent="0.3">
      <c r="F3484" s="304"/>
      <c r="G3484" s="304"/>
      <c r="H3484" s="304"/>
    </row>
    <row r="3485" spans="5:8" x14ac:dyDescent="0.3">
      <c r="F3485" s="306"/>
      <c r="G3485" s="306"/>
      <c r="H3485" s="306"/>
    </row>
    <row r="3486" spans="5:8" x14ac:dyDescent="0.3">
      <c r="F3486" s="306"/>
      <c r="G3486" s="306"/>
      <c r="H3486" s="306"/>
    </row>
    <row r="3487" spans="5:8" x14ac:dyDescent="0.3">
      <c r="F3487" s="304"/>
      <c r="G3487" s="304"/>
      <c r="H3487" s="304"/>
    </row>
    <row r="3488" spans="5:8" x14ac:dyDescent="0.3">
      <c r="F3488" s="306"/>
      <c r="G3488" s="306"/>
      <c r="H3488" s="306"/>
    </row>
    <row r="3489" spans="5:8" x14ac:dyDescent="0.3">
      <c r="E3489" s="304"/>
      <c r="F3489" s="304"/>
      <c r="G3489" s="304"/>
      <c r="H3489" s="304"/>
    </row>
    <row r="3490" spans="5:8" x14ac:dyDescent="0.3">
      <c r="F3490" s="306"/>
      <c r="G3490" s="306"/>
      <c r="H3490" s="306"/>
    </row>
    <row r="3491" spans="5:8" x14ac:dyDescent="0.3">
      <c r="F3491" s="304"/>
      <c r="G3491" s="304"/>
      <c r="H3491" s="304"/>
    </row>
    <row r="3492" spans="5:8" x14ac:dyDescent="0.3">
      <c r="F3492" s="306"/>
      <c r="G3492" s="306"/>
      <c r="H3492" s="306"/>
    </row>
    <row r="3493" spans="5:8" x14ac:dyDescent="0.3">
      <c r="F3493" s="304"/>
      <c r="G3493" s="304"/>
      <c r="H3493" s="304"/>
    </row>
    <row r="3494" spans="5:8" x14ac:dyDescent="0.3">
      <c r="F3494" s="306"/>
      <c r="G3494" s="306"/>
      <c r="H3494" s="306"/>
    </row>
    <row r="3495" spans="5:8" x14ac:dyDescent="0.3">
      <c r="F3495" s="304"/>
      <c r="G3495" s="304"/>
      <c r="H3495" s="304"/>
    </row>
    <row r="3496" spans="5:8" x14ac:dyDescent="0.3">
      <c r="E3496" s="304"/>
      <c r="F3496" s="304"/>
      <c r="G3496" s="304"/>
      <c r="H3496" s="304"/>
    </row>
    <row r="3497" spans="5:8" x14ac:dyDescent="0.3">
      <c r="F3497" s="304"/>
      <c r="G3497" s="304"/>
      <c r="H3497" s="304"/>
    </row>
    <row r="3498" spans="5:8" x14ac:dyDescent="0.3">
      <c r="F3498" s="306"/>
      <c r="G3498" s="306"/>
      <c r="H3498" s="306"/>
    </row>
    <row r="3499" spans="5:8" x14ac:dyDescent="0.3">
      <c r="E3499" s="304"/>
      <c r="F3499" s="304"/>
      <c r="G3499" s="304"/>
      <c r="H3499" s="304"/>
    </row>
    <row r="3500" spans="5:8" x14ac:dyDescent="0.3">
      <c r="F3500" s="306"/>
      <c r="G3500" s="306"/>
      <c r="H3500" s="306"/>
    </row>
    <row r="3501" spans="5:8" x14ac:dyDescent="0.3">
      <c r="F3501" s="304"/>
      <c r="G3501" s="304"/>
      <c r="H3501" s="304"/>
    </row>
    <row r="3502" spans="5:8" x14ac:dyDescent="0.3">
      <c r="F3502" s="304"/>
      <c r="G3502" s="304"/>
      <c r="H3502" s="304"/>
    </row>
    <row r="3503" spans="5:8" x14ac:dyDescent="0.3">
      <c r="F3503" s="306"/>
      <c r="G3503" s="306"/>
      <c r="H3503" s="306"/>
    </row>
    <row r="3504" spans="5:8" x14ac:dyDescent="0.3">
      <c r="F3504" s="304"/>
      <c r="G3504" s="304"/>
      <c r="H3504" s="304"/>
    </row>
    <row r="3505" spans="5:8" x14ac:dyDescent="0.3">
      <c r="E3505" s="304"/>
      <c r="F3505" s="304"/>
      <c r="G3505" s="304"/>
      <c r="H3505" s="304"/>
    </row>
    <row r="3506" spans="5:8" x14ac:dyDescent="0.3">
      <c r="F3506" s="306"/>
      <c r="G3506" s="306"/>
      <c r="H3506" s="306"/>
    </row>
    <row r="3507" spans="5:8" x14ac:dyDescent="0.3">
      <c r="F3507" s="304"/>
      <c r="G3507" s="304"/>
      <c r="H3507" s="304"/>
    </row>
    <row r="3508" spans="5:8" x14ac:dyDescent="0.3">
      <c r="F3508" s="306"/>
      <c r="G3508" s="306"/>
      <c r="H3508" s="306"/>
    </row>
    <row r="3509" spans="5:8" x14ac:dyDescent="0.3">
      <c r="F3509" s="304"/>
      <c r="G3509" s="304"/>
      <c r="H3509" s="304"/>
    </row>
    <row r="3510" spans="5:8" x14ac:dyDescent="0.3">
      <c r="F3510" s="306"/>
      <c r="G3510" s="306"/>
      <c r="H3510" s="306"/>
    </row>
    <row r="3511" spans="5:8" x14ac:dyDescent="0.3">
      <c r="F3511" s="306"/>
      <c r="G3511" s="306"/>
      <c r="H3511" s="306"/>
    </row>
    <row r="3512" spans="5:8" x14ac:dyDescent="0.3">
      <c r="F3512" s="304"/>
      <c r="G3512" s="304"/>
      <c r="H3512" s="304"/>
    </row>
    <row r="3513" spans="5:8" x14ac:dyDescent="0.3">
      <c r="F3513" s="306"/>
      <c r="G3513" s="306"/>
      <c r="H3513" s="306"/>
    </row>
    <row r="3514" spans="5:8" x14ac:dyDescent="0.3">
      <c r="F3514" s="304"/>
      <c r="G3514" s="304"/>
      <c r="H3514" s="304"/>
    </row>
    <row r="3515" spans="5:8" x14ac:dyDescent="0.3">
      <c r="E3515" s="304"/>
      <c r="F3515" s="304"/>
      <c r="G3515" s="304"/>
      <c r="H3515" s="304"/>
    </row>
    <row r="3516" spans="5:8" x14ac:dyDescent="0.3">
      <c r="F3516" s="306"/>
      <c r="G3516" s="306"/>
      <c r="H3516" s="306"/>
    </row>
    <row r="3517" spans="5:8" x14ac:dyDescent="0.3">
      <c r="E3517" s="304"/>
      <c r="F3517" s="304"/>
      <c r="G3517" s="304"/>
      <c r="H3517" s="304"/>
    </row>
    <row r="3518" spans="5:8" x14ac:dyDescent="0.3">
      <c r="E3518" s="304"/>
      <c r="F3518" s="304"/>
      <c r="G3518" s="304"/>
      <c r="H3518" s="304"/>
    </row>
    <row r="3519" spans="5:8" x14ac:dyDescent="0.3">
      <c r="E3519" s="304"/>
      <c r="F3519" s="304"/>
      <c r="G3519" s="304"/>
      <c r="H3519" s="304"/>
    </row>
    <row r="3520" spans="5:8" x14ac:dyDescent="0.3">
      <c r="F3520" s="304"/>
      <c r="G3520" s="304"/>
      <c r="H3520" s="304"/>
    </row>
    <row r="3521" spans="5:8" x14ac:dyDescent="0.3">
      <c r="E3521" s="304"/>
      <c r="F3521" s="304"/>
      <c r="G3521" s="304"/>
      <c r="H3521" s="304"/>
    </row>
    <row r="3522" spans="5:8" x14ac:dyDescent="0.3">
      <c r="E3522" s="304"/>
      <c r="F3522" s="304"/>
      <c r="G3522" s="304"/>
      <c r="H3522" s="304"/>
    </row>
    <row r="3523" spans="5:8" x14ac:dyDescent="0.3">
      <c r="F3523" s="306"/>
      <c r="G3523" s="306"/>
      <c r="H3523" s="306"/>
    </row>
    <row r="3524" spans="5:8" x14ac:dyDescent="0.3">
      <c r="F3524" s="304"/>
      <c r="G3524" s="304"/>
      <c r="H3524" s="304"/>
    </row>
    <row r="3525" spans="5:8" x14ac:dyDescent="0.3">
      <c r="F3525" s="306"/>
      <c r="G3525" s="306"/>
      <c r="H3525" s="306"/>
    </row>
    <row r="3526" spans="5:8" x14ac:dyDescent="0.3">
      <c r="F3526" s="304"/>
      <c r="G3526" s="304"/>
      <c r="H3526" s="304"/>
    </row>
    <row r="3527" spans="5:8" x14ac:dyDescent="0.3">
      <c r="E3527" s="304"/>
      <c r="F3527" s="304"/>
      <c r="G3527" s="304"/>
      <c r="H3527" s="304"/>
    </row>
    <row r="3528" spans="5:8" x14ac:dyDescent="0.3">
      <c r="F3528" s="306"/>
      <c r="G3528" s="306"/>
      <c r="H3528" s="306"/>
    </row>
    <row r="3529" spans="5:8" x14ac:dyDescent="0.3">
      <c r="F3529" s="304"/>
      <c r="G3529" s="304"/>
      <c r="H3529" s="304"/>
    </row>
    <row r="3530" spans="5:8" x14ac:dyDescent="0.3">
      <c r="F3530" s="306"/>
      <c r="G3530" s="306"/>
      <c r="H3530" s="306"/>
    </row>
    <row r="3531" spans="5:8" x14ac:dyDescent="0.3">
      <c r="F3531" s="304"/>
      <c r="G3531" s="304"/>
      <c r="H3531" s="304"/>
    </row>
    <row r="3532" spans="5:8" x14ac:dyDescent="0.3">
      <c r="F3532" s="306"/>
      <c r="G3532" s="306"/>
      <c r="H3532" s="306"/>
    </row>
    <row r="3533" spans="5:8" x14ac:dyDescent="0.3">
      <c r="E3533" s="304"/>
      <c r="F3533" s="304"/>
      <c r="G3533" s="304"/>
      <c r="H3533" s="304"/>
    </row>
    <row r="3534" spans="5:8" x14ac:dyDescent="0.3">
      <c r="E3534" s="304"/>
      <c r="F3534" s="304"/>
      <c r="G3534" s="304"/>
      <c r="H3534" s="304"/>
    </row>
    <row r="3535" spans="5:8" x14ac:dyDescent="0.3">
      <c r="F3535" s="306"/>
      <c r="G3535" s="306"/>
      <c r="H3535" s="306"/>
    </row>
    <row r="3536" spans="5:8" x14ac:dyDescent="0.3">
      <c r="E3536" s="304"/>
      <c r="F3536" s="304"/>
      <c r="G3536" s="304"/>
      <c r="H3536" s="304"/>
    </row>
    <row r="3537" spans="5:8" x14ac:dyDescent="0.3">
      <c r="F3537" s="304"/>
      <c r="G3537" s="304"/>
      <c r="H3537" s="304"/>
    </row>
    <row r="3538" spans="5:8" x14ac:dyDescent="0.3">
      <c r="F3538" s="306"/>
      <c r="G3538" s="306"/>
      <c r="H3538" s="306"/>
    </row>
    <row r="3539" spans="5:8" x14ac:dyDescent="0.3">
      <c r="F3539" s="304"/>
      <c r="G3539" s="304"/>
      <c r="H3539" s="304"/>
    </row>
    <row r="3540" spans="5:8" x14ac:dyDescent="0.3">
      <c r="F3540" s="306"/>
      <c r="G3540" s="306"/>
      <c r="H3540" s="306"/>
    </row>
    <row r="3541" spans="5:8" x14ac:dyDescent="0.3">
      <c r="F3541" s="304"/>
      <c r="G3541" s="304"/>
      <c r="H3541" s="304"/>
    </row>
    <row r="3542" spans="5:8" x14ac:dyDescent="0.3">
      <c r="F3542" s="304"/>
      <c r="G3542" s="304"/>
      <c r="H3542" s="304"/>
    </row>
    <row r="3543" spans="5:8" x14ac:dyDescent="0.3">
      <c r="F3543" s="306"/>
      <c r="G3543" s="306"/>
      <c r="H3543" s="306"/>
    </row>
    <row r="3544" spans="5:8" x14ac:dyDescent="0.3">
      <c r="F3544" s="304"/>
      <c r="G3544" s="304"/>
      <c r="H3544" s="304"/>
    </row>
    <row r="3545" spans="5:8" x14ac:dyDescent="0.3">
      <c r="F3545" s="306"/>
      <c r="G3545" s="306"/>
      <c r="H3545" s="306"/>
    </row>
    <row r="3546" spans="5:8" x14ac:dyDescent="0.3">
      <c r="F3546" s="306"/>
      <c r="G3546" s="306"/>
      <c r="H3546" s="306"/>
    </row>
    <row r="3547" spans="5:8" x14ac:dyDescent="0.3">
      <c r="F3547" s="304"/>
      <c r="G3547" s="304"/>
      <c r="H3547" s="304"/>
    </row>
    <row r="3548" spans="5:8" x14ac:dyDescent="0.3">
      <c r="F3548" s="304"/>
      <c r="G3548" s="304"/>
      <c r="H3548" s="304"/>
    </row>
    <row r="3549" spans="5:8" x14ac:dyDescent="0.3">
      <c r="F3549" s="304"/>
      <c r="G3549" s="304"/>
      <c r="H3549" s="304"/>
    </row>
    <row r="3550" spans="5:8" x14ac:dyDescent="0.3">
      <c r="F3550" s="306"/>
      <c r="G3550" s="306"/>
      <c r="H3550" s="306"/>
    </row>
    <row r="3551" spans="5:8" x14ac:dyDescent="0.3">
      <c r="F3551" s="304"/>
      <c r="G3551" s="304"/>
      <c r="H3551" s="304"/>
    </row>
    <row r="3552" spans="5:8" x14ac:dyDescent="0.3">
      <c r="E3552" s="304"/>
      <c r="F3552" s="304"/>
      <c r="G3552" s="304"/>
      <c r="H3552" s="304"/>
    </row>
    <row r="3553" spans="5:8" x14ac:dyDescent="0.3">
      <c r="F3553" s="306"/>
      <c r="G3553" s="306"/>
      <c r="H3553" s="306"/>
    </row>
    <row r="3554" spans="5:8" x14ac:dyDescent="0.3">
      <c r="F3554" s="304"/>
      <c r="G3554" s="304"/>
      <c r="H3554" s="304"/>
    </row>
    <row r="3555" spans="5:8" x14ac:dyDescent="0.3">
      <c r="F3555" s="306"/>
      <c r="G3555" s="306"/>
      <c r="H3555" s="306"/>
    </row>
    <row r="3556" spans="5:8" x14ac:dyDescent="0.3">
      <c r="F3556" s="304"/>
      <c r="G3556" s="304"/>
      <c r="H3556" s="304"/>
    </row>
    <row r="3557" spans="5:8" x14ac:dyDescent="0.3">
      <c r="F3557" s="306"/>
      <c r="G3557" s="306"/>
      <c r="H3557" s="306"/>
    </row>
    <row r="3558" spans="5:8" x14ac:dyDescent="0.3">
      <c r="F3558" s="304"/>
      <c r="G3558" s="304"/>
      <c r="H3558" s="304"/>
    </row>
    <row r="3559" spans="5:8" x14ac:dyDescent="0.3">
      <c r="F3559" s="306"/>
      <c r="G3559" s="306"/>
      <c r="H3559" s="306"/>
    </row>
    <row r="3560" spans="5:8" x14ac:dyDescent="0.3">
      <c r="E3560" s="304"/>
      <c r="F3560" s="304"/>
      <c r="G3560" s="304"/>
      <c r="H3560" s="304"/>
    </row>
    <row r="3561" spans="5:8" x14ac:dyDescent="0.3">
      <c r="F3561" s="304"/>
      <c r="G3561" s="304"/>
      <c r="H3561" s="304"/>
    </row>
    <row r="3562" spans="5:8" x14ac:dyDescent="0.3">
      <c r="F3562" s="306"/>
      <c r="G3562" s="306"/>
      <c r="H3562" s="306"/>
    </row>
    <row r="3563" spans="5:8" x14ac:dyDescent="0.3">
      <c r="E3563" s="304"/>
      <c r="F3563" s="304"/>
      <c r="G3563" s="304"/>
      <c r="H3563" s="304"/>
    </row>
    <row r="3564" spans="5:8" x14ac:dyDescent="0.3">
      <c r="F3564" s="304"/>
      <c r="G3564" s="304"/>
      <c r="H3564" s="304"/>
    </row>
    <row r="3565" spans="5:8" x14ac:dyDescent="0.3">
      <c r="E3565" s="304"/>
      <c r="F3565" s="304"/>
      <c r="G3565" s="304"/>
      <c r="H3565" s="304"/>
    </row>
    <row r="3566" spans="5:8" x14ac:dyDescent="0.3">
      <c r="F3566" s="306"/>
      <c r="G3566" s="306"/>
      <c r="H3566" s="306"/>
    </row>
    <row r="3567" spans="5:8" x14ac:dyDescent="0.3">
      <c r="E3567" s="304"/>
      <c r="F3567" s="304"/>
      <c r="G3567" s="304"/>
      <c r="H3567" s="304"/>
    </row>
    <row r="3568" spans="5:8" x14ac:dyDescent="0.3">
      <c r="E3568" s="304"/>
      <c r="F3568" s="304"/>
      <c r="G3568" s="304"/>
      <c r="H3568" s="304"/>
    </row>
    <row r="3569" spans="5:8" x14ac:dyDescent="0.3">
      <c r="F3569" s="304"/>
      <c r="G3569" s="304"/>
      <c r="H3569" s="304"/>
    </row>
    <row r="3570" spans="5:8" x14ac:dyDescent="0.3">
      <c r="F3570" s="306"/>
      <c r="G3570" s="306"/>
      <c r="H3570" s="306"/>
    </row>
    <row r="3571" spans="5:8" x14ac:dyDescent="0.3">
      <c r="E3571" s="304"/>
      <c r="F3571" s="304"/>
      <c r="G3571" s="304"/>
      <c r="H3571" s="304"/>
    </row>
    <row r="3572" spans="5:8" x14ac:dyDescent="0.3">
      <c r="F3572" s="304"/>
      <c r="G3572" s="304"/>
      <c r="H3572" s="304"/>
    </row>
    <row r="3573" spans="5:8" x14ac:dyDescent="0.3">
      <c r="F3573" s="306"/>
      <c r="G3573" s="306"/>
      <c r="H3573" s="306"/>
    </row>
    <row r="3574" spans="5:8" x14ac:dyDescent="0.3">
      <c r="F3574" s="304"/>
      <c r="G3574" s="304"/>
      <c r="H3574" s="304"/>
    </row>
    <row r="3575" spans="5:8" x14ac:dyDescent="0.3">
      <c r="F3575" s="306"/>
      <c r="G3575" s="306"/>
      <c r="H3575" s="306"/>
    </row>
    <row r="3576" spans="5:8" x14ac:dyDescent="0.3">
      <c r="F3576" s="304"/>
      <c r="G3576" s="304"/>
      <c r="H3576" s="304"/>
    </row>
    <row r="3577" spans="5:8" x14ac:dyDescent="0.3">
      <c r="E3577" s="304"/>
      <c r="F3577" s="304"/>
      <c r="G3577" s="304"/>
      <c r="H3577" s="304"/>
    </row>
    <row r="3578" spans="5:8" x14ac:dyDescent="0.3">
      <c r="F3578" s="306"/>
      <c r="G3578" s="306"/>
      <c r="H3578" s="306"/>
    </row>
    <row r="3579" spans="5:8" x14ac:dyDescent="0.3">
      <c r="E3579" s="304"/>
      <c r="F3579" s="304"/>
      <c r="G3579" s="304"/>
      <c r="H3579" s="304"/>
    </row>
    <row r="3580" spans="5:8" x14ac:dyDescent="0.3">
      <c r="F3580" s="304"/>
      <c r="G3580" s="304"/>
      <c r="H3580" s="304"/>
    </row>
    <row r="3581" spans="5:8" x14ac:dyDescent="0.3">
      <c r="F3581" s="306"/>
      <c r="G3581" s="306"/>
      <c r="H3581" s="306"/>
    </row>
    <row r="3582" spans="5:8" x14ac:dyDescent="0.3">
      <c r="F3582" s="304"/>
      <c r="G3582" s="304"/>
      <c r="H3582" s="304"/>
    </row>
    <row r="3583" spans="5:8" x14ac:dyDescent="0.3">
      <c r="F3583" s="304"/>
      <c r="G3583" s="304"/>
      <c r="H3583" s="304"/>
    </row>
    <row r="3584" spans="5:8" x14ac:dyDescent="0.3">
      <c r="F3584" s="306"/>
      <c r="G3584" s="306"/>
      <c r="H3584" s="306"/>
    </row>
    <row r="3585" spans="5:8" x14ac:dyDescent="0.3">
      <c r="E3585" s="304"/>
      <c r="F3585" s="304"/>
      <c r="G3585" s="304"/>
      <c r="H3585" s="304"/>
    </row>
    <row r="3586" spans="5:8" x14ac:dyDescent="0.3">
      <c r="F3586" s="306"/>
      <c r="G3586" s="306"/>
      <c r="H3586" s="306"/>
    </row>
    <row r="3587" spans="5:8" x14ac:dyDescent="0.3">
      <c r="F3587" s="304"/>
      <c r="G3587" s="304"/>
      <c r="H3587" s="304"/>
    </row>
    <row r="3588" spans="5:8" x14ac:dyDescent="0.3">
      <c r="F3588" s="306"/>
      <c r="G3588" s="306"/>
      <c r="H3588" s="306"/>
    </row>
    <row r="3589" spans="5:8" x14ac:dyDescent="0.3">
      <c r="F3589" s="304"/>
      <c r="G3589" s="304"/>
      <c r="H3589" s="304"/>
    </row>
    <row r="3590" spans="5:8" x14ac:dyDescent="0.3">
      <c r="E3590" s="304"/>
      <c r="F3590" s="304"/>
      <c r="G3590" s="304"/>
      <c r="H3590" s="304"/>
    </row>
    <row r="3591" spans="5:8" x14ac:dyDescent="0.3">
      <c r="E3591" s="304"/>
      <c r="F3591" s="304"/>
      <c r="G3591" s="304"/>
      <c r="H3591" s="304"/>
    </row>
    <row r="3592" spans="5:8" x14ac:dyDescent="0.3">
      <c r="E3592" s="304"/>
      <c r="F3592" s="304"/>
      <c r="G3592" s="304"/>
      <c r="H3592" s="304"/>
    </row>
    <row r="3593" spans="5:8" x14ac:dyDescent="0.3">
      <c r="F3593" s="306"/>
      <c r="G3593" s="306"/>
      <c r="H3593" s="306"/>
    </row>
    <row r="3594" spans="5:8" x14ac:dyDescent="0.3">
      <c r="E3594" s="304"/>
      <c r="F3594" s="304"/>
      <c r="G3594" s="304"/>
      <c r="H3594" s="304"/>
    </row>
    <row r="3595" spans="5:8" x14ac:dyDescent="0.3">
      <c r="F3595" s="304"/>
      <c r="G3595" s="304"/>
      <c r="H3595" s="304"/>
    </row>
    <row r="3596" spans="5:8" x14ac:dyDescent="0.3">
      <c r="F3596" s="306"/>
      <c r="G3596" s="306"/>
      <c r="H3596" s="306"/>
    </row>
    <row r="3597" spans="5:8" x14ac:dyDescent="0.3">
      <c r="F3597" s="306"/>
      <c r="G3597" s="306"/>
      <c r="H3597" s="306"/>
    </row>
    <row r="3598" spans="5:8" x14ac:dyDescent="0.3">
      <c r="E3598" s="304"/>
      <c r="F3598" s="304"/>
      <c r="G3598" s="304"/>
      <c r="H3598" s="304"/>
    </row>
    <row r="3599" spans="5:8" x14ac:dyDescent="0.3">
      <c r="F3599" s="304"/>
      <c r="G3599" s="304"/>
      <c r="H3599" s="304"/>
    </row>
    <row r="3600" spans="5:8" x14ac:dyDescent="0.3">
      <c r="F3600" s="306"/>
      <c r="G3600" s="306"/>
      <c r="H3600" s="306"/>
    </row>
    <row r="3601" spans="5:8" x14ac:dyDescent="0.3">
      <c r="F3601" s="304"/>
      <c r="G3601" s="304"/>
      <c r="H3601" s="304"/>
    </row>
    <row r="3602" spans="5:8" x14ac:dyDescent="0.3">
      <c r="E3602" s="304"/>
      <c r="F3602" s="304"/>
      <c r="G3602" s="304"/>
      <c r="H3602" s="304"/>
    </row>
    <row r="3603" spans="5:8" x14ac:dyDescent="0.3">
      <c r="F3603" s="306"/>
      <c r="G3603" s="306"/>
      <c r="H3603" s="306"/>
    </row>
    <row r="3604" spans="5:8" x14ac:dyDescent="0.3">
      <c r="F3604" s="304"/>
      <c r="G3604" s="304"/>
      <c r="H3604" s="304"/>
    </row>
    <row r="3605" spans="5:8" x14ac:dyDescent="0.3">
      <c r="F3605" s="304"/>
      <c r="G3605" s="304"/>
      <c r="H3605" s="304"/>
    </row>
    <row r="3606" spans="5:8" x14ac:dyDescent="0.3">
      <c r="F3606" s="306"/>
      <c r="G3606" s="306"/>
      <c r="H3606" s="306"/>
    </row>
    <row r="3607" spans="5:8" x14ac:dyDescent="0.3">
      <c r="F3607" s="304"/>
      <c r="G3607" s="304"/>
      <c r="H3607" s="304"/>
    </row>
    <row r="3608" spans="5:8" x14ac:dyDescent="0.3">
      <c r="F3608" s="304"/>
      <c r="G3608" s="304"/>
      <c r="H3608" s="304"/>
    </row>
    <row r="3609" spans="5:8" x14ac:dyDescent="0.3">
      <c r="F3609" s="306"/>
      <c r="G3609" s="306"/>
      <c r="H3609" s="306"/>
    </row>
    <row r="3610" spans="5:8" x14ac:dyDescent="0.3">
      <c r="F3610" s="304"/>
      <c r="G3610" s="304"/>
      <c r="H3610" s="304"/>
    </row>
    <row r="3611" spans="5:8" x14ac:dyDescent="0.3">
      <c r="E3611" s="304"/>
      <c r="F3611" s="304"/>
      <c r="G3611" s="304"/>
      <c r="H3611" s="304"/>
    </row>
    <row r="3612" spans="5:8" x14ac:dyDescent="0.3">
      <c r="F3612" s="304"/>
      <c r="G3612" s="304"/>
      <c r="H3612" s="304"/>
    </row>
    <row r="3613" spans="5:8" x14ac:dyDescent="0.3">
      <c r="F3613" s="304"/>
      <c r="G3613" s="304"/>
      <c r="H3613" s="304"/>
    </row>
    <row r="3614" spans="5:8" x14ac:dyDescent="0.3">
      <c r="F3614" s="306"/>
      <c r="G3614" s="306"/>
      <c r="H3614" s="306"/>
    </row>
    <row r="3615" spans="5:8" x14ac:dyDescent="0.3">
      <c r="F3615" s="306"/>
      <c r="G3615" s="306"/>
      <c r="H3615" s="306"/>
    </row>
    <row r="3616" spans="5:8" x14ac:dyDescent="0.3">
      <c r="E3616" s="304"/>
      <c r="F3616" s="304"/>
      <c r="G3616" s="304"/>
      <c r="H3616" s="304"/>
    </row>
    <row r="3617" spans="5:8" x14ac:dyDescent="0.3">
      <c r="F3617" s="304"/>
      <c r="G3617" s="304"/>
      <c r="H3617" s="304"/>
    </row>
    <row r="3618" spans="5:8" x14ac:dyDescent="0.3">
      <c r="F3618" s="306"/>
      <c r="G3618" s="306"/>
      <c r="H3618" s="306"/>
    </row>
    <row r="3619" spans="5:8" x14ac:dyDescent="0.3">
      <c r="E3619" s="304"/>
      <c r="F3619" s="304"/>
      <c r="G3619" s="304"/>
      <c r="H3619" s="304"/>
    </row>
    <row r="3620" spans="5:8" x14ac:dyDescent="0.3">
      <c r="F3620" s="306"/>
      <c r="G3620" s="306"/>
      <c r="H3620" s="306"/>
    </row>
    <row r="3621" spans="5:8" x14ac:dyDescent="0.3">
      <c r="F3621" s="304"/>
      <c r="G3621" s="304"/>
      <c r="H3621" s="304"/>
    </row>
    <row r="3622" spans="5:8" x14ac:dyDescent="0.3">
      <c r="F3622" s="306"/>
      <c r="G3622" s="306"/>
      <c r="H3622" s="306"/>
    </row>
    <row r="3623" spans="5:8" x14ac:dyDescent="0.3">
      <c r="F3623" s="304"/>
      <c r="G3623" s="304"/>
      <c r="H3623" s="304"/>
    </row>
    <row r="3624" spans="5:8" x14ac:dyDescent="0.3">
      <c r="E3624" s="304"/>
      <c r="F3624" s="304"/>
      <c r="G3624" s="304"/>
      <c r="H3624" s="304"/>
    </row>
    <row r="3625" spans="5:8" x14ac:dyDescent="0.3">
      <c r="F3625" s="306"/>
      <c r="G3625" s="306"/>
      <c r="H3625" s="306"/>
    </row>
    <row r="3626" spans="5:8" x14ac:dyDescent="0.3">
      <c r="F3626" s="304"/>
      <c r="G3626" s="304"/>
      <c r="H3626" s="304"/>
    </row>
    <row r="3627" spans="5:8" x14ac:dyDescent="0.3">
      <c r="E3627" s="304"/>
      <c r="F3627" s="304"/>
      <c r="G3627" s="304"/>
      <c r="H3627" s="304"/>
    </row>
    <row r="3628" spans="5:8" x14ac:dyDescent="0.3">
      <c r="F3628" s="306"/>
      <c r="G3628" s="306"/>
      <c r="H3628" s="306"/>
    </row>
    <row r="3629" spans="5:8" x14ac:dyDescent="0.3">
      <c r="F3629" s="304"/>
      <c r="G3629" s="304"/>
      <c r="H3629" s="304"/>
    </row>
    <row r="3630" spans="5:8" x14ac:dyDescent="0.3">
      <c r="F3630" s="304"/>
      <c r="G3630" s="304"/>
      <c r="H3630" s="304"/>
    </row>
    <row r="3631" spans="5:8" x14ac:dyDescent="0.3">
      <c r="F3631" s="306"/>
      <c r="G3631" s="306"/>
      <c r="H3631" s="306"/>
    </row>
    <row r="3632" spans="5:8" x14ac:dyDescent="0.3">
      <c r="F3632" s="304"/>
      <c r="G3632" s="304"/>
      <c r="H3632" s="304"/>
    </row>
    <row r="3633" spans="5:8" x14ac:dyDescent="0.3">
      <c r="F3633" s="306"/>
      <c r="G3633" s="306"/>
      <c r="H3633" s="306"/>
    </row>
    <row r="3634" spans="5:8" x14ac:dyDescent="0.3">
      <c r="E3634" s="304"/>
      <c r="F3634" s="304"/>
      <c r="G3634" s="304"/>
      <c r="H3634" s="304"/>
    </row>
    <row r="3635" spans="5:8" x14ac:dyDescent="0.3">
      <c r="F3635" s="304"/>
      <c r="G3635" s="304"/>
      <c r="H3635" s="304"/>
    </row>
    <row r="3636" spans="5:8" x14ac:dyDescent="0.3">
      <c r="F3636" s="306"/>
      <c r="G3636" s="306"/>
      <c r="H3636" s="306"/>
    </row>
    <row r="3637" spans="5:8" x14ac:dyDescent="0.3">
      <c r="F3637" s="304"/>
      <c r="G3637" s="304"/>
      <c r="H3637" s="304"/>
    </row>
    <row r="3638" spans="5:8" x14ac:dyDescent="0.3">
      <c r="F3638" s="306"/>
      <c r="G3638" s="306"/>
      <c r="H3638" s="306"/>
    </row>
    <row r="3639" spans="5:8" x14ac:dyDescent="0.3">
      <c r="F3639" s="306"/>
      <c r="G3639" s="306"/>
      <c r="H3639" s="306"/>
    </row>
    <row r="3640" spans="5:8" x14ac:dyDescent="0.3">
      <c r="F3640" s="304"/>
      <c r="G3640" s="304"/>
      <c r="H3640" s="304"/>
    </row>
    <row r="3641" spans="5:8" x14ac:dyDescent="0.3">
      <c r="F3641" s="306"/>
      <c r="G3641" s="306"/>
      <c r="H3641" s="306"/>
    </row>
    <row r="3642" spans="5:8" x14ac:dyDescent="0.3">
      <c r="E3642" s="304"/>
      <c r="F3642" s="304"/>
      <c r="G3642" s="304"/>
      <c r="H3642" s="304"/>
    </row>
    <row r="3643" spans="5:8" x14ac:dyDescent="0.3">
      <c r="E3643" s="304"/>
      <c r="F3643" s="304"/>
      <c r="G3643" s="304"/>
      <c r="H3643" s="304"/>
    </row>
    <row r="3644" spans="5:8" x14ac:dyDescent="0.3">
      <c r="F3644" s="304"/>
      <c r="G3644" s="304"/>
      <c r="H3644" s="304"/>
    </row>
    <row r="3645" spans="5:8" x14ac:dyDescent="0.3">
      <c r="F3645" s="306"/>
      <c r="G3645" s="306"/>
      <c r="H3645" s="306"/>
    </row>
    <row r="3646" spans="5:8" x14ac:dyDescent="0.3">
      <c r="F3646" s="304"/>
      <c r="G3646" s="304"/>
      <c r="H3646" s="304"/>
    </row>
    <row r="3647" spans="5:8" x14ac:dyDescent="0.3">
      <c r="F3647" s="306"/>
      <c r="G3647" s="306"/>
      <c r="H3647" s="306"/>
    </row>
    <row r="3648" spans="5:8" x14ac:dyDescent="0.3">
      <c r="E3648" s="304"/>
      <c r="F3648" s="304"/>
      <c r="G3648" s="304"/>
      <c r="H3648" s="304"/>
    </row>
    <row r="3649" spans="5:8" x14ac:dyDescent="0.3">
      <c r="F3649" s="304"/>
      <c r="G3649" s="304"/>
      <c r="H3649" s="304"/>
    </row>
    <row r="3650" spans="5:8" x14ac:dyDescent="0.3">
      <c r="E3650" s="304"/>
      <c r="F3650" s="304"/>
      <c r="G3650" s="304"/>
      <c r="H3650" s="304"/>
    </row>
    <row r="3651" spans="5:8" x14ac:dyDescent="0.3">
      <c r="F3651" s="306"/>
      <c r="G3651" s="306"/>
      <c r="H3651" s="306"/>
    </row>
    <row r="3652" spans="5:8" x14ac:dyDescent="0.3">
      <c r="E3652" s="304"/>
      <c r="F3652" s="304"/>
      <c r="G3652" s="304"/>
      <c r="H3652" s="304"/>
    </row>
    <row r="3653" spans="5:8" x14ac:dyDescent="0.3">
      <c r="F3653" s="304"/>
      <c r="G3653" s="304"/>
      <c r="H3653" s="304"/>
    </row>
    <row r="3654" spans="5:8" x14ac:dyDescent="0.3">
      <c r="E3654" s="304"/>
      <c r="F3654" s="304"/>
      <c r="G3654" s="304"/>
      <c r="H3654" s="304"/>
    </row>
    <row r="3655" spans="5:8" x14ac:dyDescent="0.3">
      <c r="F3655" s="306"/>
      <c r="G3655" s="306"/>
      <c r="H3655" s="306"/>
    </row>
    <row r="3656" spans="5:8" x14ac:dyDescent="0.3">
      <c r="E3656" s="304"/>
      <c r="F3656" s="304"/>
      <c r="G3656" s="304"/>
      <c r="H3656" s="304"/>
    </row>
    <row r="3657" spans="5:8" x14ac:dyDescent="0.3">
      <c r="F3657" s="304"/>
      <c r="G3657" s="304"/>
      <c r="H3657" s="304"/>
    </row>
    <row r="3658" spans="5:8" x14ac:dyDescent="0.3">
      <c r="F3658" s="306"/>
      <c r="G3658" s="306"/>
      <c r="H3658" s="306"/>
    </row>
    <row r="3659" spans="5:8" x14ac:dyDescent="0.3">
      <c r="F3659" s="304"/>
      <c r="G3659" s="304"/>
      <c r="H3659" s="304"/>
    </row>
    <row r="3660" spans="5:8" x14ac:dyDescent="0.3">
      <c r="F3660" s="304"/>
      <c r="G3660" s="304"/>
      <c r="H3660" s="304"/>
    </row>
    <row r="3661" spans="5:8" x14ac:dyDescent="0.3">
      <c r="E3661" s="304"/>
      <c r="F3661" s="304"/>
      <c r="G3661" s="304"/>
      <c r="H3661" s="304"/>
    </row>
    <row r="3662" spans="5:8" x14ac:dyDescent="0.3">
      <c r="F3662" s="306"/>
      <c r="G3662" s="306"/>
      <c r="H3662" s="306"/>
    </row>
    <row r="3663" spans="5:8" x14ac:dyDescent="0.3">
      <c r="E3663" s="304"/>
      <c r="F3663" s="304"/>
      <c r="G3663" s="304"/>
      <c r="H3663" s="304"/>
    </row>
    <row r="3664" spans="5:8" x14ac:dyDescent="0.3">
      <c r="F3664" s="304"/>
      <c r="G3664" s="304"/>
      <c r="H3664" s="304"/>
    </row>
    <row r="3665" spans="5:8" x14ac:dyDescent="0.3">
      <c r="F3665" s="306"/>
      <c r="G3665" s="306"/>
      <c r="H3665" s="306"/>
    </row>
    <row r="3666" spans="5:8" x14ac:dyDescent="0.3">
      <c r="F3666" s="304"/>
      <c r="G3666" s="304"/>
      <c r="H3666" s="304"/>
    </row>
    <row r="3667" spans="5:8" x14ac:dyDescent="0.3">
      <c r="F3667" s="306"/>
      <c r="G3667" s="306"/>
      <c r="H3667" s="306"/>
    </row>
    <row r="3668" spans="5:8" x14ac:dyDescent="0.3">
      <c r="F3668" s="304"/>
      <c r="G3668" s="304"/>
      <c r="H3668" s="304"/>
    </row>
    <row r="3669" spans="5:8" x14ac:dyDescent="0.3">
      <c r="E3669" s="304"/>
      <c r="F3669" s="304"/>
      <c r="G3669" s="304"/>
      <c r="H3669" s="304"/>
    </row>
    <row r="3670" spans="5:8" x14ac:dyDescent="0.3">
      <c r="F3670" s="306"/>
      <c r="G3670" s="306"/>
      <c r="H3670" s="306"/>
    </row>
    <row r="3671" spans="5:8" x14ac:dyDescent="0.3">
      <c r="F3671" s="304"/>
      <c r="G3671" s="304"/>
      <c r="H3671" s="304"/>
    </row>
    <row r="3672" spans="5:8" x14ac:dyDescent="0.3">
      <c r="F3672" s="306"/>
      <c r="G3672" s="306"/>
      <c r="H3672" s="306"/>
    </row>
    <row r="3673" spans="5:8" x14ac:dyDescent="0.3">
      <c r="F3673" s="304"/>
      <c r="G3673" s="304"/>
      <c r="H3673" s="304"/>
    </row>
    <row r="3674" spans="5:8" x14ac:dyDescent="0.3">
      <c r="F3674" s="306"/>
      <c r="G3674" s="306"/>
      <c r="H3674" s="306"/>
    </row>
    <row r="3675" spans="5:8" x14ac:dyDescent="0.3">
      <c r="F3675" s="304"/>
      <c r="G3675" s="304"/>
      <c r="H3675" s="304"/>
    </row>
    <row r="3676" spans="5:8" x14ac:dyDescent="0.3">
      <c r="E3676" s="304"/>
      <c r="F3676" s="304"/>
      <c r="G3676" s="304"/>
      <c r="H3676" s="304"/>
    </row>
    <row r="3677" spans="5:8" x14ac:dyDescent="0.3">
      <c r="F3677" s="306"/>
      <c r="G3677" s="306"/>
      <c r="H3677" s="306"/>
    </row>
    <row r="3678" spans="5:8" x14ac:dyDescent="0.3">
      <c r="F3678" s="304"/>
      <c r="G3678" s="304"/>
      <c r="H3678" s="304"/>
    </row>
    <row r="3679" spans="5:8" x14ac:dyDescent="0.3">
      <c r="F3679" s="306"/>
      <c r="G3679" s="306"/>
      <c r="H3679" s="306"/>
    </row>
    <row r="3680" spans="5:8" x14ac:dyDescent="0.3">
      <c r="F3680" s="304"/>
      <c r="G3680" s="304"/>
      <c r="H3680" s="304"/>
    </row>
    <row r="3681" spans="5:8" x14ac:dyDescent="0.3">
      <c r="E3681" s="304"/>
      <c r="F3681" s="304"/>
      <c r="G3681" s="304"/>
      <c r="H3681" s="304"/>
    </row>
    <row r="3682" spans="5:8" x14ac:dyDescent="0.3">
      <c r="E3682" s="304"/>
      <c r="F3682" s="304"/>
      <c r="G3682" s="304"/>
      <c r="H3682" s="304"/>
    </row>
    <row r="3683" spans="5:8" x14ac:dyDescent="0.3">
      <c r="F3683" s="306"/>
      <c r="G3683" s="306"/>
      <c r="H3683" s="306"/>
    </row>
    <row r="3684" spans="5:8" x14ac:dyDescent="0.3">
      <c r="F3684" s="304"/>
      <c r="G3684" s="304"/>
      <c r="H3684" s="304"/>
    </row>
    <row r="3685" spans="5:8" x14ac:dyDescent="0.3">
      <c r="F3685" s="306"/>
      <c r="G3685" s="306"/>
      <c r="H3685" s="306"/>
    </row>
    <row r="3686" spans="5:8" x14ac:dyDescent="0.3">
      <c r="E3686" s="304"/>
      <c r="F3686" s="304"/>
      <c r="G3686" s="304"/>
      <c r="H3686" s="304"/>
    </row>
    <row r="3687" spans="5:8" x14ac:dyDescent="0.3">
      <c r="F3687" s="304"/>
      <c r="G3687" s="304"/>
      <c r="H3687" s="304"/>
    </row>
    <row r="3688" spans="5:8" x14ac:dyDescent="0.3">
      <c r="F3688" s="306"/>
      <c r="G3688" s="306"/>
      <c r="H3688" s="306"/>
    </row>
    <row r="3689" spans="5:8" x14ac:dyDescent="0.3">
      <c r="F3689" s="304"/>
      <c r="G3689" s="304"/>
      <c r="H3689" s="304"/>
    </row>
    <row r="3690" spans="5:8" x14ac:dyDescent="0.3">
      <c r="F3690" s="306"/>
      <c r="G3690" s="306"/>
      <c r="H3690" s="306"/>
    </row>
    <row r="3691" spans="5:8" x14ac:dyDescent="0.3">
      <c r="F3691" s="304"/>
      <c r="G3691" s="304"/>
      <c r="H3691" s="304"/>
    </row>
    <row r="3692" spans="5:8" x14ac:dyDescent="0.3">
      <c r="F3692" s="306"/>
      <c r="G3692" s="306"/>
      <c r="H3692" s="306"/>
    </row>
    <row r="3693" spans="5:8" x14ac:dyDescent="0.3">
      <c r="F3693" s="304"/>
      <c r="G3693" s="304"/>
      <c r="H3693" s="304"/>
    </row>
    <row r="3694" spans="5:8" x14ac:dyDescent="0.3">
      <c r="F3694" s="306"/>
      <c r="G3694" s="306"/>
      <c r="H3694" s="306"/>
    </row>
    <row r="3695" spans="5:8" x14ac:dyDescent="0.3">
      <c r="E3695" s="304"/>
      <c r="F3695" s="304"/>
      <c r="G3695" s="304"/>
      <c r="H3695" s="304"/>
    </row>
    <row r="3696" spans="5:8" x14ac:dyDescent="0.3">
      <c r="F3696" s="304"/>
      <c r="G3696" s="304"/>
      <c r="H3696" s="304"/>
    </row>
    <row r="3697" spans="5:8" x14ac:dyDescent="0.3">
      <c r="E3697" s="304"/>
      <c r="F3697" s="304"/>
      <c r="G3697" s="304"/>
      <c r="H3697" s="304"/>
    </row>
    <row r="3698" spans="5:8" x14ac:dyDescent="0.3">
      <c r="F3698" s="306"/>
      <c r="G3698" s="306"/>
      <c r="H3698" s="306"/>
    </row>
    <row r="3699" spans="5:8" x14ac:dyDescent="0.3">
      <c r="F3699" s="306"/>
      <c r="G3699" s="306"/>
      <c r="H3699" s="306"/>
    </row>
    <row r="3700" spans="5:8" x14ac:dyDescent="0.3">
      <c r="E3700" s="304"/>
      <c r="F3700" s="304"/>
      <c r="G3700" s="304"/>
      <c r="H3700" s="304"/>
    </row>
    <row r="3701" spans="5:8" x14ac:dyDescent="0.3">
      <c r="F3701" s="306"/>
      <c r="G3701" s="306"/>
      <c r="H3701" s="306"/>
    </row>
    <row r="3702" spans="5:8" x14ac:dyDescent="0.3">
      <c r="F3702" s="304"/>
      <c r="G3702" s="304"/>
      <c r="H3702" s="304"/>
    </row>
    <row r="3703" spans="5:8" x14ac:dyDescent="0.3">
      <c r="F3703" s="306"/>
      <c r="G3703" s="306"/>
      <c r="H3703" s="306"/>
    </row>
    <row r="3704" spans="5:8" x14ac:dyDescent="0.3">
      <c r="F3704" s="304"/>
      <c r="G3704" s="304"/>
      <c r="H3704" s="304"/>
    </row>
    <row r="3705" spans="5:8" x14ac:dyDescent="0.3">
      <c r="F3705" s="306"/>
      <c r="G3705" s="306"/>
      <c r="H3705" s="306"/>
    </row>
    <row r="3706" spans="5:8" x14ac:dyDescent="0.3">
      <c r="F3706" s="304"/>
      <c r="G3706" s="304"/>
      <c r="H3706" s="304"/>
    </row>
    <row r="3707" spans="5:8" x14ac:dyDescent="0.3">
      <c r="F3707" s="306"/>
      <c r="G3707" s="306"/>
      <c r="H3707" s="306"/>
    </row>
    <row r="3708" spans="5:8" x14ac:dyDescent="0.3">
      <c r="F3708" s="304"/>
      <c r="G3708" s="304"/>
      <c r="H3708" s="304"/>
    </row>
    <row r="3709" spans="5:8" x14ac:dyDescent="0.3">
      <c r="E3709" s="304"/>
      <c r="F3709" s="304"/>
      <c r="G3709" s="304"/>
      <c r="H3709" s="304"/>
    </row>
    <row r="3710" spans="5:8" x14ac:dyDescent="0.3">
      <c r="E3710" s="304"/>
      <c r="F3710" s="304"/>
      <c r="G3710" s="304"/>
      <c r="H3710" s="304"/>
    </row>
    <row r="3711" spans="5:8" x14ac:dyDescent="0.3">
      <c r="F3711" s="306"/>
      <c r="G3711" s="306"/>
      <c r="H3711" s="306"/>
    </row>
    <row r="3712" spans="5:8" x14ac:dyDescent="0.3">
      <c r="F3712" s="306"/>
      <c r="G3712" s="306"/>
      <c r="H3712" s="306"/>
    </row>
    <row r="3713" spans="5:8" x14ac:dyDescent="0.3">
      <c r="E3713" s="304"/>
      <c r="F3713" s="304"/>
      <c r="G3713" s="304"/>
      <c r="H3713" s="304"/>
    </row>
    <row r="3714" spans="5:8" x14ac:dyDescent="0.3">
      <c r="F3714" s="304"/>
      <c r="G3714" s="304"/>
      <c r="H3714" s="304"/>
    </row>
    <row r="3715" spans="5:8" x14ac:dyDescent="0.3">
      <c r="F3715" s="306"/>
      <c r="G3715" s="306"/>
      <c r="H3715" s="306"/>
    </row>
    <row r="3716" spans="5:8" x14ac:dyDescent="0.3">
      <c r="F3716" s="304"/>
      <c r="G3716" s="304"/>
      <c r="H3716" s="304"/>
    </row>
    <row r="3717" spans="5:8" x14ac:dyDescent="0.3">
      <c r="F3717" s="306"/>
      <c r="G3717" s="306"/>
      <c r="H3717" s="306"/>
    </row>
    <row r="3718" spans="5:8" x14ac:dyDescent="0.3">
      <c r="F3718" s="304"/>
      <c r="G3718" s="304"/>
      <c r="H3718" s="304"/>
    </row>
    <row r="3719" spans="5:8" x14ac:dyDescent="0.3">
      <c r="F3719" s="306"/>
      <c r="G3719" s="306"/>
      <c r="H3719" s="306"/>
    </row>
    <row r="3720" spans="5:8" x14ac:dyDescent="0.3">
      <c r="F3720" s="306"/>
      <c r="G3720" s="306"/>
      <c r="H3720" s="306"/>
    </row>
    <row r="3721" spans="5:8" x14ac:dyDescent="0.3">
      <c r="F3721" s="304"/>
      <c r="G3721" s="304"/>
      <c r="H3721" s="304"/>
    </row>
    <row r="3722" spans="5:8" x14ac:dyDescent="0.3">
      <c r="F3722" s="306"/>
      <c r="G3722" s="306"/>
      <c r="H3722" s="306"/>
    </row>
    <row r="3723" spans="5:8" x14ac:dyDescent="0.3">
      <c r="E3723" s="304"/>
      <c r="F3723" s="304"/>
      <c r="G3723" s="304"/>
      <c r="H3723" s="304"/>
    </row>
    <row r="3724" spans="5:8" x14ac:dyDescent="0.3">
      <c r="F3724" s="304"/>
      <c r="G3724" s="304"/>
      <c r="H3724" s="304"/>
    </row>
    <row r="3725" spans="5:8" x14ac:dyDescent="0.3">
      <c r="F3725" s="306"/>
      <c r="G3725" s="306"/>
      <c r="H3725" s="306"/>
    </row>
    <row r="3726" spans="5:8" x14ac:dyDescent="0.3">
      <c r="F3726" s="304"/>
      <c r="G3726" s="304"/>
      <c r="H3726" s="304"/>
    </row>
    <row r="3727" spans="5:8" x14ac:dyDescent="0.3">
      <c r="E3727" s="304"/>
      <c r="F3727" s="304"/>
      <c r="G3727" s="304"/>
      <c r="H3727" s="304"/>
    </row>
    <row r="3728" spans="5:8" x14ac:dyDescent="0.3">
      <c r="E3728" s="304"/>
      <c r="F3728" s="304"/>
      <c r="G3728" s="304"/>
      <c r="H3728" s="304"/>
    </row>
    <row r="3729" spans="5:8" x14ac:dyDescent="0.3">
      <c r="F3729" s="306"/>
      <c r="G3729" s="306"/>
      <c r="H3729" s="306"/>
    </row>
    <row r="3730" spans="5:8" x14ac:dyDescent="0.3">
      <c r="F3730" s="304"/>
      <c r="G3730" s="304"/>
      <c r="H3730" s="304"/>
    </row>
    <row r="3731" spans="5:8" x14ac:dyDescent="0.3">
      <c r="E3731" s="304"/>
      <c r="F3731" s="304"/>
      <c r="G3731" s="304"/>
      <c r="H3731" s="304"/>
    </row>
    <row r="3732" spans="5:8" x14ac:dyDescent="0.3">
      <c r="F3732" s="304"/>
      <c r="G3732" s="304"/>
      <c r="H3732" s="304"/>
    </row>
    <row r="3733" spans="5:8" x14ac:dyDescent="0.3">
      <c r="F3733" s="304"/>
      <c r="G3733" s="304"/>
      <c r="H3733" s="304"/>
    </row>
    <row r="3734" spans="5:8" x14ac:dyDescent="0.3">
      <c r="F3734" s="306"/>
      <c r="G3734" s="306"/>
      <c r="H3734" s="306"/>
    </row>
    <row r="3735" spans="5:8" x14ac:dyDescent="0.3">
      <c r="F3735" s="304"/>
      <c r="G3735" s="304"/>
      <c r="H3735" s="304"/>
    </row>
    <row r="3736" spans="5:8" x14ac:dyDescent="0.3">
      <c r="F3736" s="306"/>
      <c r="G3736" s="306"/>
      <c r="H3736" s="306"/>
    </row>
    <row r="3737" spans="5:8" x14ac:dyDescent="0.3">
      <c r="F3737" s="306"/>
      <c r="G3737" s="306"/>
      <c r="H3737" s="306"/>
    </row>
    <row r="3738" spans="5:8" x14ac:dyDescent="0.3">
      <c r="E3738" s="304"/>
      <c r="F3738" s="304"/>
      <c r="G3738" s="304"/>
      <c r="H3738" s="304"/>
    </row>
    <row r="3739" spans="5:8" x14ac:dyDescent="0.3">
      <c r="F3739" s="304"/>
      <c r="G3739" s="304"/>
      <c r="H3739" s="304"/>
    </row>
    <row r="3740" spans="5:8" x14ac:dyDescent="0.3">
      <c r="F3740" s="306"/>
      <c r="G3740" s="306"/>
      <c r="H3740" s="306"/>
    </row>
    <row r="3741" spans="5:8" x14ac:dyDescent="0.3">
      <c r="F3741" s="304"/>
      <c r="G3741" s="304"/>
      <c r="H3741" s="304"/>
    </row>
    <row r="3742" spans="5:8" x14ac:dyDescent="0.3">
      <c r="E3742" s="304"/>
      <c r="F3742" s="304"/>
      <c r="G3742" s="304"/>
      <c r="H3742" s="304"/>
    </row>
    <row r="3743" spans="5:8" x14ac:dyDescent="0.3">
      <c r="F3743" s="304"/>
      <c r="G3743" s="304"/>
      <c r="H3743" s="304"/>
    </row>
    <row r="3744" spans="5:8" x14ac:dyDescent="0.3">
      <c r="E3744" s="304"/>
      <c r="F3744" s="304"/>
      <c r="G3744" s="304"/>
      <c r="H3744" s="304"/>
    </row>
    <row r="3745" spans="5:8" x14ac:dyDescent="0.3">
      <c r="F3745" s="306"/>
      <c r="G3745" s="306"/>
      <c r="H3745" s="306"/>
    </row>
    <row r="3746" spans="5:8" x14ac:dyDescent="0.3">
      <c r="F3746" s="304"/>
      <c r="G3746" s="304"/>
      <c r="H3746" s="304"/>
    </row>
    <row r="3747" spans="5:8" x14ac:dyDescent="0.3">
      <c r="F3747" s="306"/>
      <c r="G3747" s="306"/>
      <c r="H3747" s="306"/>
    </row>
    <row r="3748" spans="5:8" x14ac:dyDescent="0.3">
      <c r="E3748" s="304"/>
      <c r="F3748" s="304"/>
      <c r="G3748" s="304"/>
      <c r="H3748" s="304"/>
    </row>
    <row r="3749" spans="5:8" x14ac:dyDescent="0.3">
      <c r="F3749" s="304"/>
      <c r="G3749" s="304"/>
      <c r="H3749" s="304"/>
    </row>
    <row r="3750" spans="5:8" x14ac:dyDescent="0.3">
      <c r="E3750" s="304"/>
      <c r="F3750" s="304"/>
      <c r="G3750" s="304"/>
      <c r="H3750" s="304"/>
    </row>
    <row r="3751" spans="5:8" x14ac:dyDescent="0.3">
      <c r="F3751" s="306"/>
      <c r="G3751" s="306"/>
      <c r="H3751" s="306"/>
    </row>
    <row r="3752" spans="5:8" x14ac:dyDescent="0.3">
      <c r="F3752" s="304"/>
      <c r="G3752" s="304"/>
      <c r="H3752" s="304"/>
    </row>
    <row r="3753" spans="5:8" x14ac:dyDescent="0.3">
      <c r="F3753" s="306"/>
      <c r="G3753" s="306"/>
      <c r="H3753" s="306"/>
    </row>
    <row r="3754" spans="5:8" x14ac:dyDescent="0.3">
      <c r="F3754" s="304"/>
      <c r="G3754" s="304"/>
      <c r="H3754" s="304"/>
    </row>
    <row r="3755" spans="5:8" x14ac:dyDescent="0.3">
      <c r="F3755" s="306"/>
      <c r="G3755" s="306"/>
      <c r="H3755" s="306"/>
    </row>
    <row r="3756" spans="5:8" x14ac:dyDescent="0.3">
      <c r="F3756" s="306"/>
      <c r="G3756" s="306"/>
      <c r="H3756" s="306"/>
    </row>
    <row r="3757" spans="5:8" x14ac:dyDescent="0.3">
      <c r="F3757" s="304"/>
      <c r="G3757" s="304"/>
      <c r="H3757" s="304"/>
    </row>
    <row r="3758" spans="5:8" x14ac:dyDescent="0.3">
      <c r="F3758" s="306"/>
      <c r="G3758" s="306"/>
      <c r="H3758" s="306"/>
    </row>
    <row r="3759" spans="5:8" x14ac:dyDescent="0.3">
      <c r="F3759" s="304"/>
      <c r="G3759" s="304"/>
      <c r="H3759" s="304"/>
    </row>
    <row r="3760" spans="5:8" x14ac:dyDescent="0.3">
      <c r="E3760" s="304"/>
      <c r="F3760" s="304"/>
      <c r="G3760" s="304"/>
      <c r="H3760" s="304"/>
    </row>
    <row r="3761" spans="5:8" x14ac:dyDescent="0.3">
      <c r="F3761" s="306"/>
      <c r="G3761" s="306"/>
      <c r="H3761" s="306"/>
    </row>
    <row r="3762" spans="5:8" x14ac:dyDescent="0.3">
      <c r="F3762" s="304"/>
      <c r="G3762" s="304"/>
      <c r="H3762" s="304"/>
    </row>
    <row r="3763" spans="5:8" x14ac:dyDescent="0.3">
      <c r="E3763" s="304"/>
      <c r="F3763" s="304"/>
      <c r="G3763" s="304"/>
      <c r="H3763" s="304"/>
    </row>
    <row r="3764" spans="5:8" x14ac:dyDescent="0.3">
      <c r="F3764" s="304"/>
      <c r="G3764" s="304"/>
      <c r="H3764" s="304"/>
    </row>
    <row r="3765" spans="5:8" x14ac:dyDescent="0.3">
      <c r="F3765" s="306"/>
      <c r="G3765" s="306"/>
      <c r="H3765" s="306"/>
    </row>
    <row r="3766" spans="5:8" x14ac:dyDescent="0.3">
      <c r="F3766" s="304"/>
      <c r="G3766" s="304"/>
      <c r="H3766" s="304"/>
    </row>
    <row r="3767" spans="5:8" x14ac:dyDescent="0.3">
      <c r="E3767" s="304"/>
      <c r="F3767" s="304"/>
      <c r="G3767" s="304"/>
      <c r="H3767" s="304"/>
    </row>
    <row r="3768" spans="5:8" x14ac:dyDescent="0.3">
      <c r="E3768" s="304"/>
      <c r="F3768" s="304"/>
      <c r="G3768" s="304"/>
      <c r="H3768" s="304"/>
    </row>
    <row r="3769" spans="5:8" x14ac:dyDescent="0.3">
      <c r="E3769" s="304"/>
      <c r="F3769" s="304"/>
      <c r="G3769" s="304"/>
      <c r="H3769" s="304"/>
    </row>
    <row r="3770" spans="5:8" x14ac:dyDescent="0.3">
      <c r="F3770" s="306"/>
      <c r="G3770" s="306"/>
      <c r="H3770" s="306"/>
    </row>
    <row r="3771" spans="5:8" x14ac:dyDescent="0.3">
      <c r="E3771" s="304"/>
      <c r="F3771" s="304"/>
      <c r="G3771" s="304"/>
      <c r="H3771" s="304"/>
    </row>
    <row r="3772" spans="5:8" x14ac:dyDescent="0.3">
      <c r="F3772" s="306"/>
      <c r="G3772" s="306"/>
      <c r="H3772" s="306"/>
    </row>
    <row r="3773" spans="5:8" x14ac:dyDescent="0.3">
      <c r="F3773" s="304"/>
      <c r="G3773" s="304"/>
      <c r="H3773" s="304"/>
    </row>
    <row r="3774" spans="5:8" x14ac:dyDescent="0.3">
      <c r="F3774" s="306"/>
      <c r="G3774" s="306"/>
      <c r="H3774" s="306"/>
    </row>
    <row r="3775" spans="5:8" x14ac:dyDescent="0.3">
      <c r="E3775" s="304"/>
      <c r="F3775" s="304"/>
      <c r="G3775" s="304"/>
      <c r="H3775" s="304"/>
    </row>
    <row r="3776" spans="5:8" x14ac:dyDescent="0.3">
      <c r="F3776" s="304"/>
      <c r="G3776" s="304"/>
      <c r="H3776" s="304"/>
    </row>
    <row r="3777" spans="5:8" x14ac:dyDescent="0.3">
      <c r="F3777" s="306"/>
      <c r="G3777" s="306"/>
      <c r="H3777" s="306"/>
    </row>
    <row r="3778" spans="5:8" x14ac:dyDescent="0.3">
      <c r="F3778" s="304"/>
      <c r="G3778" s="304"/>
      <c r="H3778" s="304"/>
    </row>
    <row r="3779" spans="5:8" x14ac:dyDescent="0.3">
      <c r="E3779" s="304"/>
      <c r="F3779" s="304"/>
      <c r="G3779" s="304"/>
      <c r="H3779" s="304"/>
    </row>
    <row r="3780" spans="5:8" x14ac:dyDescent="0.3">
      <c r="F3780" s="304"/>
      <c r="G3780" s="304"/>
      <c r="H3780" s="304"/>
    </row>
    <row r="3781" spans="5:8" x14ac:dyDescent="0.3">
      <c r="F3781" s="304"/>
      <c r="G3781" s="304"/>
      <c r="H3781" s="304"/>
    </row>
    <row r="3782" spans="5:8" x14ac:dyDescent="0.3">
      <c r="E3782" s="304"/>
      <c r="F3782" s="304"/>
      <c r="G3782" s="304"/>
      <c r="H3782" s="304"/>
    </row>
    <row r="3783" spans="5:8" x14ac:dyDescent="0.3">
      <c r="E3783" s="304"/>
      <c r="F3783" s="304"/>
      <c r="G3783" s="304"/>
      <c r="H3783" s="304"/>
    </row>
    <row r="3784" spans="5:8" x14ac:dyDescent="0.3">
      <c r="E3784" s="304"/>
      <c r="F3784" s="304"/>
      <c r="G3784" s="304"/>
      <c r="H3784" s="304"/>
    </row>
    <row r="3785" spans="5:8" x14ac:dyDescent="0.3">
      <c r="E3785" s="304"/>
      <c r="F3785" s="304"/>
      <c r="G3785" s="304"/>
      <c r="H3785" s="304"/>
    </row>
    <row r="3786" spans="5:8" x14ac:dyDescent="0.3">
      <c r="E3786" s="304"/>
      <c r="F3786" s="304"/>
      <c r="G3786" s="304"/>
      <c r="H3786" s="304"/>
    </row>
    <row r="3787" spans="5:8" x14ac:dyDescent="0.3">
      <c r="E3787" s="304"/>
      <c r="F3787" s="304"/>
      <c r="G3787" s="304"/>
      <c r="H3787" s="304"/>
    </row>
    <row r="3788" spans="5:8" x14ac:dyDescent="0.3">
      <c r="F3788" s="306"/>
      <c r="G3788" s="306"/>
      <c r="H3788" s="306"/>
    </row>
    <row r="3789" spans="5:8" x14ac:dyDescent="0.3">
      <c r="F3789" s="304"/>
      <c r="G3789" s="304"/>
      <c r="H3789" s="304"/>
    </row>
    <row r="3790" spans="5:8" x14ac:dyDescent="0.3">
      <c r="F3790" s="306"/>
      <c r="G3790" s="306"/>
      <c r="H3790" s="306"/>
    </row>
    <row r="3791" spans="5:8" x14ac:dyDescent="0.3">
      <c r="F3791" s="304"/>
      <c r="G3791" s="304"/>
      <c r="H3791" s="304"/>
    </row>
    <row r="3792" spans="5:8" x14ac:dyDescent="0.3">
      <c r="F3792" s="306"/>
      <c r="G3792" s="306"/>
      <c r="H3792" s="306"/>
    </row>
    <row r="3793" spans="5:8" x14ac:dyDescent="0.3">
      <c r="F3793" s="304"/>
      <c r="G3793" s="304"/>
      <c r="H3793" s="304"/>
    </row>
    <row r="3794" spans="5:8" x14ac:dyDescent="0.3">
      <c r="E3794" s="304"/>
      <c r="F3794" s="304"/>
      <c r="G3794" s="304"/>
      <c r="H3794" s="304"/>
    </row>
    <row r="3795" spans="5:8" x14ac:dyDescent="0.3">
      <c r="F3795" s="304"/>
      <c r="G3795" s="304"/>
      <c r="H3795" s="304"/>
    </row>
    <row r="3796" spans="5:8" x14ac:dyDescent="0.3">
      <c r="F3796" s="304"/>
      <c r="G3796" s="304"/>
      <c r="H3796" s="304"/>
    </row>
    <row r="3797" spans="5:8" x14ac:dyDescent="0.3">
      <c r="F3797" s="304"/>
      <c r="G3797" s="304"/>
      <c r="H3797" s="304"/>
    </row>
    <row r="3798" spans="5:8" x14ac:dyDescent="0.3">
      <c r="F3798" s="306"/>
      <c r="G3798" s="306"/>
      <c r="H3798" s="306"/>
    </row>
    <row r="3799" spans="5:8" x14ac:dyDescent="0.3">
      <c r="F3799" s="304"/>
      <c r="G3799" s="304"/>
      <c r="H3799" s="304"/>
    </row>
    <row r="3800" spans="5:8" x14ac:dyDescent="0.3">
      <c r="F3800" s="306"/>
      <c r="G3800" s="306"/>
      <c r="H3800" s="306"/>
    </row>
    <row r="3801" spans="5:8" x14ac:dyDescent="0.3">
      <c r="F3801" s="304"/>
      <c r="G3801" s="304"/>
      <c r="H3801" s="304"/>
    </row>
    <row r="3802" spans="5:8" x14ac:dyDescent="0.3">
      <c r="F3802" s="306"/>
      <c r="G3802" s="306"/>
      <c r="H3802" s="306"/>
    </row>
    <row r="3803" spans="5:8" x14ac:dyDescent="0.3">
      <c r="F3803" s="304"/>
      <c r="G3803" s="304"/>
      <c r="H3803" s="304"/>
    </row>
    <row r="3804" spans="5:8" x14ac:dyDescent="0.3">
      <c r="F3804" s="304"/>
      <c r="G3804" s="304"/>
      <c r="H3804" s="304"/>
    </row>
    <row r="3805" spans="5:8" x14ac:dyDescent="0.3">
      <c r="F3805" s="306"/>
      <c r="G3805" s="306"/>
      <c r="H3805" s="306"/>
    </row>
    <row r="3806" spans="5:8" x14ac:dyDescent="0.3">
      <c r="F3806" s="304"/>
      <c r="G3806" s="304"/>
      <c r="H3806" s="304"/>
    </row>
    <row r="3807" spans="5:8" x14ac:dyDescent="0.3">
      <c r="F3807" s="306"/>
      <c r="G3807" s="306"/>
      <c r="H3807" s="306"/>
    </row>
    <row r="3808" spans="5:8" x14ac:dyDescent="0.3">
      <c r="F3808" s="304"/>
      <c r="G3808" s="304"/>
      <c r="H3808" s="304"/>
    </row>
    <row r="3809" spans="5:8" x14ac:dyDescent="0.3">
      <c r="E3809" s="304"/>
      <c r="F3809" s="304"/>
      <c r="G3809" s="304"/>
      <c r="H3809" s="304"/>
    </row>
    <row r="3810" spans="5:8" x14ac:dyDescent="0.3">
      <c r="E3810" s="304"/>
      <c r="F3810" s="304"/>
      <c r="G3810" s="304"/>
      <c r="H3810" s="304"/>
    </row>
    <row r="3811" spans="5:8" x14ac:dyDescent="0.3">
      <c r="F3811" s="306"/>
      <c r="G3811" s="306"/>
      <c r="H3811" s="306"/>
    </row>
    <row r="3812" spans="5:8" x14ac:dyDescent="0.3">
      <c r="F3812" s="304"/>
      <c r="G3812" s="304"/>
      <c r="H3812" s="304"/>
    </row>
    <row r="3813" spans="5:8" x14ac:dyDescent="0.3">
      <c r="E3813" s="304"/>
      <c r="F3813" s="304"/>
      <c r="G3813" s="304"/>
      <c r="H3813" s="304"/>
    </row>
    <row r="3814" spans="5:8" x14ac:dyDescent="0.3">
      <c r="E3814" s="304"/>
      <c r="F3814" s="304"/>
      <c r="G3814" s="304"/>
      <c r="H3814" s="304"/>
    </row>
    <row r="3815" spans="5:8" x14ac:dyDescent="0.3">
      <c r="F3815" s="304"/>
      <c r="G3815" s="304"/>
      <c r="H3815" s="304"/>
    </row>
    <row r="3816" spans="5:8" x14ac:dyDescent="0.3">
      <c r="E3816" s="304"/>
      <c r="F3816" s="304"/>
      <c r="G3816" s="304"/>
      <c r="H3816" s="304"/>
    </row>
    <row r="3817" spans="5:8" x14ac:dyDescent="0.3">
      <c r="E3817" s="304"/>
      <c r="F3817" s="304"/>
      <c r="G3817" s="304"/>
      <c r="H3817" s="304"/>
    </row>
    <row r="3818" spans="5:8" x14ac:dyDescent="0.3">
      <c r="F3818" s="304"/>
      <c r="G3818" s="304"/>
      <c r="H3818" s="304"/>
    </row>
    <row r="3819" spans="5:8" x14ac:dyDescent="0.3">
      <c r="F3819" s="306"/>
      <c r="G3819" s="306"/>
      <c r="H3819" s="306"/>
    </row>
    <row r="3820" spans="5:8" x14ac:dyDescent="0.3">
      <c r="E3820" s="304"/>
      <c r="F3820" s="304"/>
      <c r="G3820" s="304"/>
      <c r="H3820" s="304"/>
    </row>
    <row r="3821" spans="5:8" x14ac:dyDescent="0.3">
      <c r="F3821" s="304"/>
      <c r="G3821" s="304"/>
      <c r="H3821" s="304"/>
    </row>
    <row r="3822" spans="5:8" x14ac:dyDescent="0.3">
      <c r="E3822" s="304"/>
      <c r="F3822" s="304"/>
      <c r="G3822" s="304"/>
      <c r="H3822" s="304"/>
    </row>
    <row r="3823" spans="5:8" x14ac:dyDescent="0.3">
      <c r="F3823" s="306"/>
      <c r="G3823" s="306"/>
      <c r="H3823" s="306"/>
    </row>
    <row r="3824" spans="5:8" x14ac:dyDescent="0.3">
      <c r="F3824" s="304"/>
      <c r="G3824" s="304"/>
      <c r="H3824" s="304"/>
    </row>
    <row r="3825" spans="5:8" x14ac:dyDescent="0.3">
      <c r="F3825" s="304"/>
      <c r="G3825" s="304"/>
      <c r="H3825" s="304"/>
    </row>
    <row r="3826" spans="5:8" x14ac:dyDescent="0.3">
      <c r="F3826" s="306"/>
      <c r="G3826" s="306"/>
      <c r="H3826" s="306"/>
    </row>
    <row r="3827" spans="5:8" x14ac:dyDescent="0.3">
      <c r="F3827" s="304"/>
      <c r="G3827" s="304"/>
      <c r="H3827" s="304"/>
    </row>
    <row r="3828" spans="5:8" x14ac:dyDescent="0.3">
      <c r="F3828" s="306"/>
      <c r="G3828" s="306"/>
      <c r="H3828" s="306"/>
    </row>
    <row r="3829" spans="5:8" x14ac:dyDescent="0.3">
      <c r="F3829" s="304"/>
      <c r="G3829" s="304"/>
      <c r="H3829" s="304"/>
    </row>
    <row r="3830" spans="5:8" x14ac:dyDescent="0.3">
      <c r="E3830" s="304"/>
      <c r="F3830" s="304"/>
      <c r="G3830" s="304"/>
      <c r="H3830" s="304"/>
    </row>
    <row r="3831" spans="5:8" x14ac:dyDescent="0.3">
      <c r="F3831" s="306"/>
      <c r="G3831" s="306"/>
      <c r="H3831" s="306"/>
    </row>
    <row r="3832" spans="5:8" x14ac:dyDescent="0.3">
      <c r="E3832" s="304"/>
      <c r="F3832" s="304"/>
      <c r="G3832" s="304"/>
      <c r="H3832" s="304"/>
    </row>
    <row r="3833" spans="5:8" x14ac:dyDescent="0.3">
      <c r="E3833" s="304"/>
      <c r="F3833" s="304"/>
      <c r="G3833" s="304"/>
      <c r="H3833" s="304"/>
    </row>
    <row r="3834" spans="5:8" x14ac:dyDescent="0.3">
      <c r="F3834" s="306"/>
      <c r="G3834" s="306"/>
      <c r="H3834" s="306"/>
    </row>
    <row r="3835" spans="5:8" x14ac:dyDescent="0.3">
      <c r="F3835" s="306"/>
      <c r="G3835" s="306"/>
      <c r="H3835" s="306"/>
    </row>
    <row r="3836" spans="5:8" x14ac:dyDescent="0.3">
      <c r="F3836" s="304"/>
      <c r="G3836" s="304"/>
      <c r="H3836" s="304"/>
    </row>
    <row r="3837" spans="5:8" x14ac:dyDescent="0.3">
      <c r="F3837" s="306"/>
      <c r="G3837" s="306"/>
      <c r="H3837" s="306"/>
    </row>
    <row r="3838" spans="5:8" x14ac:dyDescent="0.3">
      <c r="F3838" s="304"/>
      <c r="G3838" s="304"/>
      <c r="H3838" s="304"/>
    </row>
    <row r="3839" spans="5:8" x14ac:dyDescent="0.3">
      <c r="F3839" s="306"/>
      <c r="G3839" s="306"/>
      <c r="H3839" s="306"/>
    </row>
    <row r="3840" spans="5:8" x14ac:dyDescent="0.3">
      <c r="E3840" s="304"/>
      <c r="F3840" s="304"/>
      <c r="G3840" s="304"/>
      <c r="H3840" s="304"/>
    </row>
    <row r="3841" spans="5:8" x14ac:dyDescent="0.3">
      <c r="E3841" s="304"/>
      <c r="F3841" s="304"/>
      <c r="G3841" s="304"/>
      <c r="H3841" s="304"/>
    </row>
    <row r="3842" spans="5:8" x14ac:dyDescent="0.3">
      <c r="F3842" s="304"/>
      <c r="G3842" s="304"/>
      <c r="H3842" s="304"/>
    </row>
    <row r="3843" spans="5:8" x14ac:dyDescent="0.3">
      <c r="F3843" s="306"/>
      <c r="G3843" s="306"/>
      <c r="H3843" s="306"/>
    </row>
    <row r="3844" spans="5:8" x14ac:dyDescent="0.3">
      <c r="E3844" s="304"/>
      <c r="F3844" s="304"/>
      <c r="G3844" s="304"/>
      <c r="H3844" s="304"/>
    </row>
    <row r="3845" spans="5:8" x14ac:dyDescent="0.3">
      <c r="F3845" s="304"/>
      <c r="G3845" s="304"/>
      <c r="H3845" s="304"/>
    </row>
    <row r="3846" spans="5:8" x14ac:dyDescent="0.3">
      <c r="F3846" s="304"/>
      <c r="G3846" s="304"/>
      <c r="H3846" s="304"/>
    </row>
    <row r="3847" spans="5:8" x14ac:dyDescent="0.3">
      <c r="F3847" s="306"/>
      <c r="G3847" s="306"/>
      <c r="H3847" s="306"/>
    </row>
    <row r="3848" spans="5:8" x14ac:dyDescent="0.3">
      <c r="F3848" s="304"/>
      <c r="G3848" s="304"/>
      <c r="H3848" s="304"/>
    </row>
    <row r="3849" spans="5:8" x14ac:dyDescent="0.3">
      <c r="F3849" s="306"/>
      <c r="G3849" s="306"/>
      <c r="H3849" s="306"/>
    </row>
    <row r="3850" spans="5:8" x14ac:dyDescent="0.3">
      <c r="E3850" s="304"/>
      <c r="F3850" s="304"/>
      <c r="G3850" s="304"/>
      <c r="H3850" s="304"/>
    </row>
    <row r="3851" spans="5:8" x14ac:dyDescent="0.3">
      <c r="E3851" s="304"/>
      <c r="F3851" s="304"/>
      <c r="G3851" s="304"/>
      <c r="H3851" s="304"/>
    </row>
    <row r="3852" spans="5:8" x14ac:dyDescent="0.3">
      <c r="F3852" s="304"/>
      <c r="G3852" s="304"/>
      <c r="H3852" s="304"/>
    </row>
    <row r="3853" spans="5:8" x14ac:dyDescent="0.3">
      <c r="E3853" s="304"/>
      <c r="F3853" s="304"/>
      <c r="G3853" s="304"/>
      <c r="H3853" s="304"/>
    </row>
    <row r="3854" spans="5:8" x14ac:dyDescent="0.3">
      <c r="F3854" s="304"/>
      <c r="G3854" s="304"/>
      <c r="H3854" s="304"/>
    </row>
    <row r="3855" spans="5:8" x14ac:dyDescent="0.3">
      <c r="E3855" s="304"/>
      <c r="F3855" s="304"/>
      <c r="G3855" s="304"/>
      <c r="H3855" s="304"/>
    </row>
    <row r="3856" spans="5:8" x14ac:dyDescent="0.3">
      <c r="E3856" s="304"/>
      <c r="F3856" s="304"/>
      <c r="G3856" s="304"/>
      <c r="H3856" s="304"/>
    </row>
    <row r="3857" spans="5:8" x14ac:dyDescent="0.3">
      <c r="F3857" s="306"/>
      <c r="G3857" s="306"/>
      <c r="H3857" s="306"/>
    </row>
    <row r="3858" spans="5:8" x14ac:dyDescent="0.3">
      <c r="F3858" s="304"/>
      <c r="G3858" s="304"/>
      <c r="H3858" s="304"/>
    </row>
    <row r="3859" spans="5:8" x14ac:dyDescent="0.3">
      <c r="F3859" s="306"/>
      <c r="G3859" s="306"/>
      <c r="H3859" s="306"/>
    </row>
    <row r="3860" spans="5:8" x14ac:dyDescent="0.3">
      <c r="F3860" s="304"/>
      <c r="G3860" s="304"/>
      <c r="H3860" s="304"/>
    </row>
    <row r="3861" spans="5:8" x14ac:dyDescent="0.3">
      <c r="F3861" s="306"/>
      <c r="G3861" s="306"/>
      <c r="H3861" s="306"/>
    </row>
    <row r="3862" spans="5:8" x14ac:dyDescent="0.3">
      <c r="F3862" s="304"/>
      <c r="G3862" s="304"/>
      <c r="H3862" s="304"/>
    </row>
    <row r="3863" spans="5:8" x14ac:dyDescent="0.3">
      <c r="F3863" s="306"/>
      <c r="G3863" s="306"/>
      <c r="H3863" s="306"/>
    </row>
    <row r="3864" spans="5:8" x14ac:dyDescent="0.3">
      <c r="E3864" s="304"/>
      <c r="F3864" s="304"/>
      <c r="G3864" s="304"/>
      <c r="H3864" s="304"/>
    </row>
    <row r="3865" spans="5:8" x14ac:dyDescent="0.3">
      <c r="F3865" s="306"/>
      <c r="G3865" s="306"/>
      <c r="H3865" s="306"/>
    </row>
    <row r="3866" spans="5:8" x14ac:dyDescent="0.3">
      <c r="F3866" s="304"/>
      <c r="G3866" s="304"/>
      <c r="H3866" s="304"/>
    </row>
    <row r="3867" spans="5:8" x14ac:dyDescent="0.3">
      <c r="E3867" s="304"/>
      <c r="F3867" s="304"/>
      <c r="G3867" s="304"/>
      <c r="H3867" s="304"/>
    </row>
    <row r="3868" spans="5:8" x14ac:dyDescent="0.3">
      <c r="E3868" s="304"/>
      <c r="F3868" s="304"/>
      <c r="G3868" s="304"/>
      <c r="H3868" s="304"/>
    </row>
    <row r="3869" spans="5:8" x14ac:dyDescent="0.3">
      <c r="F3869" s="304"/>
      <c r="G3869" s="304"/>
      <c r="H3869" s="304"/>
    </row>
    <row r="3870" spans="5:8" x14ac:dyDescent="0.3">
      <c r="F3870" s="306"/>
      <c r="G3870" s="306"/>
      <c r="H3870" s="306"/>
    </row>
    <row r="3871" spans="5:8" x14ac:dyDescent="0.3">
      <c r="F3871" s="304"/>
      <c r="G3871" s="304"/>
      <c r="H3871" s="304"/>
    </row>
    <row r="3872" spans="5:8" x14ac:dyDescent="0.3">
      <c r="E3872" s="304"/>
      <c r="F3872" s="304"/>
      <c r="G3872" s="304"/>
      <c r="H3872" s="304"/>
    </row>
    <row r="3873" spans="5:8" x14ac:dyDescent="0.3">
      <c r="E3873" s="304"/>
      <c r="F3873" s="304"/>
      <c r="G3873" s="304"/>
      <c r="H3873" s="304"/>
    </row>
    <row r="3874" spans="5:8" x14ac:dyDescent="0.3">
      <c r="F3874" s="306"/>
      <c r="G3874" s="306"/>
      <c r="H3874" s="306"/>
    </row>
    <row r="3875" spans="5:8" x14ac:dyDescent="0.3">
      <c r="F3875" s="306"/>
      <c r="G3875" s="306"/>
      <c r="H3875" s="306"/>
    </row>
    <row r="3876" spans="5:8" x14ac:dyDescent="0.3">
      <c r="F3876" s="304"/>
      <c r="G3876" s="304"/>
      <c r="H3876" s="304"/>
    </row>
    <row r="3877" spans="5:8" x14ac:dyDescent="0.3">
      <c r="F3877" s="304"/>
      <c r="G3877" s="304"/>
      <c r="H3877" s="304"/>
    </row>
    <row r="3878" spans="5:8" x14ac:dyDescent="0.3">
      <c r="F3878" s="306"/>
      <c r="G3878" s="306"/>
      <c r="H3878" s="306"/>
    </row>
    <row r="3879" spans="5:8" x14ac:dyDescent="0.3">
      <c r="F3879" s="304"/>
      <c r="G3879" s="304"/>
      <c r="H3879" s="304"/>
    </row>
    <row r="3880" spans="5:8" x14ac:dyDescent="0.3">
      <c r="F3880" s="306"/>
      <c r="G3880" s="306"/>
      <c r="H3880" s="306"/>
    </row>
    <row r="3881" spans="5:8" x14ac:dyDescent="0.3">
      <c r="F3881" s="306"/>
      <c r="G3881" s="306"/>
      <c r="H3881" s="306"/>
    </row>
    <row r="3882" spans="5:8" x14ac:dyDescent="0.3">
      <c r="E3882" s="304"/>
      <c r="F3882" s="304"/>
      <c r="G3882" s="304"/>
      <c r="H3882" s="304"/>
    </row>
    <row r="3883" spans="5:8" x14ac:dyDescent="0.3">
      <c r="F3883" s="304"/>
      <c r="G3883" s="304"/>
      <c r="H3883" s="304"/>
    </row>
    <row r="3884" spans="5:8" x14ac:dyDescent="0.3">
      <c r="F3884" s="306"/>
      <c r="G3884" s="306"/>
      <c r="H3884" s="306"/>
    </row>
    <row r="3885" spans="5:8" x14ac:dyDescent="0.3">
      <c r="E3885" s="304"/>
      <c r="F3885" s="304"/>
      <c r="G3885" s="304"/>
      <c r="H3885" s="304"/>
    </row>
    <row r="3886" spans="5:8" x14ac:dyDescent="0.3">
      <c r="F3886" s="304"/>
      <c r="G3886" s="304"/>
      <c r="H3886" s="304"/>
    </row>
    <row r="3887" spans="5:8" x14ac:dyDescent="0.3">
      <c r="F3887" s="306"/>
      <c r="G3887" s="306"/>
      <c r="H3887" s="306"/>
    </row>
    <row r="3888" spans="5:8" x14ac:dyDescent="0.3">
      <c r="F3888" s="306"/>
      <c r="G3888" s="306"/>
      <c r="H3888" s="306"/>
    </row>
    <row r="3889" spans="5:8" x14ac:dyDescent="0.3">
      <c r="F3889" s="304"/>
      <c r="G3889" s="304"/>
      <c r="H3889" s="304"/>
    </row>
    <row r="3890" spans="5:8" x14ac:dyDescent="0.3">
      <c r="F3890" s="306"/>
      <c r="G3890" s="306"/>
      <c r="H3890" s="306"/>
    </row>
    <row r="3891" spans="5:8" x14ac:dyDescent="0.3">
      <c r="E3891" s="304"/>
      <c r="F3891" s="304"/>
      <c r="G3891" s="304"/>
      <c r="H3891" s="304"/>
    </row>
    <row r="3892" spans="5:8" x14ac:dyDescent="0.3">
      <c r="F3892" s="306"/>
      <c r="G3892" s="306"/>
      <c r="H3892" s="306"/>
    </row>
    <row r="3893" spans="5:8" x14ac:dyDescent="0.3">
      <c r="F3893" s="304"/>
      <c r="G3893" s="304"/>
      <c r="H3893" s="304"/>
    </row>
    <row r="3894" spans="5:8" x14ac:dyDescent="0.3">
      <c r="F3894" s="306"/>
      <c r="G3894" s="306"/>
      <c r="H3894" s="306"/>
    </row>
    <row r="3895" spans="5:8" x14ac:dyDescent="0.3">
      <c r="F3895" s="304"/>
      <c r="G3895" s="304"/>
      <c r="H3895" s="304"/>
    </row>
    <row r="3896" spans="5:8" x14ac:dyDescent="0.3">
      <c r="F3896" s="306"/>
      <c r="G3896" s="306"/>
      <c r="H3896" s="306"/>
    </row>
    <row r="3897" spans="5:8" x14ac:dyDescent="0.3">
      <c r="F3897" s="304"/>
      <c r="G3897" s="304"/>
      <c r="H3897" s="304"/>
    </row>
    <row r="3898" spans="5:8" x14ac:dyDescent="0.3">
      <c r="F3898" s="306"/>
      <c r="G3898" s="306"/>
      <c r="H3898" s="306"/>
    </row>
    <row r="3899" spans="5:8" x14ac:dyDescent="0.3">
      <c r="F3899" s="304"/>
      <c r="G3899" s="304"/>
      <c r="H3899" s="304"/>
    </row>
    <row r="3900" spans="5:8" x14ac:dyDescent="0.3">
      <c r="F3900" s="304"/>
      <c r="G3900" s="304"/>
      <c r="H3900" s="304"/>
    </row>
    <row r="3901" spans="5:8" x14ac:dyDescent="0.3">
      <c r="F3901" s="306"/>
      <c r="G3901" s="306"/>
      <c r="H3901" s="306"/>
    </row>
    <row r="3902" spans="5:8" x14ac:dyDescent="0.3">
      <c r="F3902" s="304"/>
      <c r="G3902" s="304"/>
      <c r="H3902" s="304"/>
    </row>
    <row r="3903" spans="5:8" x14ac:dyDescent="0.3">
      <c r="F3903" s="306"/>
      <c r="G3903" s="306"/>
      <c r="H3903" s="306"/>
    </row>
    <row r="3904" spans="5:8" x14ac:dyDescent="0.3">
      <c r="F3904" s="304"/>
      <c r="G3904" s="304"/>
      <c r="H3904" s="304"/>
    </row>
    <row r="3905" spans="5:8" x14ac:dyDescent="0.3">
      <c r="F3905" s="304"/>
      <c r="G3905" s="304"/>
      <c r="H3905" s="304"/>
    </row>
    <row r="3906" spans="5:8" x14ac:dyDescent="0.3">
      <c r="F3906" s="306"/>
      <c r="G3906" s="306"/>
      <c r="H3906" s="306"/>
    </row>
    <row r="3907" spans="5:8" x14ac:dyDescent="0.3">
      <c r="F3907" s="306"/>
      <c r="G3907" s="306"/>
      <c r="H3907" s="306"/>
    </row>
    <row r="3908" spans="5:8" x14ac:dyDescent="0.3">
      <c r="F3908" s="304"/>
      <c r="G3908" s="304"/>
      <c r="H3908" s="304"/>
    </row>
    <row r="3909" spans="5:8" x14ac:dyDescent="0.3">
      <c r="E3909" s="304"/>
      <c r="F3909" s="304"/>
      <c r="G3909" s="304"/>
      <c r="H3909" s="304"/>
    </row>
    <row r="3910" spans="5:8" x14ac:dyDescent="0.3">
      <c r="F3910" s="306"/>
      <c r="G3910" s="306"/>
      <c r="H3910" s="306"/>
    </row>
    <row r="3911" spans="5:8" x14ac:dyDescent="0.3">
      <c r="E3911" s="304"/>
      <c r="F3911" s="304"/>
      <c r="G3911" s="304"/>
      <c r="H3911" s="304"/>
    </row>
    <row r="3912" spans="5:8" x14ac:dyDescent="0.3">
      <c r="F3912" s="304"/>
      <c r="G3912" s="304"/>
      <c r="H3912" s="304"/>
    </row>
    <row r="3913" spans="5:8" x14ac:dyDescent="0.3">
      <c r="F3913" s="306"/>
      <c r="G3913" s="306"/>
      <c r="H3913" s="306"/>
    </row>
    <row r="3914" spans="5:8" x14ac:dyDescent="0.3">
      <c r="F3914" s="306"/>
      <c r="G3914" s="306"/>
      <c r="H3914" s="306"/>
    </row>
    <row r="3915" spans="5:8" x14ac:dyDescent="0.3">
      <c r="E3915" s="304"/>
      <c r="F3915" s="304"/>
      <c r="G3915" s="304"/>
      <c r="H3915" s="304"/>
    </row>
    <row r="3916" spans="5:8" x14ac:dyDescent="0.3">
      <c r="F3916" s="304"/>
      <c r="G3916" s="304"/>
      <c r="H3916" s="304"/>
    </row>
    <row r="3917" spans="5:8" x14ac:dyDescent="0.3">
      <c r="F3917" s="306"/>
      <c r="G3917" s="306"/>
      <c r="H3917" s="306"/>
    </row>
    <row r="3918" spans="5:8" x14ac:dyDescent="0.3">
      <c r="F3918" s="304"/>
      <c r="G3918" s="304"/>
      <c r="H3918" s="304"/>
    </row>
    <row r="3919" spans="5:8" x14ac:dyDescent="0.3">
      <c r="F3919" s="304"/>
      <c r="G3919" s="304"/>
      <c r="H3919" s="304"/>
    </row>
    <row r="3920" spans="5:8" x14ac:dyDescent="0.3">
      <c r="E3920" s="304"/>
      <c r="F3920" s="304"/>
      <c r="G3920" s="304"/>
      <c r="H3920" s="304"/>
    </row>
    <row r="3921" spans="5:8" x14ac:dyDescent="0.3">
      <c r="F3921" s="304"/>
      <c r="G3921" s="304"/>
      <c r="H3921" s="304"/>
    </row>
    <row r="3922" spans="5:8" x14ac:dyDescent="0.3">
      <c r="F3922" s="304"/>
      <c r="G3922" s="304"/>
      <c r="H3922" s="304"/>
    </row>
    <row r="3923" spans="5:8" x14ac:dyDescent="0.3">
      <c r="E3923" s="304"/>
      <c r="F3923" s="304"/>
      <c r="G3923" s="304"/>
      <c r="H3923" s="304"/>
    </row>
    <row r="3924" spans="5:8" x14ac:dyDescent="0.3">
      <c r="F3924" s="306"/>
      <c r="G3924" s="306"/>
      <c r="H3924" s="306"/>
    </row>
    <row r="3925" spans="5:8" x14ac:dyDescent="0.3">
      <c r="F3925" s="304"/>
      <c r="G3925" s="304"/>
      <c r="H3925" s="304"/>
    </row>
    <row r="3926" spans="5:8" x14ac:dyDescent="0.3">
      <c r="F3926" s="306"/>
      <c r="G3926" s="306"/>
      <c r="H3926" s="306"/>
    </row>
    <row r="3927" spans="5:8" x14ac:dyDescent="0.3">
      <c r="E3927" s="304"/>
      <c r="F3927" s="304"/>
      <c r="G3927" s="304"/>
      <c r="H3927" s="304"/>
    </row>
    <row r="3928" spans="5:8" x14ac:dyDescent="0.3">
      <c r="F3928" s="306"/>
      <c r="G3928" s="306"/>
      <c r="H3928" s="306"/>
    </row>
    <row r="3929" spans="5:8" x14ac:dyDescent="0.3">
      <c r="E3929" s="304"/>
      <c r="F3929" s="304"/>
      <c r="G3929" s="304"/>
      <c r="H3929" s="304"/>
    </row>
    <row r="3930" spans="5:8" x14ac:dyDescent="0.3">
      <c r="E3930" s="304"/>
      <c r="F3930" s="304"/>
      <c r="G3930" s="304"/>
      <c r="H3930" s="304"/>
    </row>
    <row r="3931" spans="5:8" x14ac:dyDescent="0.3">
      <c r="F3931" s="304"/>
      <c r="G3931" s="304"/>
      <c r="H3931" s="304"/>
    </row>
    <row r="3932" spans="5:8" x14ac:dyDescent="0.3">
      <c r="F3932" s="306"/>
      <c r="G3932" s="306"/>
      <c r="H3932" s="306"/>
    </row>
    <row r="3933" spans="5:8" x14ac:dyDescent="0.3">
      <c r="F3933" s="306"/>
      <c r="G3933" s="306"/>
      <c r="H3933" s="306"/>
    </row>
    <row r="3934" spans="5:8" x14ac:dyDescent="0.3">
      <c r="F3934" s="304"/>
      <c r="G3934" s="304"/>
      <c r="H3934" s="304"/>
    </row>
    <row r="3935" spans="5:8" x14ac:dyDescent="0.3">
      <c r="F3935" s="306"/>
      <c r="G3935" s="306"/>
      <c r="H3935" s="306"/>
    </row>
    <row r="3936" spans="5:8" x14ac:dyDescent="0.3">
      <c r="F3936" s="304"/>
      <c r="G3936" s="304"/>
      <c r="H3936" s="304"/>
    </row>
    <row r="3937" spans="5:8" x14ac:dyDescent="0.3">
      <c r="F3937" s="306"/>
      <c r="G3937" s="306"/>
      <c r="H3937" s="306"/>
    </row>
    <row r="3938" spans="5:8" x14ac:dyDescent="0.3">
      <c r="E3938" s="304"/>
      <c r="F3938" s="304"/>
      <c r="G3938" s="304"/>
      <c r="H3938" s="304"/>
    </row>
    <row r="3939" spans="5:8" x14ac:dyDescent="0.3">
      <c r="E3939" s="304"/>
      <c r="F3939" s="304"/>
      <c r="G3939" s="304"/>
      <c r="H3939" s="304"/>
    </row>
    <row r="3940" spans="5:8" x14ac:dyDescent="0.3">
      <c r="E3940" s="304"/>
      <c r="F3940" s="304"/>
      <c r="G3940" s="304"/>
      <c r="H3940" s="304"/>
    </row>
    <row r="3941" spans="5:8" x14ac:dyDescent="0.3">
      <c r="F3941" s="304"/>
      <c r="G3941" s="304"/>
      <c r="H3941" s="304"/>
    </row>
    <row r="3942" spans="5:8" x14ac:dyDescent="0.3">
      <c r="E3942" s="304"/>
      <c r="F3942" s="304"/>
      <c r="G3942" s="304"/>
      <c r="H3942" s="304"/>
    </row>
    <row r="3943" spans="5:8" x14ac:dyDescent="0.3">
      <c r="E3943" s="304"/>
      <c r="F3943" s="304"/>
      <c r="G3943" s="304"/>
      <c r="H3943" s="304"/>
    </row>
    <row r="3944" spans="5:8" x14ac:dyDescent="0.3">
      <c r="F3944" s="304"/>
      <c r="G3944" s="304"/>
      <c r="H3944" s="304"/>
    </row>
    <row r="3945" spans="5:8" x14ac:dyDescent="0.3">
      <c r="F3945" s="304"/>
      <c r="G3945" s="304"/>
      <c r="H3945" s="304"/>
    </row>
    <row r="3946" spans="5:8" x14ac:dyDescent="0.3">
      <c r="F3946" s="304"/>
      <c r="G3946" s="304"/>
      <c r="H3946" s="304"/>
    </row>
    <row r="3947" spans="5:8" x14ac:dyDescent="0.3">
      <c r="F3947" s="306"/>
      <c r="G3947" s="306"/>
      <c r="H3947" s="306"/>
    </row>
    <row r="3948" spans="5:8" x14ac:dyDescent="0.3">
      <c r="F3948" s="304"/>
      <c r="G3948" s="304"/>
      <c r="H3948" s="304"/>
    </row>
    <row r="3949" spans="5:8" x14ac:dyDescent="0.3">
      <c r="F3949" s="306"/>
      <c r="G3949" s="306"/>
      <c r="H3949" s="306"/>
    </row>
    <row r="3950" spans="5:8" x14ac:dyDescent="0.3">
      <c r="E3950" s="304"/>
      <c r="F3950" s="304"/>
      <c r="G3950" s="304"/>
      <c r="H3950" s="304"/>
    </row>
    <row r="3951" spans="5:8" x14ac:dyDescent="0.3">
      <c r="F3951" s="304"/>
      <c r="G3951" s="304"/>
      <c r="H3951" s="304"/>
    </row>
    <row r="3952" spans="5:8" x14ac:dyDescent="0.3">
      <c r="F3952" s="306"/>
      <c r="G3952" s="306"/>
      <c r="H3952" s="306"/>
    </row>
    <row r="3953" spans="5:8" x14ac:dyDescent="0.3">
      <c r="E3953" s="304"/>
      <c r="F3953" s="304"/>
      <c r="G3953" s="304"/>
      <c r="H3953" s="304"/>
    </row>
    <row r="3954" spans="5:8" x14ac:dyDescent="0.3">
      <c r="F3954" s="306"/>
      <c r="G3954" s="306"/>
      <c r="H3954" s="306"/>
    </row>
    <row r="3955" spans="5:8" x14ac:dyDescent="0.3">
      <c r="E3955" s="304"/>
      <c r="F3955" s="304"/>
      <c r="G3955" s="304"/>
      <c r="H3955" s="304"/>
    </row>
    <row r="3956" spans="5:8" x14ac:dyDescent="0.3">
      <c r="F3956" s="304"/>
      <c r="G3956" s="304"/>
      <c r="H3956" s="304"/>
    </row>
    <row r="3957" spans="5:8" x14ac:dyDescent="0.3">
      <c r="E3957" s="304"/>
      <c r="F3957" s="304"/>
      <c r="G3957" s="304"/>
      <c r="H3957" s="304"/>
    </row>
    <row r="3958" spans="5:8" x14ac:dyDescent="0.3">
      <c r="E3958" s="304"/>
      <c r="F3958" s="304"/>
      <c r="G3958" s="304"/>
      <c r="H3958" s="304"/>
    </row>
    <row r="3959" spans="5:8" x14ac:dyDescent="0.3">
      <c r="E3959" s="304"/>
      <c r="F3959" s="304"/>
      <c r="G3959" s="304"/>
      <c r="H3959" s="304"/>
    </row>
    <row r="3960" spans="5:8" x14ac:dyDescent="0.3">
      <c r="F3960" s="306"/>
      <c r="G3960" s="306"/>
      <c r="H3960" s="306"/>
    </row>
    <row r="3961" spans="5:8" x14ac:dyDescent="0.3">
      <c r="E3961" s="304"/>
      <c r="F3961" s="304"/>
      <c r="G3961" s="304"/>
      <c r="H3961" s="304"/>
    </row>
    <row r="3962" spans="5:8" x14ac:dyDescent="0.3">
      <c r="E3962" s="304"/>
      <c r="F3962" s="304"/>
      <c r="G3962" s="304"/>
      <c r="H3962" s="304"/>
    </row>
    <row r="3963" spans="5:8" x14ac:dyDescent="0.3">
      <c r="F3963" s="306"/>
      <c r="G3963" s="306"/>
      <c r="H3963" s="306"/>
    </row>
    <row r="3964" spans="5:8" x14ac:dyDescent="0.3">
      <c r="F3964" s="304"/>
      <c r="G3964" s="304"/>
      <c r="H3964" s="304"/>
    </row>
    <row r="3965" spans="5:8" x14ac:dyDescent="0.3">
      <c r="F3965" s="306"/>
      <c r="G3965" s="306"/>
      <c r="H3965" s="306"/>
    </row>
    <row r="3966" spans="5:8" x14ac:dyDescent="0.3">
      <c r="F3966" s="304"/>
      <c r="G3966" s="304"/>
      <c r="H3966" s="304"/>
    </row>
    <row r="3967" spans="5:8" x14ac:dyDescent="0.3">
      <c r="E3967" s="304"/>
      <c r="F3967" s="304"/>
      <c r="G3967" s="304"/>
      <c r="H3967" s="304"/>
    </row>
    <row r="3968" spans="5:8" x14ac:dyDescent="0.3">
      <c r="E3968" s="304"/>
      <c r="F3968" s="304"/>
      <c r="G3968" s="304"/>
      <c r="H3968" s="304"/>
    </row>
    <row r="3969" spans="5:8" x14ac:dyDescent="0.3">
      <c r="F3969" s="306"/>
      <c r="G3969" s="306"/>
      <c r="H3969" s="306"/>
    </row>
    <row r="3970" spans="5:8" x14ac:dyDescent="0.3">
      <c r="E3970" s="304"/>
      <c r="F3970" s="304"/>
      <c r="G3970" s="304"/>
      <c r="H3970" s="304"/>
    </row>
    <row r="3971" spans="5:8" x14ac:dyDescent="0.3">
      <c r="F3971" s="304"/>
      <c r="G3971" s="304"/>
      <c r="H3971" s="304"/>
    </row>
    <row r="3972" spans="5:8" x14ac:dyDescent="0.3">
      <c r="F3972" s="306"/>
      <c r="G3972" s="306"/>
      <c r="H3972" s="306"/>
    </row>
    <row r="3973" spans="5:8" x14ac:dyDescent="0.3">
      <c r="F3973" s="304"/>
      <c r="G3973" s="304"/>
      <c r="H3973" s="304"/>
    </row>
    <row r="3974" spans="5:8" x14ac:dyDescent="0.3">
      <c r="F3974" s="306"/>
      <c r="G3974" s="306"/>
      <c r="H3974" s="306"/>
    </row>
    <row r="3975" spans="5:8" x14ac:dyDescent="0.3">
      <c r="F3975" s="304"/>
      <c r="G3975" s="304"/>
      <c r="H3975" s="304"/>
    </row>
    <row r="3976" spans="5:8" x14ac:dyDescent="0.3">
      <c r="E3976" s="304"/>
      <c r="F3976" s="304"/>
      <c r="G3976" s="304"/>
      <c r="H3976" s="304"/>
    </row>
    <row r="3977" spans="5:8" x14ac:dyDescent="0.3">
      <c r="E3977" s="304"/>
      <c r="F3977" s="304"/>
      <c r="G3977" s="304"/>
      <c r="H3977" s="304"/>
    </row>
    <row r="3978" spans="5:8" x14ac:dyDescent="0.3">
      <c r="F3978" s="306"/>
      <c r="G3978" s="306"/>
      <c r="H3978" s="306"/>
    </row>
    <row r="3979" spans="5:8" x14ac:dyDescent="0.3">
      <c r="F3979" s="306"/>
      <c r="G3979" s="306"/>
      <c r="H3979" s="306"/>
    </row>
    <row r="3980" spans="5:8" x14ac:dyDescent="0.3">
      <c r="E3980" s="304"/>
      <c r="F3980" s="304"/>
      <c r="G3980" s="304"/>
      <c r="H3980" s="304"/>
    </row>
    <row r="3981" spans="5:8" x14ac:dyDescent="0.3">
      <c r="F3981" s="304"/>
      <c r="G3981" s="304"/>
      <c r="H3981" s="304"/>
    </row>
    <row r="3982" spans="5:8" x14ac:dyDescent="0.3">
      <c r="F3982" s="306"/>
      <c r="G3982" s="306"/>
      <c r="H3982" s="306"/>
    </row>
    <row r="3983" spans="5:8" x14ac:dyDescent="0.3">
      <c r="F3983" s="304"/>
      <c r="G3983" s="304"/>
      <c r="H3983" s="304"/>
    </row>
    <row r="3984" spans="5:8" x14ac:dyDescent="0.3">
      <c r="F3984" s="306"/>
      <c r="G3984" s="306"/>
      <c r="H3984" s="306"/>
    </row>
    <row r="3985" spans="5:8" x14ac:dyDescent="0.3">
      <c r="F3985" s="304"/>
      <c r="G3985" s="304"/>
      <c r="H3985" s="304"/>
    </row>
    <row r="3986" spans="5:8" x14ac:dyDescent="0.3">
      <c r="E3986" s="304"/>
      <c r="F3986" s="304"/>
      <c r="G3986" s="304"/>
      <c r="H3986" s="304"/>
    </row>
    <row r="3987" spans="5:8" x14ac:dyDescent="0.3">
      <c r="E3987" s="304"/>
      <c r="F3987" s="304"/>
      <c r="G3987" s="304"/>
      <c r="H3987" s="304"/>
    </row>
    <row r="3988" spans="5:8" x14ac:dyDescent="0.3">
      <c r="F3988" s="304"/>
      <c r="G3988" s="304"/>
      <c r="H3988" s="304"/>
    </row>
    <row r="3989" spans="5:8" x14ac:dyDescent="0.3">
      <c r="F3989" s="304"/>
      <c r="G3989" s="304"/>
      <c r="H3989" s="304"/>
    </row>
    <row r="3990" spans="5:8" x14ac:dyDescent="0.3">
      <c r="F3990" s="304"/>
      <c r="G3990" s="304"/>
      <c r="H3990" s="304"/>
    </row>
    <row r="3991" spans="5:8" x14ac:dyDescent="0.3">
      <c r="F3991" s="306"/>
      <c r="G3991" s="306"/>
      <c r="H3991" s="306"/>
    </row>
    <row r="3992" spans="5:8" x14ac:dyDescent="0.3">
      <c r="F3992" s="304"/>
      <c r="G3992" s="304"/>
      <c r="H3992" s="304"/>
    </row>
    <row r="3993" spans="5:8" x14ac:dyDescent="0.3">
      <c r="E3993" s="304"/>
      <c r="F3993" s="304"/>
      <c r="G3993" s="304"/>
      <c r="H3993" s="304"/>
    </row>
    <row r="3994" spans="5:8" x14ac:dyDescent="0.3">
      <c r="F3994" s="306"/>
      <c r="G3994" s="306"/>
      <c r="H3994" s="306"/>
    </row>
    <row r="3995" spans="5:8" x14ac:dyDescent="0.3">
      <c r="F3995" s="304"/>
      <c r="G3995" s="304"/>
      <c r="H3995" s="304"/>
    </row>
    <row r="3996" spans="5:8" x14ac:dyDescent="0.3">
      <c r="F3996" s="306"/>
      <c r="G3996" s="306"/>
      <c r="H3996" s="306"/>
    </row>
    <row r="3997" spans="5:8" x14ac:dyDescent="0.3">
      <c r="F3997" s="304"/>
      <c r="G3997" s="304"/>
      <c r="H3997" s="304"/>
    </row>
    <row r="3998" spans="5:8" x14ac:dyDescent="0.3">
      <c r="E3998" s="304"/>
      <c r="F3998" s="304"/>
      <c r="G3998" s="304"/>
      <c r="H3998" s="304"/>
    </row>
    <row r="3999" spans="5:8" x14ac:dyDescent="0.3">
      <c r="F3999" s="306"/>
      <c r="G3999" s="306"/>
      <c r="H3999" s="306"/>
    </row>
    <row r="4000" spans="5:8" x14ac:dyDescent="0.3">
      <c r="F4000" s="304"/>
      <c r="G4000" s="304"/>
      <c r="H4000" s="304"/>
    </row>
    <row r="4001" spans="5:8" x14ac:dyDescent="0.3">
      <c r="F4001" s="306"/>
      <c r="G4001" s="306"/>
      <c r="H4001" s="306"/>
    </row>
    <row r="4002" spans="5:8" x14ac:dyDescent="0.3">
      <c r="F4002" s="304"/>
      <c r="G4002" s="304"/>
      <c r="H4002" s="304"/>
    </row>
    <row r="4003" spans="5:8" x14ac:dyDescent="0.3">
      <c r="E4003" s="304"/>
      <c r="F4003" s="304"/>
      <c r="G4003" s="304"/>
      <c r="H4003" s="304"/>
    </row>
    <row r="4004" spans="5:8" x14ac:dyDescent="0.3">
      <c r="F4004" s="306"/>
      <c r="G4004" s="306"/>
      <c r="H4004" s="306"/>
    </row>
    <row r="4005" spans="5:8" x14ac:dyDescent="0.3">
      <c r="F4005" s="304"/>
      <c r="G4005" s="304"/>
      <c r="H4005" s="304"/>
    </row>
    <row r="4006" spans="5:8" x14ac:dyDescent="0.3">
      <c r="F4006" s="306"/>
      <c r="G4006" s="306"/>
      <c r="H4006" s="306"/>
    </row>
    <row r="4007" spans="5:8" x14ac:dyDescent="0.3">
      <c r="F4007" s="304"/>
      <c r="G4007" s="304"/>
      <c r="H4007" s="304"/>
    </row>
    <row r="4008" spans="5:8" x14ac:dyDescent="0.3">
      <c r="E4008" s="304"/>
      <c r="F4008" s="304"/>
      <c r="G4008" s="304"/>
      <c r="H4008" s="304"/>
    </row>
    <row r="4009" spans="5:8" x14ac:dyDescent="0.3">
      <c r="F4009" s="306"/>
      <c r="G4009" s="306"/>
      <c r="H4009" s="306"/>
    </row>
    <row r="4010" spans="5:8" x14ac:dyDescent="0.3">
      <c r="F4010" s="304"/>
      <c r="G4010" s="304"/>
      <c r="H4010" s="304"/>
    </row>
    <row r="4011" spans="5:8" x14ac:dyDescent="0.3">
      <c r="F4011" s="306"/>
      <c r="G4011" s="306"/>
      <c r="H4011" s="306"/>
    </row>
    <row r="4012" spans="5:8" x14ac:dyDescent="0.3">
      <c r="F4012" s="304"/>
      <c r="G4012" s="304"/>
      <c r="H4012" s="304"/>
    </row>
    <row r="4013" spans="5:8" x14ac:dyDescent="0.3">
      <c r="F4013" s="306"/>
      <c r="G4013" s="306"/>
      <c r="H4013" s="306"/>
    </row>
    <row r="4014" spans="5:8" x14ac:dyDescent="0.3">
      <c r="F4014" s="304"/>
      <c r="G4014" s="304"/>
      <c r="H4014" s="304"/>
    </row>
    <row r="4015" spans="5:8" x14ac:dyDescent="0.3">
      <c r="F4015" s="306"/>
      <c r="G4015" s="306"/>
      <c r="H4015" s="306"/>
    </row>
    <row r="4016" spans="5:8" x14ac:dyDescent="0.3">
      <c r="F4016" s="304"/>
      <c r="G4016" s="304"/>
      <c r="H4016" s="304"/>
    </row>
    <row r="4017" spans="5:8" x14ac:dyDescent="0.3">
      <c r="F4017" s="306"/>
      <c r="G4017" s="306"/>
      <c r="H4017" s="306"/>
    </row>
    <row r="4018" spans="5:8" x14ac:dyDescent="0.3">
      <c r="F4018" s="306"/>
      <c r="G4018" s="306"/>
      <c r="H4018" s="306"/>
    </row>
    <row r="4019" spans="5:8" x14ac:dyDescent="0.3">
      <c r="F4019" s="304"/>
      <c r="G4019" s="304"/>
      <c r="H4019" s="304"/>
    </row>
    <row r="4020" spans="5:8" x14ac:dyDescent="0.3">
      <c r="F4020" s="306"/>
      <c r="G4020" s="306"/>
      <c r="H4020" s="306"/>
    </row>
    <row r="4021" spans="5:8" x14ac:dyDescent="0.3">
      <c r="F4021" s="304"/>
      <c r="G4021" s="304"/>
      <c r="H4021" s="304"/>
    </row>
    <row r="4022" spans="5:8" x14ac:dyDescent="0.3">
      <c r="F4022" s="306"/>
      <c r="G4022" s="306"/>
      <c r="H4022" s="306"/>
    </row>
    <row r="4023" spans="5:8" x14ac:dyDescent="0.3">
      <c r="F4023" s="304"/>
      <c r="G4023" s="304"/>
      <c r="H4023" s="304"/>
    </row>
    <row r="4024" spans="5:8" x14ac:dyDescent="0.3">
      <c r="F4024" s="306"/>
      <c r="G4024" s="306"/>
      <c r="H4024" s="306"/>
    </row>
    <row r="4025" spans="5:8" x14ac:dyDescent="0.3">
      <c r="F4025" s="304"/>
      <c r="G4025" s="304"/>
      <c r="H4025" s="304"/>
    </row>
    <row r="4026" spans="5:8" x14ac:dyDescent="0.3">
      <c r="F4026" s="306"/>
      <c r="G4026" s="306"/>
      <c r="H4026" s="306"/>
    </row>
    <row r="4027" spans="5:8" x14ac:dyDescent="0.3">
      <c r="F4027" s="304"/>
      <c r="G4027" s="304"/>
      <c r="H4027" s="304"/>
    </row>
    <row r="4028" spans="5:8" x14ac:dyDescent="0.3">
      <c r="E4028" s="304"/>
      <c r="F4028" s="304"/>
      <c r="G4028" s="304"/>
      <c r="H4028" s="304"/>
    </row>
    <row r="4029" spans="5:8" x14ac:dyDescent="0.3">
      <c r="F4029" s="306"/>
      <c r="G4029" s="306"/>
      <c r="H4029" s="306"/>
    </row>
    <row r="4030" spans="5:8" x14ac:dyDescent="0.3">
      <c r="F4030" s="304"/>
      <c r="G4030" s="304"/>
      <c r="H4030" s="304"/>
    </row>
    <row r="4031" spans="5:8" x14ac:dyDescent="0.3">
      <c r="F4031" s="306"/>
      <c r="G4031" s="306"/>
      <c r="H4031" s="306"/>
    </row>
    <row r="4032" spans="5:8" x14ac:dyDescent="0.3">
      <c r="F4032" s="304"/>
      <c r="G4032" s="304"/>
      <c r="H4032" s="304"/>
    </row>
    <row r="4033" spans="5:8" x14ac:dyDescent="0.3">
      <c r="F4033" s="306"/>
      <c r="G4033" s="306"/>
      <c r="H4033" s="306"/>
    </row>
    <row r="4034" spans="5:8" x14ac:dyDescent="0.3">
      <c r="E4034" s="304"/>
      <c r="F4034" s="304"/>
      <c r="G4034" s="304"/>
      <c r="H4034" s="304"/>
    </row>
    <row r="4035" spans="5:8" x14ac:dyDescent="0.3">
      <c r="F4035" s="304"/>
      <c r="G4035" s="304"/>
      <c r="H4035" s="304"/>
    </row>
    <row r="4036" spans="5:8" x14ac:dyDescent="0.3">
      <c r="F4036" s="306"/>
      <c r="G4036" s="306"/>
      <c r="H4036" s="306"/>
    </row>
    <row r="4037" spans="5:8" x14ac:dyDescent="0.3">
      <c r="F4037" s="304"/>
      <c r="G4037" s="304"/>
      <c r="H4037" s="304"/>
    </row>
    <row r="4038" spans="5:8" x14ac:dyDescent="0.3">
      <c r="F4038" s="306"/>
      <c r="G4038" s="306"/>
      <c r="H4038" s="306"/>
    </row>
    <row r="4039" spans="5:8" x14ac:dyDescent="0.3">
      <c r="F4039" s="304"/>
      <c r="G4039" s="304"/>
      <c r="H4039" s="304"/>
    </row>
    <row r="4040" spans="5:8" x14ac:dyDescent="0.3">
      <c r="F4040" s="306"/>
      <c r="G4040" s="306"/>
      <c r="H4040" s="306"/>
    </row>
    <row r="4041" spans="5:8" x14ac:dyDescent="0.3">
      <c r="E4041" s="304"/>
      <c r="F4041" s="304"/>
      <c r="G4041" s="304"/>
      <c r="H4041" s="304"/>
    </row>
    <row r="4042" spans="5:8" x14ac:dyDescent="0.3">
      <c r="F4042" s="304"/>
      <c r="G4042" s="304"/>
      <c r="H4042" s="304"/>
    </row>
    <row r="4043" spans="5:8" x14ac:dyDescent="0.3">
      <c r="F4043" s="306"/>
      <c r="G4043" s="306"/>
      <c r="H4043" s="306"/>
    </row>
    <row r="4044" spans="5:8" x14ac:dyDescent="0.3">
      <c r="F4044" s="304"/>
      <c r="G4044" s="304"/>
      <c r="H4044" s="304"/>
    </row>
    <row r="4045" spans="5:8" x14ac:dyDescent="0.3">
      <c r="F4045" s="304"/>
      <c r="G4045" s="304"/>
      <c r="H4045" s="304"/>
    </row>
    <row r="4046" spans="5:8" x14ac:dyDescent="0.3">
      <c r="F4046" s="306"/>
      <c r="G4046" s="306"/>
      <c r="H4046" s="306"/>
    </row>
    <row r="4047" spans="5:8" x14ac:dyDescent="0.3">
      <c r="F4047" s="304"/>
      <c r="G4047" s="304"/>
      <c r="H4047" s="304"/>
    </row>
    <row r="4048" spans="5:8" x14ac:dyDescent="0.3">
      <c r="F4048" s="306"/>
      <c r="G4048" s="306"/>
      <c r="H4048" s="306"/>
    </row>
    <row r="4049" spans="5:8" x14ac:dyDescent="0.3">
      <c r="F4049" s="304"/>
      <c r="G4049" s="304"/>
      <c r="H4049" s="304"/>
    </row>
    <row r="4050" spans="5:8" x14ac:dyDescent="0.3">
      <c r="F4050" s="306"/>
      <c r="G4050" s="306"/>
      <c r="H4050" s="306"/>
    </row>
    <row r="4051" spans="5:8" x14ac:dyDescent="0.3">
      <c r="F4051" s="304"/>
      <c r="G4051" s="304"/>
      <c r="H4051" s="304"/>
    </row>
    <row r="4052" spans="5:8" x14ac:dyDescent="0.3">
      <c r="E4052" s="304"/>
      <c r="F4052" s="304"/>
      <c r="G4052" s="304"/>
      <c r="H4052" s="304"/>
    </row>
    <row r="4053" spans="5:8" x14ac:dyDescent="0.3">
      <c r="F4053" s="306"/>
      <c r="G4053" s="306"/>
      <c r="H4053" s="306"/>
    </row>
    <row r="4054" spans="5:8" x14ac:dyDescent="0.3">
      <c r="E4054" s="304"/>
      <c r="F4054" s="304"/>
      <c r="G4054" s="304"/>
      <c r="H4054" s="304"/>
    </row>
    <row r="4055" spans="5:8" x14ac:dyDescent="0.3">
      <c r="E4055" s="304"/>
      <c r="F4055" s="304"/>
      <c r="G4055" s="304"/>
      <c r="H4055" s="304"/>
    </row>
    <row r="4056" spans="5:8" x14ac:dyDescent="0.3">
      <c r="F4056" s="304"/>
      <c r="G4056" s="304"/>
      <c r="H4056" s="304"/>
    </row>
    <row r="4057" spans="5:8" x14ac:dyDescent="0.3">
      <c r="F4057" s="306"/>
      <c r="G4057" s="306"/>
      <c r="H4057" s="306"/>
    </row>
    <row r="4058" spans="5:8" x14ac:dyDescent="0.3">
      <c r="F4058" s="304"/>
      <c r="G4058" s="304"/>
      <c r="H4058" s="304"/>
    </row>
    <row r="4059" spans="5:8" x14ac:dyDescent="0.3">
      <c r="F4059" s="306"/>
      <c r="G4059" s="306"/>
      <c r="H4059" s="306"/>
    </row>
    <row r="4060" spans="5:8" x14ac:dyDescent="0.3">
      <c r="F4060" s="304"/>
      <c r="G4060" s="304"/>
      <c r="H4060" s="304"/>
    </row>
    <row r="4061" spans="5:8" x14ac:dyDescent="0.3">
      <c r="F4061" s="306"/>
      <c r="G4061" s="306"/>
      <c r="H4061" s="306"/>
    </row>
    <row r="4062" spans="5:8" x14ac:dyDescent="0.3">
      <c r="F4062" s="304"/>
      <c r="G4062" s="304"/>
      <c r="H4062" s="304"/>
    </row>
    <row r="4063" spans="5:8" x14ac:dyDescent="0.3">
      <c r="F4063" s="306"/>
      <c r="G4063" s="306"/>
      <c r="H4063" s="306"/>
    </row>
    <row r="4064" spans="5:8" x14ac:dyDescent="0.3">
      <c r="F4064" s="304"/>
      <c r="G4064" s="304"/>
      <c r="H4064" s="304"/>
    </row>
    <row r="4065" spans="5:8" x14ac:dyDescent="0.3">
      <c r="E4065" s="304"/>
      <c r="F4065" s="304"/>
      <c r="G4065" s="304"/>
      <c r="H4065" s="304"/>
    </row>
    <row r="4066" spans="5:8" x14ac:dyDescent="0.3">
      <c r="F4066" s="306"/>
      <c r="G4066" s="306"/>
      <c r="H4066" s="306"/>
    </row>
    <row r="4067" spans="5:8" x14ac:dyDescent="0.3">
      <c r="F4067" s="304"/>
      <c r="G4067" s="304"/>
      <c r="H4067" s="304"/>
    </row>
    <row r="4068" spans="5:8" x14ac:dyDescent="0.3">
      <c r="F4068" s="306"/>
      <c r="G4068" s="306"/>
      <c r="H4068" s="306"/>
    </row>
    <row r="4069" spans="5:8" x14ac:dyDescent="0.3">
      <c r="F4069" s="304"/>
      <c r="G4069" s="304"/>
      <c r="H4069" s="304"/>
    </row>
    <row r="4070" spans="5:8" x14ac:dyDescent="0.3">
      <c r="F4070" s="306"/>
      <c r="G4070" s="306"/>
      <c r="H4070" s="306"/>
    </row>
    <row r="4071" spans="5:8" x14ac:dyDescent="0.3">
      <c r="F4071" s="304"/>
      <c r="G4071" s="304"/>
      <c r="H4071" s="304"/>
    </row>
    <row r="4072" spans="5:8" x14ac:dyDescent="0.3">
      <c r="F4072" s="306"/>
      <c r="G4072" s="306"/>
      <c r="H4072" s="306"/>
    </row>
    <row r="4073" spans="5:8" x14ac:dyDescent="0.3">
      <c r="F4073" s="306"/>
      <c r="G4073" s="306"/>
      <c r="H4073" s="306"/>
    </row>
    <row r="4074" spans="5:8" x14ac:dyDescent="0.3">
      <c r="F4074" s="304"/>
      <c r="G4074" s="304"/>
      <c r="H4074" s="304"/>
    </row>
    <row r="4075" spans="5:8" x14ac:dyDescent="0.3">
      <c r="E4075" s="304"/>
      <c r="F4075" s="304"/>
      <c r="G4075" s="304"/>
      <c r="H4075" s="304"/>
    </row>
    <row r="4076" spans="5:8" x14ac:dyDescent="0.3">
      <c r="F4076" s="306"/>
      <c r="G4076" s="306"/>
      <c r="H4076" s="306"/>
    </row>
    <row r="4077" spans="5:8" x14ac:dyDescent="0.3">
      <c r="F4077" s="306"/>
      <c r="G4077" s="306"/>
      <c r="H4077" s="306"/>
    </row>
    <row r="4078" spans="5:8" x14ac:dyDescent="0.3">
      <c r="F4078" s="306"/>
      <c r="G4078" s="306"/>
      <c r="H4078" s="306"/>
    </row>
    <row r="4079" spans="5:8" x14ac:dyDescent="0.3">
      <c r="E4079" s="304"/>
      <c r="F4079" s="304"/>
      <c r="G4079" s="304"/>
      <c r="H4079" s="304"/>
    </row>
    <row r="4080" spans="5:8" x14ac:dyDescent="0.3">
      <c r="F4080" s="304"/>
      <c r="G4080" s="304"/>
      <c r="H4080" s="304"/>
    </row>
    <row r="4081" spans="5:8" x14ac:dyDescent="0.3">
      <c r="E4081" s="304"/>
      <c r="F4081" s="304"/>
      <c r="G4081" s="304"/>
      <c r="H4081" s="304"/>
    </row>
    <row r="4082" spans="5:8" x14ac:dyDescent="0.3">
      <c r="F4082" s="304"/>
      <c r="G4082" s="304"/>
      <c r="H4082" s="304"/>
    </row>
    <row r="4083" spans="5:8" x14ac:dyDescent="0.3">
      <c r="F4083" s="304"/>
      <c r="G4083" s="304"/>
      <c r="H4083" s="304"/>
    </row>
    <row r="4084" spans="5:8" x14ac:dyDescent="0.3">
      <c r="F4084" s="306"/>
      <c r="G4084" s="306"/>
      <c r="H4084" s="306"/>
    </row>
    <row r="4085" spans="5:8" x14ac:dyDescent="0.3">
      <c r="F4085" s="306"/>
      <c r="G4085" s="306"/>
      <c r="H4085" s="306"/>
    </row>
    <row r="4086" spans="5:8" x14ac:dyDescent="0.3">
      <c r="F4086" s="304"/>
      <c r="G4086" s="304"/>
      <c r="H4086" s="304"/>
    </row>
    <row r="4087" spans="5:8" x14ac:dyDescent="0.3">
      <c r="F4087" s="306"/>
      <c r="G4087" s="306"/>
      <c r="H4087" s="306"/>
    </row>
    <row r="4088" spans="5:8" x14ac:dyDescent="0.3">
      <c r="E4088" s="304"/>
      <c r="F4088" s="304"/>
      <c r="G4088" s="304"/>
      <c r="H4088" s="304"/>
    </row>
    <row r="4089" spans="5:8" x14ac:dyDescent="0.3">
      <c r="F4089" s="304"/>
      <c r="G4089" s="304"/>
      <c r="H4089" s="304"/>
    </row>
    <row r="4090" spans="5:8" x14ac:dyDescent="0.3">
      <c r="F4090" s="304"/>
      <c r="G4090" s="304"/>
      <c r="H4090" s="304"/>
    </row>
    <row r="4091" spans="5:8" x14ac:dyDescent="0.3">
      <c r="F4091" s="306"/>
      <c r="G4091" s="306"/>
      <c r="H4091" s="306"/>
    </row>
    <row r="4092" spans="5:8" x14ac:dyDescent="0.3">
      <c r="F4092" s="304"/>
      <c r="G4092" s="304"/>
      <c r="H4092" s="304"/>
    </row>
    <row r="4093" spans="5:8" x14ac:dyDescent="0.3">
      <c r="F4093" s="306"/>
      <c r="G4093" s="306"/>
      <c r="H4093" s="306"/>
    </row>
    <row r="4094" spans="5:8" x14ac:dyDescent="0.3">
      <c r="E4094" s="304"/>
      <c r="F4094" s="304"/>
      <c r="G4094" s="304"/>
      <c r="H4094" s="304"/>
    </row>
    <row r="4095" spans="5:8" x14ac:dyDescent="0.3">
      <c r="F4095" s="304"/>
      <c r="G4095" s="304"/>
      <c r="H4095" s="304"/>
    </row>
    <row r="4096" spans="5:8" x14ac:dyDescent="0.3">
      <c r="F4096" s="306"/>
      <c r="G4096" s="306"/>
      <c r="H4096" s="306"/>
    </row>
    <row r="4097" spans="5:9" x14ac:dyDescent="0.3">
      <c r="F4097" s="304"/>
      <c r="G4097" s="304"/>
      <c r="H4097" s="304"/>
      <c r="I4097" s="312"/>
    </row>
    <row r="4098" spans="5:9" x14ac:dyDescent="0.3">
      <c r="F4098" s="306"/>
      <c r="G4098" s="306"/>
      <c r="H4098" s="306"/>
      <c r="I4098" s="313"/>
    </row>
    <row r="4099" spans="5:9" x14ac:dyDescent="0.3">
      <c r="F4099" s="304"/>
      <c r="G4099" s="304"/>
      <c r="H4099" s="304"/>
      <c r="I4099" s="312"/>
    </row>
    <row r="4100" spans="5:9" x14ac:dyDescent="0.3">
      <c r="F4100" s="306"/>
      <c r="G4100" s="306"/>
      <c r="H4100" s="306"/>
      <c r="I4100" s="313"/>
    </row>
    <row r="4101" spans="5:9" x14ac:dyDescent="0.3">
      <c r="F4101" s="304"/>
      <c r="G4101" s="304"/>
      <c r="H4101" s="304"/>
      <c r="I4101" s="312"/>
    </row>
    <row r="4102" spans="5:9" x14ac:dyDescent="0.3">
      <c r="F4102" s="306"/>
      <c r="G4102" s="306"/>
      <c r="H4102" s="306"/>
      <c r="I4102" s="313"/>
    </row>
    <row r="4103" spans="5:9" x14ac:dyDescent="0.3">
      <c r="F4103" s="304"/>
      <c r="G4103" s="304"/>
      <c r="H4103" s="304"/>
      <c r="I4103" s="312"/>
    </row>
    <row r="4104" spans="5:9" x14ac:dyDescent="0.3">
      <c r="F4104" s="306"/>
      <c r="G4104" s="306"/>
      <c r="H4104" s="306"/>
      <c r="I4104" s="313"/>
    </row>
    <row r="4105" spans="5:9" x14ac:dyDescent="0.3">
      <c r="F4105" s="304"/>
      <c r="G4105" s="304"/>
      <c r="H4105" s="304"/>
      <c r="I4105" s="312"/>
    </row>
    <row r="4106" spans="5:9" x14ac:dyDescent="0.3">
      <c r="E4106" s="304"/>
      <c r="F4106" s="304"/>
      <c r="G4106" s="304"/>
      <c r="H4106" s="304"/>
      <c r="I4106" s="313"/>
    </row>
    <row r="4107" spans="5:9" x14ac:dyDescent="0.3">
      <c r="F4107" s="306"/>
      <c r="G4107" s="306"/>
      <c r="H4107" s="306"/>
      <c r="I4107" s="313"/>
    </row>
    <row r="4108" spans="5:9" x14ac:dyDescent="0.3">
      <c r="F4108" s="304"/>
      <c r="G4108" s="304"/>
      <c r="H4108" s="304"/>
      <c r="I4108" s="312"/>
    </row>
    <row r="4109" spans="5:9" x14ac:dyDescent="0.3">
      <c r="F4109" s="306"/>
      <c r="G4109" s="306"/>
      <c r="H4109" s="306"/>
      <c r="I4109" s="313"/>
    </row>
    <row r="4110" spans="5:9" x14ac:dyDescent="0.3">
      <c r="F4110" s="304"/>
      <c r="G4110" s="304"/>
      <c r="H4110" s="304"/>
      <c r="I4110" s="312"/>
    </row>
    <row r="4111" spans="5:9" x14ac:dyDescent="0.3">
      <c r="F4111" s="306"/>
      <c r="G4111" s="306"/>
      <c r="H4111" s="306"/>
      <c r="I4111" s="313"/>
    </row>
    <row r="4112" spans="5:9" x14ac:dyDescent="0.3">
      <c r="F4112" s="304"/>
      <c r="G4112" s="304"/>
      <c r="H4112" s="304"/>
      <c r="I4112" s="312"/>
    </row>
    <row r="4113" spans="5:9" x14ac:dyDescent="0.3">
      <c r="F4113" s="306"/>
      <c r="G4113" s="306"/>
      <c r="H4113" s="306"/>
      <c r="I4113" s="313"/>
    </row>
    <row r="4114" spans="5:9" x14ac:dyDescent="0.3">
      <c r="F4114" s="304"/>
      <c r="G4114" s="304"/>
      <c r="H4114" s="304"/>
      <c r="I4114" s="312"/>
    </row>
    <row r="4115" spans="5:9" x14ac:dyDescent="0.3">
      <c r="F4115" s="306"/>
      <c r="G4115" s="306"/>
      <c r="H4115" s="306"/>
      <c r="I4115" s="313"/>
    </row>
    <row r="4116" spans="5:9" x14ac:dyDescent="0.3">
      <c r="F4116" s="304"/>
      <c r="G4116" s="304"/>
      <c r="H4116" s="304"/>
      <c r="I4116" s="312"/>
    </row>
    <row r="4117" spans="5:9" x14ac:dyDescent="0.3">
      <c r="F4117" s="306"/>
      <c r="G4117" s="306"/>
      <c r="H4117" s="306"/>
      <c r="I4117" s="313"/>
    </row>
    <row r="4118" spans="5:9" x14ac:dyDescent="0.3">
      <c r="F4118" s="304"/>
      <c r="G4118" s="304"/>
      <c r="H4118" s="304"/>
      <c r="I4118" s="312"/>
    </row>
    <row r="4119" spans="5:9" x14ac:dyDescent="0.3">
      <c r="F4119" s="306"/>
      <c r="G4119" s="306"/>
      <c r="H4119" s="306"/>
      <c r="I4119" s="313"/>
    </row>
    <row r="4120" spans="5:9" x14ac:dyDescent="0.3">
      <c r="E4120" s="304"/>
      <c r="F4120" s="304"/>
      <c r="G4120" s="304"/>
      <c r="H4120" s="304"/>
      <c r="I4120" s="313"/>
    </row>
    <row r="4121" spans="5:9" x14ac:dyDescent="0.3">
      <c r="F4121" s="304"/>
      <c r="G4121" s="304"/>
      <c r="H4121" s="304"/>
      <c r="I4121" s="312"/>
    </row>
    <row r="4122" spans="5:9" x14ac:dyDescent="0.3">
      <c r="F4122" s="306"/>
      <c r="G4122" s="306"/>
      <c r="H4122" s="306"/>
      <c r="I4122" s="313"/>
    </row>
    <row r="4123" spans="5:9" x14ac:dyDescent="0.3">
      <c r="F4123" s="304"/>
      <c r="G4123" s="304"/>
      <c r="H4123" s="304"/>
      <c r="I4123" s="312"/>
    </row>
    <row r="4124" spans="5:9" x14ac:dyDescent="0.3">
      <c r="E4124" s="304"/>
      <c r="F4124" s="304"/>
      <c r="G4124" s="304"/>
      <c r="H4124" s="304"/>
      <c r="I4124" s="313"/>
    </row>
    <row r="4125" spans="5:9" x14ac:dyDescent="0.3">
      <c r="F4125" s="306"/>
      <c r="G4125" s="306"/>
      <c r="H4125" s="306"/>
      <c r="I4125" s="313"/>
    </row>
    <row r="4126" spans="5:9" x14ac:dyDescent="0.3">
      <c r="F4126" s="304"/>
      <c r="G4126" s="304"/>
      <c r="H4126" s="304"/>
      <c r="I4126" s="312"/>
    </row>
    <row r="4127" spans="5:9" x14ac:dyDescent="0.3">
      <c r="F4127" s="306"/>
      <c r="G4127" s="306"/>
      <c r="H4127" s="306"/>
      <c r="I4127" s="313"/>
    </row>
    <row r="4128" spans="5:9" x14ac:dyDescent="0.3">
      <c r="F4128" s="304"/>
      <c r="G4128" s="304"/>
      <c r="H4128" s="304"/>
      <c r="I4128" s="312"/>
    </row>
    <row r="4129" spans="5:9" x14ac:dyDescent="0.3">
      <c r="F4129" s="306"/>
      <c r="G4129" s="306"/>
      <c r="H4129" s="306"/>
      <c r="I4129" s="313"/>
    </row>
    <row r="4130" spans="5:9" x14ac:dyDescent="0.3">
      <c r="F4130" s="304"/>
      <c r="G4130" s="304"/>
      <c r="H4130" s="304"/>
      <c r="I4130" s="312"/>
    </row>
    <row r="4131" spans="5:9" x14ac:dyDescent="0.3">
      <c r="E4131" s="304"/>
      <c r="F4131" s="304"/>
      <c r="G4131" s="304"/>
      <c r="H4131" s="304"/>
      <c r="I4131" s="313"/>
    </row>
    <row r="4132" spans="5:9" x14ac:dyDescent="0.3">
      <c r="E4132" s="304"/>
      <c r="F4132" s="304"/>
      <c r="G4132" s="304"/>
      <c r="H4132" s="304"/>
      <c r="I4132" s="313"/>
    </row>
    <row r="4133" spans="5:9" x14ac:dyDescent="0.3">
      <c r="F4133" s="306"/>
      <c r="G4133" s="306"/>
      <c r="H4133" s="306"/>
      <c r="I4133" s="313"/>
    </row>
    <row r="4134" spans="5:9" x14ac:dyDescent="0.3">
      <c r="E4134" s="304"/>
      <c r="F4134" s="304"/>
      <c r="G4134" s="304"/>
      <c r="H4134" s="304"/>
      <c r="I4134" s="313"/>
    </row>
    <row r="4135" spans="5:9" x14ac:dyDescent="0.3">
      <c r="F4135" s="304"/>
      <c r="G4135" s="304"/>
      <c r="H4135" s="304"/>
      <c r="I4135" s="312"/>
    </row>
    <row r="4136" spans="5:9" x14ac:dyDescent="0.3">
      <c r="F4136" s="306"/>
      <c r="G4136" s="306"/>
      <c r="H4136" s="306"/>
      <c r="I4136" s="313"/>
    </row>
    <row r="4137" spans="5:9" x14ac:dyDescent="0.3">
      <c r="F4137" s="304"/>
      <c r="G4137" s="304"/>
      <c r="H4137" s="304"/>
      <c r="I4137" s="312"/>
    </row>
    <row r="4138" spans="5:9" x14ac:dyDescent="0.3">
      <c r="E4138" s="304"/>
      <c r="F4138" s="304"/>
      <c r="G4138" s="304"/>
      <c r="H4138" s="304"/>
      <c r="I4138" s="313"/>
    </row>
    <row r="4139" spans="5:9" x14ac:dyDescent="0.3">
      <c r="F4139" s="306"/>
      <c r="G4139" s="306"/>
      <c r="H4139" s="306"/>
      <c r="I4139" s="313"/>
    </row>
    <row r="4140" spans="5:9" x14ac:dyDescent="0.3">
      <c r="F4140" s="304"/>
      <c r="G4140" s="304"/>
      <c r="H4140" s="304"/>
      <c r="I4140" s="312"/>
    </row>
    <row r="4141" spans="5:9" x14ac:dyDescent="0.3">
      <c r="E4141" s="304"/>
      <c r="F4141" s="304"/>
      <c r="G4141" s="304"/>
      <c r="H4141" s="304"/>
      <c r="I4141" s="313"/>
    </row>
    <row r="4142" spans="5:9" x14ac:dyDescent="0.3">
      <c r="F4142" s="306"/>
      <c r="G4142" s="306"/>
      <c r="H4142" s="306"/>
      <c r="I4142" s="313"/>
    </row>
    <row r="4143" spans="5:9" x14ac:dyDescent="0.3">
      <c r="F4143" s="304"/>
      <c r="G4143" s="304"/>
      <c r="H4143" s="304"/>
      <c r="I4143" s="312"/>
    </row>
    <row r="4144" spans="5:9" x14ac:dyDescent="0.3">
      <c r="F4144" s="306"/>
      <c r="G4144" s="306"/>
      <c r="H4144" s="306"/>
      <c r="I4144" s="313"/>
    </row>
    <row r="4145" spans="6:9" x14ac:dyDescent="0.3">
      <c r="F4145" s="304"/>
      <c r="G4145" s="304"/>
      <c r="H4145" s="304"/>
      <c r="I4145" s="312"/>
    </row>
    <row r="4146" spans="6:9" x14ac:dyDescent="0.3">
      <c r="F4146" s="306"/>
      <c r="G4146" s="306"/>
      <c r="H4146" s="306"/>
      <c r="I4146" s="313"/>
    </row>
    <row r="4147" spans="6:9" x14ac:dyDescent="0.3">
      <c r="F4147" s="304"/>
      <c r="G4147" s="304"/>
      <c r="H4147" s="304"/>
      <c r="I4147" s="312"/>
    </row>
    <row r="4148" spans="6:9" x14ac:dyDescent="0.3">
      <c r="F4148" s="306"/>
      <c r="G4148" s="306"/>
      <c r="H4148" s="306"/>
      <c r="I4148" s="313"/>
    </row>
    <row r="4149" spans="6:9" x14ac:dyDescent="0.3">
      <c r="F4149" s="304"/>
      <c r="G4149" s="304"/>
      <c r="H4149" s="304"/>
      <c r="I4149" s="312"/>
    </row>
    <row r="4150" spans="6:9" x14ac:dyDescent="0.3">
      <c r="F4150" s="306"/>
      <c r="G4150" s="306"/>
      <c r="H4150" s="306"/>
      <c r="I4150" s="313"/>
    </row>
    <row r="4151" spans="6:9" x14ac:dyDescent="0.3">
      <c r="F4151" s="304"/>
      <c r="G4151" s="304"/>
      <c r="H4151" s="304"/>
      <c r="I4151" s="312"/>
    </row>
    <row r="4152" spans="6:9" x14ac:dyDescent="0.3">
      <c r="F4152" s="306"/>
      <c r="G4152" s="306"/>
      <c r="H4152" s="306"/>
      <c r="I4152" s="313"/>
    </row>
    <row r="4153" spans="6:9" x14ac:dyDescent="0.3">
      <c r="F4153" s="304"/>
      <c r="G4153" s="304"/>
      <c r="H4153" s="304"/>
      <c r="I4153" s="312"/>
    </row>
    <row r="4154" spans="6:9" x14ac:dyDescent="0.3">
      <c r="F4154" s="306"/>
      <c r="G4154" s="306"/>
      <c r="H4154" s="306"/>
      <c r="I4154" s="313"/>
    </row>
    <row r="4155" spans="6:9" x14ac:dyDescent="0.3">
      <c r="F4155" s="304"/>
      <c r="G4155" s="304"/>
      <c r="H4155" s="304"/>
      <c r="I4155" s="312"/>
    </row>
    <row r="4156" spans="6:9" x14ac:dyDescent="0.3">
      <c r="F4156" s="306"/>
      <c r="G4156" s="306"/>
      <c r="H4156" s="306"/>
      <c r="I4156" s="313"/>
    </row>
    <row r="4157" spans="6:9" x14ac:dyDescent="0.3">
      <c r="F4157" s="304"/>
      <c r="G4157" s="304"/>
      <c r="H4157" s="304"/>
      <c r="I4157" s="312"/>
    </row>
    <row r="4158" spans="6:9" x14ac:dyDescent="0.3">
      <c r="F4158" s="306"/>
      <c r="G4158" s="306"/>
      <c r="H4158" s="306"/>
      <c r="I4158" s="313"/>
    </row>
    <row r="4159" spans="6:9" x14ac:dyDescent="0.3">
      <c r="F4159" s="304"/>
      <c r="G4159" s="304"/>
      <c r="H4159" s="304"/>
      <c r="I4159" s="312"/>
    </row>
    <row r="4160" spans="6:9" x14ac:dyDescent="0.3">
      <c r="F4160" s="306"/>
      <c r="G4160" s="306"/>
      <c r="H4160" s="306"/>
      <c r="I4160" s="313"/>
    </row>
    <row r="4161" spans="5:9" x14ac:dyDescent="0.3">
      <c r="F4161" s="304"/>
      <c r="G4161" s="304"/>
      <c r="H4161" s="304"/>
      <c r="I4161" s="312"/>
    </row>
    <row r="4162" spans="5:9" x14ac:dyDescent="0.3">
      <c r="F4162" s="306"/>
      <c r="G4162" s="306"/>
      <c r="H4162" s="306"/>
      <c r="I4162" s="313"/>
    </row>
    <row r="4163" spans="5:9" x14ac:dyDescent="0.3">
      <c r="F4163" s="304"/>
      <c r="G4163" s="304"/>
      <c r="H4163" s="304"/>
      <c r="I4163" s="312"/>
    </row>
    <row r="4164" spans="5:9" x14ac:dyDescent="0.3">
      <c r="E4164" s="304"/>
      <c r="F4164" s="304"/>
      <c r="G4164" s="304"/>
      <c r="H4164" s="304"/>
      <c r="I4164" s="313"/>
    </row>
    <row r="4165" spans="5:9" x14ac:dyDescent="0.3">
      <c r="F4165" s="306"/>
      <c r="G4165" s="306"/>
      <c r="H4165" s="306"/>
      <c r="I4165" s="313"/>
    </row>
    <row r="4166" spans="5:9" x14ac:dyDescent="0.3">
      <c r="F4166" s="304"/>
      <c r="G4166" s="304"/>
      <c r="H4166" s="304"/>
      <c r="I4166" s="312"/>
    </row>
    <row r="4167" spans="5:9" x14ac:dyDescent="0.3">
      <c r="F4167" s="306"/>
      <c r="G4167" s="306"/>
      <c r="H4167" s="306"/>
      <c r="I4167" s="313"/>
    </row>
    <row r="4168" spans="5:9" x14ac:dyDescent="0.3">
      <c r="F4168" s="304"/>
      <c r="G4168" s="304"/>
      <c r="H4168" s="304"/>
      <c r="I4168" s="312"/>
    </row>
    <row r="4169" spans="5:9" x14ac:dyDescent="0.3">
      <c r="F4169" s="306"/>
      <c r="G4169" s="306"/>
      <c r="H4169" s="306"/>
      <c r="I4169" s="313"/>
    </row>
    <row r="4170" spans="5:9" x14ac:dyDescent="0.3">
      <c r="F4170" s="304"/>
      <c r="G4170" s="304"/>
      <c r="H4170" s="304"/>
      <c r="I4170" s="312"/>
    </row>
    <row r="4171" spans="5:9" x14ac:dyDescent="0.3">
      <c r="F4171" s="306"/>
      <c r="G4171" s="306"/>
      <c r="H4171" s="306"/>
      <c r="I4171" s="313"/>
    </row>
    <row r="4172" spans="5:9" x14ac:dyDescent="0.3">
      <c r="F4172" s="304"/>
      <c r="G4172" s="304"/>
      <c r="H4172" s="304"/>
      <c r="I4172" s="312"/>
    </row>
    <row r="4173" spans="5:9" x14ac:dyDescent="0.3">
      <c r="F4173" s="306"/>
      <c r="G4173" s="306"/>
      <c r="H4173" s="306"/>
      <c r="I4173" s="313"/>
    </row>
    <row r="4174" spans="5:9" x14ac:dyDescent="0.3">
      <c r="F4174" s="304"/>
      <c r="G4174" s="304"/>
      <c r="H4174" s="304"/>
      <c r="I4174" s="312"/>
    </row>
    <row r="4175" spans="5:9" x14ac:dyDescent="0.3">
      <c r="F4175" s="306"/>
      <c r="G4175" s="306"/>
      <c r="H4175" s="306"/>
      <c r="I4175" s="313"/>
    </row>
    <row r="4176" spans="5:9" x14ac:dyDescent="0.3">
      <c r="F4176" s="304"/>
      <c r="G4176" s="304"/>
      <c r="H4176" s="304"/>
      <c r="I4176" s="312"/>
    </row>
    <row r="4177" spans="6:9" x14ac:dyDescent="0.3">
      <c r="F4177" s="306"/>
      <c r="G4177" s="306"/>
      <c r="H4177" s="306"/>
      <c r="I4177" s="313"/>
    </row>
    <row r="4178" spans="6:9" x14ac:dyDescent="0.3">
      <c r="F4178" s="304"/>
      <c r="G4178" s="304"/>
      <c r="H4178" s="304"/>
      <c r="I4178" s="312"/>
    </row>
    <row r="4179" spans="6:9" x14ac:dyDescent="0.3">
      <c r="F4179" s="306"/>
      <c r="G4179" s="306"/>
      <c r="H4179" s="306"/>
      <c r="I4179" s="313"/>
    </row>
    <row r="4180" spans="6:9" x14ac:dyDescent="0.3">
      <c r="F4180" s="304"/>
      <c r="G4180" s="304"/>
      <c r="H4180" s="304"/>
      <c r="I4180" s="312"/>
    </row>
    <row r="4181" spans="6:9" x14ac:dyDescent="0.3">
      <c r="F4181" s="306"/>
      <c r="G4181" s="306"/>
      <c r="H4181" s="306"/>
      <c r="I4181" s="313"/>
    </row>
    <row r="4182" spans="6:9" x14ac:dyDescent="0.3">
      <c r="F4182" s="304"/>
      <c r="G4182" s="304"/>
      <c r="H4182" s="304"/>
      <c r="I4182" s="312"/>
    </row>
    <row r="4183" spans="6:9" x14ac:dyDescent="0.3">
      <c r="F4183" s="306"/>
      <c r="G4183" s="306"/>
      <c r="H4183" s="306"/>
      <c r="I4183" s="313"/>
    </row>
    <row r="4184" spans="6:9" x14ac:dyDescent="0.3">
      <c r="F4184" s="304"/>
      <c r="G4184" s="304"/>
      <c r="H4184" s="304"/>
      <c r="I4184" s="312"/>
    </row>
    <row r="4185" spans="6:9" x14ac:dyDescent="0.3">
      <c r="F4185" s="306"/>
      <c r="G4185" s="306"/>
      <c r="H4185" s="306"/>
      <c r="I4185" s="313"/>
    </row>
    <row r="4186" spans="6:9" x14ac:dyDescent="0.3">
      <c r="F4186" s="304"/>
      <c r="G4186" s="304"/>
      <c r="H4186" s="304"/>
      <c r="I4186" s="312"/>
    </row>
    <row r="4187" spans="6:9" x14ac:dyDescent="0.3">
      <c r="F4187" s="306"/>
      <c r="G4187" s="306"/>
      <c r="H4187" s="306"/>
      <c r="I4187" s="313"/>
    </row>
    <row r="4188" spans="6:9" x14ac:dyDescent="0.3">
      <c r="F4188" s="304"/>
      <c r="G4188" s="304"/>
      <c r="H4188" s="304"/>
      <c r="I4188" s="312"/>
    </row>
    <row r="4189" spans="6:9" x14ac:dyDescent="0.3">
      <c r="F4189" s="306"/>
      <c r="G4189" s="306"/>
      <c r="H4189" s="306"/>
      <c r="I4189" s="313"/>
    </row>
    <row r="4190" spans="6:9" x14ac:dyDescent="0.3">
      <c r="F4190" s="304"/>
      <c r="G4190" s="304"/>
      <c r="H4190" s="304"/>
      <c r="I4190" s="312"/>
    </row>
    <row r="4191" spans="6:9" x14ac:dyDescent="0.3">
      <c r="F4191" s="306"/>
      <c r="G4191" s="306"/>
      <c r="H4191" s="306"/>
      <c r="I4191" s="313"/>
    </row>
    <row r="4192" spans="6:9" x14ac:dyDescent="0.3">
      <c r="F4192" s="304"/>
      <c r="G4192" s="304"/>
      <c r="H4192" s="304"/>
      <c r="I4192" s="312"/>
    </row>
    <row r="4193" spans="5:9" x14ac:dyDescent="0.3">
      <c r="E4193" s="304"/>
      <c r="F4193" s="304"/>
      <c r="G4193" s="304"/>
      <c r="H4193" s="304"/>
      <c r="I4193" s="313"/>
    </row>
    <row r="4194" spans="5:9" x14ac:dyDescent="0.3">
      <c r="E4194" s="304"/>
      <c r="F4194" s="304"/>
      <c r="G4194" s="304"/>
      <c r="H4194" s="304"/>
      <c r="I4194" s="313"/>
    </row>
    <row r="4195" spans="5:9" x14ac:dyDescent="0.3">
      <c r="E4195" s="304"/>
      <c r="F4195" s="304"/>
      <c r="G4195" s="304"/>
      <c r="H4195" s="304"/>
      <c r="I4195" s="313"/>
    </row>
    <row r="4196" spans="5:9" x14ac:dyDescent="0.3">
      <c r="F4196" s="306"/>
      <c r="G4196" s="306"/>
      <c r="H4196" s="306"/>
      <c r="I4196" s="313"/>
    </row>
    <row r="4197" spans="5:9" x14ac:dyDescent="0.3">
      <c r="F4197" s="304"/>
      <c r="G4197" s="304"/>
      <c r="H4197" s="304"/>
      <c r="I4197" s="312"/>
    </row>
    <row r="4198" spans="5:9" x14ac:dyDescent="0.3">
      <c r="F4198" s="306"/>
      <c r="G4198" s="306"/>
      <c r="H4198" s="306"/>
      <c r="I4198" s="313"/>
    </row>
    <row r="4199" spans="5:9" x14ac:dyDescent="0.3">
      <c r="F4199" s="304"/>
      <c r="G4199" s="304"/>
      <c r="H4199" s="304"/>
      <c r="I4199" s="312"/>
    </row>
    <row r="4200" spans="5:9" x14ac:dyDescent="0.3">
      <c r="F4200" s="306"/>
      <c r="G4200" s="306"/>
      <c r="H4200" s="306"/>
      <c r="I4200" s="313"/>
    </row>
    <row r="4201" spans="5:9" x14ac:dyDescent="0.3">
      <c r="F4201" s="304"/>
      <c r="G4201" s="304"/>
      <c r="H4201" s="304"/>
      <c r="I4201" s="312"/>
    </row>
    <row r="4202" spans="5:9" x14ac:dyDescent="0.3">
      <c r="F4202" s="306"/>
      <c r="G4202" s="306"/>
      <c r="H4202" s="306"/>
      <c r="I4202" s="313"/>
    </row>
    <row r="4203" spans="5:9" x14ac:dyDescent="0.3">
      <c r="F4203" s="304"/>
      <c r="G4203" s="304"/>
      <c r="H4203" s="304"/>
      <c r="I4203" s="312"/>
    </row>
    <row r="4204" spans="5:9" x14ac:dyDescent="0.3">
      <c r="F4204" s="306"/>
      <c r="G4204" s="306"/>
      <c r="H4204" s="306"/>
      <c r="I4204" s="313"/>
    </row>
    <row r="4205" spans="5:9" x14ac:dyDescent="0.3">
      <c r="F4205" s="304"/>
      <c r="G4205" s="304"/>
      <c r="H4205" s="304"/>
      <c r="I4205" s="312"/>
    </row>
    <row r="4206" spans="5:9" x14ac:dyDescent="0.3">
      <c r="F4206" s="306"/>
      <c r="G4206" s="306"/>
      <c r="H4206" s="306"/>
      <c r="I4206" s="313"/>
    </row>
    <row r="4207" spans="5:9" x14ac:dyDescent="0.3">
      <c r="F4207" s="304"/>
      <c r="G4207" s="304"/>
      <c r="H4207" s="304"/>
      <c r="I4207" s="312"/>
    </row>
    <row r="4208" spans="5:9" x14ac:dyDescent="0.3">
      <c r="E4208" s="304"/>
      <c r="F4208" s="304"/>
      <c r="G4208" s="304"/>
      <c r="H4208" s="304"/>
      <c r="I4208" s="313"/>
    </row>
    <row r="4209" spans="6:9" x14ac:dyDescent="0.3">
      <c r="F4209" s="306"/>
      <c r="G4209" s="306"/>
      <c r="H4209" s="306"/>
      <c r="I4209" s="313"/>
    </row>
    <row r="4210" spans="6:9" x14ac:dyDescent="0.3">
      <c r="F4210" s="304"/>
      <c r="G4210" s="304"/>
      <c r="H4210" s="304"/>
      <c r="I4210" s="312"/>
    </row>
    <row r="4211" spans="6:9" x14ac:dyDescent="0.3">
      <c r="F4211" s="306"/>
      <c r="G4211" s="306"/>
      <c r="H4211" s="306"/>
      <c r="I4211" s="313"/>
    </row>
    <row r="4212" spans="6:9" x14ac:dyDescent="0.3">
      <c r="F4212" s="304"/>
      <c r="G4212" s="304"/>
      <c r="H4212" s="304"/>
      <c r="I4212" s="312"/>
    </row>
    <row r="4213" spans="6:9" x14ac:dyDescent="0.3">
      <c r="F4213" s="306"/>
      <c r="G4213" s="306"/>
      <c r="H4213" s="306"/>
      <c r="I4213" s="313"/>
    </row>
    <row r="4214" spans="6:9" x14ac:dyDescent="0.3">
      <c r="F4214" s="304"/>
      <c r="G4214" s="304"/>
      <c r="H4214" s="304"/>
      <c r="I4214" s="312"/>
    </row>
    <row r="4215" spans="6:9" x14ac:dyDescent="0.3">
      <c r="F4215" s="306"/>
      <c r="G4215" s="306"/>
      <c r="H4215" s="306"/>
      <c r="I4215" s="313"/>
    </row>
    <row r="4216" spans="6:9" x14ac:dyDescent="0.3">
      <c r="F4216" s="304"/>
      <c r="G4216" s="304"/>
      <c r="H4216" s="304"/>
      <c r="I4216" s="312"/>
    </row>
    <row r="4217" spans="6:9" x14ac:dyDescent="0.3">
      <c r="F4217" s="306"/>
      <c r="G4217" s="306"/>
      <c r="H4217" s="306"/>
      <c r="I4217" s="313"/>
    </row>
    <row r="4218" spans="6:9" x14ac:dyDescent="0.3">
      <c r="F4218" s="304"/>
      <c r="G4218" s="304"/>
      <c r="H4218" s="304"/>
      <c r="I4218" s="312"/>
    </row>
    <row r="4219" spans="6:9" x14ac:dyDescent="0.3">
      <c r="F4219" s="306"/>
      <c r="G4219" s="306"/>
      <c r="H4219" s="306"/>
      <c r="I4219" s="313"/>
    </row>
    <row r="4220" spans="6:9" x14ac:dyDescent="0.3">
      <c r="F4220" s="304"/>
      <c r="G4220" s="304"/>
      <c r="H4220" s="304"/>
      <c r="I4220" s="312"/>
    </row>
    <row r="4221" spans="6:9" x14ac:dyDescent="0.3">
      <c r="F4221" s="306"/>
      <c r="G4221" s="306"/>
      <c r="H4221" s="306"/>
      <c r="I4221" s="313"/>
    </row>
    <row r="4222" spans="6:9" x14ac:dyDescent="0.3">
      <c r="F4222" s="304"/>
      <c r="G4222" s="304"/>
      <c r="H4222" s="304"/>
      <c r="I4222" s="312"/>
    </row>
    <row r="4223" spans="6:9" x14ac:dyDescent="0.3">
      <c r="F4223" s="306"/>
      <c r="G4223" s="306"/>
      <c r="H4223" s="306"/>
      <c r="I4223" s="313"/>
    </row>
    <row r="4224" spans="6:9" x14ac:dyDescent="0.3">
      <c r="F4224" s="304"/>
      <c r="G4224" s="304"/>
      <c r="H4224" s="304"/>
      <c r="I4224" s="312"/>
    </row>
    <row r="4225" spans="6:9" x14ac:dyDescent="0.3">
      <c r="F4225" s="306"/>
      <c r="G4225" s="306"/>
      <c r="H4225" s="306"/>
      <c r="I4225" s="313"/>
    </row>
    <row r="4226" spans="6:9" x14ac:dyDescent="0.3">
      <c r="F4226" s="304"/>
      <c r="G4226" s="304"/>
      <c r="H4226" s="304"/>
      <c r="I4226" s="312"/>
    </row>
    <row r="4227" spans="6:9" x14ac:dyDescent="0.3">
      <c r="F4227" s="306"/>
      <c r="G4227" s="306"/>
      <c r="H4227" s="306"/>
      <c r="I4227" s="313"/>
    </row>
    <row r="4228" spans="6:9" x14ac:dyDescent="0.3">
      <c r="F4228" s="304"/>
      <c r="G4228" s="304"/>
      <c r="H4228" s="304"/>
      <c r="I4228" s="312"/>
    </row>
    <row r="4229" spans="6:9" x14ac:dyDescent="0.3">
      <c r="F4229" s="306"/>
      <c r="G4229" s="306"/>
      <c r="H4229" s="306"/>
      <c r="I4229" s="313"/>
    </row>
    <row r="4230" spans="6:9" x14ac:dyDescent="0.3">
      <c r="F4230" s="304"/>
      <c r="G4230" s="304"/>
      <c r="H4230" s="304"/>
      <c r="I4230" s="312"/>
    </row>
    <row r="4231" spans="6:9" x14ac:dyDescent="0.3">
      <c r="F4231" s="306"/>
      <c r="G4231" s="306"/>
      <c r="H4231" s="306"/>
      <c r="I4231" s="313"/>
    </row>
    <row r="4232" spans="6:9" x14ac:dyDescent="0.3">
      <c r="F4232" s="304"/>
      <c r="G4232" s="304"/>
      <c r="H4232" s="304"/>
      <c r="I4232" s="312"/>
    </row>
    <row r="4233" spans="6:9" x14ac:dyDescent="0.3">
      <c r="F4233" s="306"/>
      <c r="G4233" s="306"/>
      <c r="H4233" s="306"/>
      <c r="I4233" s="313"/>
    </row>
    <row r="4234" spans="6:9" x14ac:dyDescent="0.3">
      <c r="F4234" s="304"/>
      <c r="G4234" s="304"/>
      <c r="H4234" s="304"/>
      <c r="I4234" s="312"/>
    </row>
    <row r="4235" spans="6:9" x14ac:dyDescent="0.3">
      <c r="F4235" s="306"/>
      <c r="G4235" s="306"/>
      <c r="H4235" s="306"/>
      <c r="I4235" s="313"/>
    </row>
    <row r="4236" spans="6:9" x14ac:dyDescent="0.3">
      <c r="F4236" s="304"/>
      <c r="G4236" s="304"/>
      <c r="H4236" s="304"/>
      <c r="I4236" s="312"/>
    </row>
    <row r="4237" spans="6:9" x14ac:dyDescent="0.3">
      <c r="F4237" s="306"/>
      <c r="G4237" s="306"/>
      <c r="H4237" s="306"/>
      <c r="I4237" s="313"/>
    </row>
    <row r="4238" spans="6:9" x14ac:dyDescent="0.3">
      <c r="F4238" s="304"/>
      <c r="G4238" s="304"/>
      <c r="H4238" s="304"/>
      <c r="I4238" s="312"/>
    </row>
    <row r="4239" spans="6:9" x14ac:dyDescent="0.3">
      <c r="F4239" s="306"/>
      <c r="G4239" s="306"/>
      <c r="H4239" s="306"/>
      <c r="I4239" s="313"/>
    </row>
    <row r="4240" spans="6:9" x14ac:dyDescent="0.3">
      <c r="F4240" s="304"/>
      <c r="G4240" s="304"/>
      <c r="H4240" s="304"/>
      <c r="I4240" s="312"/>
    </row>
    <row r="4241" spans="6:9" x14ac:dyDescent="0.3">
      <c r="F4241" s="306"/>
      <c r="G4241" s="306"/>
      <c r="H4241" s="306"/>
      <c r="I4241" s="313"/>
    </row>
    <row r="4242" spans="6:9" x14ac:dyDescent="0.3">
      <c r="F4242" s="304"/>
      <c r="G4242" s="304"/>
      <c r="H4242" s="304"/>
      <c r="I4242" s="312"/>
    </row>
    <row r="4243" spans="6:9" x14ac:dyDescent="0.3">
      <c r="F4243" s="306"/>
      <c r="G4243" s="306"/>
      <c r="H4243" s="306"/>
      <c r="I4243" s="313"/>
    </row>
    <row r="4244" spans="6:9" x14ac:dyDescent="0.3">
      <c r="F4244" s="304"/>
      <c r="G4244" s="304"/>
      <c r="H4244" s="304"/>
      <c r="I4244" s="312"/>
    </row>
    <row r="4245" spans="6:9" x14ac:dyDescent="0.3">
      <c r="F4245" s="306"/>
      <c r="G4245" s="306"/>
      <c r="H4245" s="306"/>
      <c r="I4245" s="313"/>
    </row>
    <row r="4246" spans="6:9" x14ac:dyDescent="0.3">
      <c r="F4246" s="304"/>
      <c r="G4246" s="304"/>
      <c r="H4246" s="304"/>
      <c r="I4246" s="312"/>
    </row>
    <row r="4247" spans="6:9" x14ac:dyDescent="0.3">
      <c r="F4247" s="306"/>
      <c r="G4247" s="306"/>
      <c r="H4247" s="306"/>
      <c r="I4247" s="313"/>
    </row>
    <row r="4248" spans="6:9" x14ac:dyDescent="0.3">
      <c r="F4248" s="304"/>
      <c r="G4248" s="304"/>
      <c r="H4248" s="304"/>
      <c r="I4248" s="312"/>
    </row>
    <row r="4249" spans="6:9" x14ac:dyDescent="0.3">
      <c r="F4249" s="306"/>
      <c r="G4249" s="306"/>
      <c r="H4249" s="306"/>
      <c r="I4249" s="313"/>
    </row>
    <row r="4250" spans="6:9" x14ac:dyDescent="0.3">
      <c r="F4250" s="304"/>
      <c r="G4250" s="304"/>
      <c r="H4250" s="304"/>
      <c r="I4250" s="312"/>
    </row>
    <row r="4251" spans="6:9" x14ac:dyDescent="0.3">
      <c r="F4251" s="306"/>
      <c r="G4251" s="306"/>
      <c r="H4251" s="306"/>
      <c r="I4251" s="313"/>
    </row>
    <row r="4252" spans="6:9" x14ac:dyDescent="0.3">
      <c r="F4252" s="304"/>
      <c r="G4252" s="304"/>
      <c r="H4252" s="304"/>
      <c r="I4252" s="312"/>
    </row>
    <row r="4253" spans="6:9" x14ac:dyDescent="0.3">
      <c r="F4253" s="306"/>
      <c r="G4253" s="306"/>
      <c r="H4253" s="306"/>
      <c r="I4253" s="313"/>
    </row>
    <row r="4254" spans="6:9" x14ac:dyDescent="0.3">
      <c r="F4254" s="304"/>
      <c r="G4254" s="304"/>
      <c r="H4254" s="304"/>
      <c r="I4254" s="312"/>
    </row>
    <row r="4255" spans="6:9" x14ac:dyDescent="0.3">
      <c r="F4255" s="306"/>
      <c r="G4255" s="306"/>
      <c r="H4255" s="306"/>
      <c r="I4255" s="313"/>
    </row>
    <row r="4256" spans="6:9" x14ac:dyDescent="0.3">
      <c r="F4256" s="304"/>
      <c r="G4256" s="304"/>
      <c r="H4256" s="304"/>
      <c r="I4256" s="312"/>
    </row>
    <row r="4257" spans="6:9" x14ac:dyDescent="0.3">
      <c r="F4257" s="306"/>
      <c r="G4257" s="306"/>
      <c r="H4257" s="306"/>
      <c r="I4257" s="313"/>
    </row>
    <row r="4258" spans="6:9" x14ac:dyDescent="0.3">
      <c r="F4258" s="304"/>
      <c r="G4258" s="304"/>
      <c r="H4258" s="304"/>
      <c r="I4258" s="312"/>
    </row>
    <row r="4259" spans="6:9" x14ac:dyDescent="0.3">
      <c r="F4259" s="306"/>
      <c r="G4259" s="306"/>
      <c r="H4259" s="306"/>
      <c r="I4259" s="313"/>
    </row>
    <row r="4260" spans="6:9" x14ac:dyDescent="0.3">
      <c r="F4260" s="304"/>
      <c r="G4260" s="304"/>
      <c r="H4260" s="304"/>
      <c r="I4260" s="312"/>
    </row>
    <row r="4261" spans="6:9" x14ac:dyDescent="0.3">
      <c r="F4261" s="306"/>
      <c r="G4261" s="306"/>
      <c r="H4261" s="306"/>
      <c r="I4261" s="313"/>
    </row>
    <row r="4262" spans="6:9" x14ac:dyDescent="0.3">
      <c r="F4262" s="304"/>
      <c r="G4262" s="304"/>
      <c r="H4262" s="304"/>
      <c r="I4262" s="312"/>
    </row>
    <row r="4263" spans="6:9" x14ac:dyDescent="0.3">
      <c r="F4263" s="306"/>
      <c r="G4263" s="306"/>
      <c r="H4263" s="306"/>
      <c r="I4263" s="313"/>
    </row>
    <row r="4264" spans="6:9" x14ac:dyDescent="0.3">
      <c r="F4264" s="304"/>
      <c r="G4264" s="304"/>
      <c r="H4264" s="304"/>
      <c r="I4264" s="312"/>
    </row>
    <row r="4265" spans="6:9" x14ac:dyDescent="0.3">
      <c r="F4265" s="306"/>
      <c r="G4265" s="306"/>
      <c r="H4265" s="306"/>
      <c r="I4265" s="313"/>
    </row>
    <row r="4266" spans="6:9" x14ac:dyDescent="0.3">
      <c r="F4266" s="304"/>
      <c r="G4266" s="304"/>
      <c r="H4266" s="304"/>
      <c r="I4266" s="312"/>
    </row>
    <row r="4267" spans="6:9" x14ac:dyDescent="0.3">
      <c r="F4267" s="306"/>
      <c r="G4267" s="306"/>
      <c r="H4267" s="306"/>
      <c r="I4267" s="313"/>
    </row>
    <row r="4268" spans="6:9" x14ac:dyDescent="0.3">
      <c r="F4268" s="304"/>
      <c r="G4268" s="304"/>
      <c r="H4268" s="304"/>
      <c r="I4268" s="312"/>
    </row>
    <row r="4269" spans="6:9" x14ac:dyDescent="0.3">
      <c r="F4269" s="306"/>
      <c r="G4269" s="306"/>
      <c r="H4269" s="306"/>
      <c r="I4269" s="313"/>
    </row>
    <row r="4270" spans="6:9" x14ac:dyDescent="0.3">
      <c r="F4270" s="304"/>
      <c r="G4270" s="304"/>
      <c r="H4270" s="304"/>
      <c r="I4270" s="312"/>
    </row>
    <row r="4271" spans="6:9" x14ac:dyDescent="0.3">
      <c r="F4271" s="306"/>
      <c r="G4271" s="306"/>
      <c r="H4271" s="306"/>
      <c r="I4271" s="313"/>
    </row>
    <row r="4272" spans="6:9" x14ac:dyDescent="0.3">
      <c r="F4272" s="304"/>
      <c r="G4272" s="304"/>
      <c r="H4272" s="304"/>
      <c r="I4272" s="312"/>
    </row>
    <row r="4273" spans="6:9" x14ac:dyDescent="0.3">
      <c r="F4273" s="306"/>
      <c r="G4273" s="306"/>
      <c r="H4273" s="306"/>
      <c r="I4273" s="313"/>
    </row>
    <row r="4274" spans="6:9" x14ac:dyDescent="0.3">
      <c r="F4274" s="304"/>
      <c r="G4274" s="304"/>
      <c r="H4274" s="304"/>
      <c r="I4274" s="312"/>
    </row>
    <row r="4275" spans="6:9" x14ac:dyDescent="0.3">
      <c r="F4275" s="306"/>
      <c r="G4275" s="306"/>
      <c r="H4275" s="306"/>
      <c r="I4275" s="313"/>
    </row>
    <row r="4276" spans="6:9" x14ac:dyDescent="0.3">
      <c r="F4276" s="304"/>
      <c r="G4276" s="304"/>
      <c r="H4276" s="304"/>
      <c r="I4276" s="312"/>
    </row>
    <row r="4277" spans="6:9" x14ac:dyDescent="0.3">
      <c r="F4277" s="306"/>
      <c r="G4277" s="306"/>
      <c r="H4277" s="306"/>
      <c r="I4277" s="313"/>
    </row>
    <row r="4278" spans="6:9" x14ac:dyDescent="0.3">
      <c r="F4278" s="304"/>
      <c r="G4278" s="304"/>
      <c r="H4278" s="304"/>
      <c r="I4278" s="312"/>
    </row>
    <row r="4279" spans="6:9" x14ac:dyDescent="0.3">
      <c r="F4279" s="306"/>
      <c r="G4279" s="306"/>
      <c r="H4279" s="306"/>
      <c r="I4279" s="313"/>
    </row>
    <row r="4280" spans="6:9" x14ac:dyDescent="0.3">
      <c r="F4280" s="304"/>
      <c r="G4280" s="304"/>
      <c r="H4280" s="304"/>
      <c r="I4280" s="312"/>
    </row>
    <row r="4281" spans="6:9" x14ac:dyDescent="0.3">
      <c r="F4281" s="306"/>
      <c r="G4281" s="306"/>
      <c r="H4281" s="306"/>
      <c r="I4281" s="313"/>
    </row>
    <row r="4282" spans="6:9" x14ac:dyDescent="0.3">
      <c r="F4282" s="304"/>
      <c r="G4282" s="304"/>
      <c r="H4282" s="304"/>
      <c r="I4282" s="312"/>
    </row>
    <row r="4283" spans="6:9" x14ac:dyDescent="0.3">
      <c r="F4283" s="306"/>
      <c r="G4283" s="306"/>
      <c r="H4283" s="306"/>
      <c r="I4283" s="313"/>
    </row>
    <row r="4284" spans="6:9" x14ac:dyDescent="0.3">
      <c r="F4284" s="304"/>
      <c r="G4284" s="304"/>
      <c r="H4284" s="304"/>
      <c r="I4284" s="312"/>
    </row>
    <row r="4285" spans="6:9" x14ac:dyDescent="0.3">
      <c r="F4285" s="306"/>
      <c r="G4285" s="306"/>
      <c r="H4285" s="306"/>
      <c r="I4285" s="313"/>
    </row>
    <row r="4286" spans="6:9" x14ac:dyDescent="0.3">
      <c r="F4286" s="304"/>
      <c r="G4286" s="304"/>
      <c r="H4286" s="304"/>
      <c r="I4286" s="312"/>
    </row>
    <row r="4287" spans="6:9" x14ac:dyDescent="0.3">
      <c r="F4287" s="306"/>
      <c r="G4287" s="306"/>
      <c r="H4287" s="306"/>
      <c r="I4287" s="313"/>
    </row>
    <row r="4288" spans="6:9" x14ac:dyDescent="0.3">
      <c r="F4288" s="304"/>
      <c r="G4288" s="304"/>
      <c r="H4288" s="304"/>
      <c r="I4288" s="312"/>
    </row>
    <row r="4289" spans="5:9" x14ac:dyDescent="0.3">
      <c r="F4289" s="306"/>
      <c r="G4289" s="306"/>
      <c r="H4289" s="306"/>
      <c r="I4289" s="313"/>
    </row>
    <row r="4290" spans="5:9" x14ac:dyDescent="0.3">
      <c r="F4290" s="304"/>
      <c r="G4290" s="304"/>
      <c r="H4290" s="304"/>
      <c r="I4290" s="312"/>
    </row>
    <row r="4291" spans="5:9" x14ac:dyDescent="0.3">
      <c r="F4291" s="306"/>
      <c r="G4291" s="306"/>
      <c r="H4291" s="306"/>
      <c r="I4291" s="313"/>
    </row>
    <row r="4292" spans="5:9" x14ac:dyDescent="0.3">
      <c r="F4292" s="304"/>
      <c r="G4292" s="304"/>
      <c r="H4292" s="304"/>
      <c r="I4292" s="312"/>
    </row>
    <row r="4293" spans="5:9" x14ac:dyDescent="0.3">
      <c r="F4293" s="306"/>
      <c r="G4293" s="306"/>
      <c r="H4293" s="306"/>
      <c r="I4293" s="313"/>
    </row>
    <row r="4294" spans="5:9" x14ac:dyDescent="0.3">
      <c r="F4294" s="304"/>
      <c r="G4294" s="304"/>
      <c r="H4294" s="304"/>
      <c r="I4294" s="312"/>
    </row>
    <row r="4295" spans="5:9" x14ac:dyDescent="0.3">
      <c r="F4295" s="306"/>
      <c r="G4295" s="306"/>
      <c r="H4295" s="306"/>
      <c r="I4295" s="313"/>
    </row>
    <row r="4296" spans="5:9" x14ac:dyDescent="0.3">
      <c r="E4296" s="304"/>
      <c r="F4296" s="304"/>
      <c r="G4296" s="304"/>
      <c r="H4296" s="304"/>
      <c r="I4296" s="313"/>
    </row>
    <row r="4297" spans="5:9" x14ac:dyDescent="0.3">
      <c r="F4297" s="304"/>
      <c r="G4297" s="304"/>
      <c r="H4297" s="304"/>
      <c r="I4297" s="312"/>
    </row>
    <row r="4298" spans="5:9" x14ac:dyDescent="0.3">
      <c r="F4298" s="306"/>
      <c r="G4298" s="306"/>
      <c r="H4298" s="306"/>
      <c r="I4298" s="313"/>
    </row>
    <row r="4299" spans="5:9" x14ac:dyDescent="0.3">
      <c r="F4299" s="304"/>
      <c r="G4299" s="304"/>
      <c r="H4299" s="304"/>
      <c r="I4299" s="312"/>
    </row>
    <row r="4300" spans="5:9" x14ac:dyDescent="0.3">
      <c r="F4300" s="306"/>
      <c r="G4300" s="306"/>
      <c r="H4300" s="306"/>
      <c r="I4300" s="313"/>
    </row>
    <row r="4301" spans="5:9" x14ac:dyDescent="0.3">
      <c r="F4301" s="304"/>
      <c r="G4301" s="304"/>
      <c r="H4301" s="304"/>
      <c r="I4301" s="312"/>
    </row>
    <row r="4302" spans="5:9" x14ac:dyDescent="0.3">
      <c r="F4302" s="306"/>
      <c r="G4302" s="306"/>
      <c r="H4302" s="306"/>
      <c r="I4302" s="313"/>
    </row>
    <row r="4303" spans="5:9" x14ac:dyDescent="0.3">
      <c r="F4303" s="304"/>
      <c r="G4303" s="304"/>
      <c r="H4303" s="304"/>
      <c r="I4303" s="312"/>
    </row>
    <row r="4304" spans="5:9" x14ac:dyDescent="0.3">
      <c r="F4304" s="306"/>
      <c r="G4304" s="306"/>
      <c r="H4304" s="306"/>
      <c r="I4304" s="313"/>
    </row>
    <row r="4305" spans="5:9" x14ac:dyDescent="0.3">
      <c r="F4305" s="304"/>
      <c r="G4305" s="304"/>
      <c r="H4305" s="304"/>
      <c r="I4305" s="312"/>
    </row>
    <row r="4306" spans="5:9" x14ac:dyDescent="0.3">
      <c r="F4306" s="306"/>
      <c r="G4306" s="306"/>
      <c r="H4306" s="306"/>
      <c r="I4306" s="313"/>
    </row>
    <row r="4307" spans="5:9" x14ac:dyDescent="0.3">
      <c r="F4307" s="304"/>
      <c r="G4307" s="304"/>
      <c r="H4307" s="304"/>
      <c r="I4307" s="312"/>
    </row>
    <row r="4308" spans="5:9" x14ac:dyDescent="0.3">
      <c r="F4308" s="306"/>
      <c r="G4308" s="306"/>
      <c r="H4308" s="306"/>
      <c r="I4308" s="313"/>
    </row>
    <row r="4309" spans="5:9" x14ac:dyDescent="0.3">
      <c r="F4309" s="304"/>
      <c r="G4309" s="304"/>
      <c r="H4309" s="304"/>
      <c r="I4309" s="312"/>
    </row>
    <row r="4310" spans="5:9" x14ac:dyDescent="0.3">
      <c r="F4310" s="306"/>
      <c r="G4310" s="306"/>
      <c r="H4310" s="306"/>
      <c r="I4310" s="313"/>
    </row>
    <row r="4311" spans="5:9" x14ac:dyDescent="0.3">
      <c r="F4311" s="304"/>
      <c r="G4311" s="304"/>
      <c r="H4311" s="304"/>
      <c r="I4311" s="312"/>
    </row>
    <row r="4312" spans="5:9" x14ac:dyDescent="0.3">
      <c r="E4312" s="304"/>
      <c r="F4312" s="304"/>
      <c r="G4312" s="304"/>
      <c r="H4312" s="304"/>
      <c r="I4312" s="313"/>
    </row>
    <row r="4313" spans="5:9" x14ac:dyDescent="0.3">
      <c r="F4313" s="306"/>
      <c r="G4313" s="306"/>
      <c r="H4313" s="306"/>
      <c r="I4313" s="313"/>
    </row>
    <row r="4314" spans="5:9" x14ac:dyDescent="0.3">
      <c r="F4314" s="304"/>
      <c r="G4314" s="304"/>
      <c r="H4314" s="304"/>
      <c r="I4314" s="312"/>
    </row>
    <row r="4315" spans="5:9" x14ac:dyDescent="0.3">
      <c r="F4315" s="306"/>
      <c r="G4315" s="306"/>
      <c r="H4315" s="306"/>
      <c r="I4315" s="313"/>
    </row>
    <row r="4316" spans="5:9" x14ac:dyDescent="0.3">
      <c r="F4316" s="304"/>
      <c r="G4316" s="304"/>
      <c r="H4316" s="304"/>
      <c r="I4316" s="312"/>
    </row>
    <row r="4317" spans="5:9" x14ac:dyDescent="0.3">
      <c r="F4317" s="306"/>
      <c r="G4317" s="306"/>
      <c r="H4317" s="306"/>
      <c r="I4317" s="313"/>
    </row>
    <row r="4318" spans="5:9" x14ac:dyDescent="0.3">
      <c r="F4318" s="304"/>
      <c r="G4318" s="304"/>
      <c r="H4318" s="304"/>
      <c r="I4318" s="312"/>
    </row>
    <row r="4319" spans="5:9" x14ac:dyDescent="0.3">
      <c r="F4319" s="306"/>
      <c r="G4319" s="306"/>
      <c r="H4319" s="306"/>
      <c r="I4319" s="313"/>
    </row>
    <row r="4320" spans="5:9" x14ac:dyDescent="0.3">
      <c r="F4320" s="304"/>
      <c r="G4320" s="304"/>
      <c r="H4320" s="304"/>
      <c r="I4320" s="312"/>
    </row>
    <row r="4321" spans="6:9" x14ac:dyDescent="0.3">
      <c r="F4321" s="306"/>
      <c r="G4321" s="306"/>
      <c r="H4321" s="306"/>
      <c r="I4321" s="313"/>
    </row>
    <row r="4322" spans="6:9" x14ac:dyDescent="0.3">
      <c r="F4322" s="304"/>
      <c r="G4322" s="304"/>
      <c r="H4322" s="304"/>
      <c r="I4322" s="312"/>
    </row>
    <row r="4323" spans="6:9" x14ac:dyDescent="0.3">
      <c r="F4323" s="306"/>
      <c r="G4323" s="306"/>
      <c r="H4323" s="306"/>
      <c r="I4323" s="313"/>
    </row>
    <row r="4324" spans="6:9" x14ac:dyDescent="0.3">
      <c r="F4324" s="304"/>
      <c r="G4324" s="304"/>
      <c r="H4324" s="304"/>
      <c r="I4324" s="312"/>
    </row>
    <row r="4325" spans="6:9" x14ac:dyDescent="0.3">
      <c r="F4325" s="306"/>
      <c r="G4325" s="306"/>
      <c r="H4325" s="306"/>
      <c r="I4325" s="313"/>
    </row>
    <row r="4326" spans="6:9" x14ac:dyDescent="0.3">
      <c r="F4326" s="304"/>
      <c r="G4326" s="304"/>
      <c r="H4326" s="304"/>
      <c r="I4326" s="312"/>
    </row>
    <row r="4327" spans="6:9" x14ac:dyDescent="0.3">
      <c r="F4327" s="306"/>
      <c r="G4327" s="306"/>
      <c r="H4327" s="306"/>
      <c r="I4327" s="313"/>
    </row>
    <row r="4328" spans="6:9" x14ac:dyDescent="0.3">
      <c r="F4328" s="304"/>
      <c r="G4328" s="304"/>
      <c r="H4328" s="304"/>
      <c r="I4328" s="312"/>
    </row>
    <row r="4329" spans="6:9" x14ac:dyDescent="0.3">
      <c r="F4329" s="306"/>
      <c r="G4329" s="306"/>
      <c r="H4329" s="306"/>
      <c r="I4329" s="313"/>
    </row>
    <row r="4330" spans="6:9" x14ac:dyDescent="0.3">
      <c r="F4330" s="304"/>
      <c r="G4330" s="304"/>
      <c r="H4330" s="304"/>
      <c r="I4330" s="312"/>
    </row>
    <row r="4331" spans="6:9" x14ac:dyDescent="0.3">
      <c r="F4331" s="306"/>
      <c r="G4331" s="306"/>
      <c r="H4331" s="306"/>
      <c r="I4331" s="313"/>
    </row>
    <row r="4332" spans="6:9" x14ac:dyDescent="0.3">
      <c r="F4332" s="304"/>
      <c r="G4332" s="304"/>
      <c r="H4332" s="304"/>
      <c r="I4332" s="312"/>
    </row>
    <row r="4333" spans="6:9" x14ac:dyDescent="0.3">
      <c r="F4333" s="306"/>
      <c r="G4333" s="306"/>
      <c r="H4333" s="306"/>
      <c r="I4333" s="313"/>
    </row>
    <row r="4334" spans="6:9" x14ac:dyDescent="0.3">
      <c r="F4334" s="304"/>
      <c r="G4334" s="304"/>
      <c r="H4334" s="304"/>
      <c r="I4334" s="312"/>
    </row>
    <row r="4335" spans="6:9" x14ac:dyDescent="0.3">
      <c r="F4335" s="306"/>
      <c r="G4335" s="306"/>
      <c r="H4335" s="306"/>
      <c r="I4335" s="313"/>
    </row>
    <row r="4336" spans="6:9" x14ac:dyDescent="0.3">
      <c r="F4336" s="304"/>
      <c r="G4336" s="304"/>
      <c r="H4336" s="304"/>
      <c r="I4336" s="312"/>
    </row>
    <row r="4337" spans="6:9" x14ac:dyDescent="0.3">
      <c r="F4337" s="306"/>
      <c r="G4337" s="306"/>
      <c r="H4337" s="306"/>
      <c r="I4337" s="313"/>
    </row>
    <row r="4338" spans="6:9" x14ac:dyDescent="0.3">
      <c r="F4338" s="304"/>
      <c r="G4338" s="304"/>
      <c r="H4338" s="304"/>
      <c r="I4338" s="312"/>
    </row>
    <row r="4339" spans="6:9" x14ac:dyDescent="0.3">
      <c r="F4339" s="306"/>
      <c r="G4339" s="306"/>
      <c r="H4339" s="306"/>
      <c r="I4339" s="313"/>
    </row>
    <row r="4340" spans="6:9" x14ac:dyDescent="0.3">
      <c r="F4340" s="304"/>
      <c r="G4340" s="304"/>
      <c r="H4340" s="304"/>
      <c r="I4340" s="312"/>
    </row>
    <row r="4341" spans="6:9" x14ac:dyDescent="0.3">
      <c r="F4341" s="306"/>
      <c r="G4341" s="306"/>
      <c r="H4341" s="306"/>
      <c r="I4341" s="313"/>
    </row>
    <row r="4342" spans="6:9" x14ac:dyDescent="0.3">
      <c r="F4342" s="304"/>
      <c r="G4342" s="304"/>
      <c r="H4342" s="304"/>
      <c r="I4342" s="312"/>
    </row>
    <row r="4343" spans="6:9" x14ac:dyDescent="0.3">
      <c r="F4343" s="306"/>
      <c r="G4343" s="306"/>
      <c r="H4343" s="306"/>
      <c r="I4343" s="313"/>
    </row>
    <row r="4344" spans="6:9" x14ac:dyDescent="0.3">
      <c r="F4344" s="304"/>
      <c r="G4344" s="304"/>
      <c r="H4344" s="304"/>
      <c r="I4344" s="312"/>
    </row>
    <row r="4345" spans="6:9" x14ac:dyDescent="0.3">
      <c r="F4345" s="306"/>
      <c r="G4345" s="306"/>
      <c r="H4345" s="306"/>
      <c r="I4345" s="313"/>
    </row>
    <row r="4346" spans="6:9" x14ac:dyDescent="0.3">
      <c r="F4346" s="304"/>
      <c r="G4346" s="304"/>
      <c r="H4346" s="304"/>
      <c r="I4346" s="312"/>
    </row>
    <row r="4347" spans="6:9" x14ac:dyDescent="0.3">
      <c r="F4347" s="306"/>
      <c r="G4347" s="306"/>
      <c r="H4347" s="306"/>
      <c r="I4347" s="313"/>
    </row>
    <row r="4348" spans="6:9" x14ac:dyDescent="0.3">
      <c r="F4348" s="304"/>
      <c r="G4348" s="304"/>
      <c r="H4348" s="304"/>
      <c r="I4348" s="312"/>
    </row>
    <row r="4349" spans="6:9" x14ac:dyDescent="0.3">
      <c r="F4349" s="306"/>
      <c r="G4349" s="306"/>
      <c r="H4349" s="306"/>
      <c r="I4349" s="313"/>
    </row>
    <row r="4350" spans="6:9" x14ac:dyDescent="0.3">
      <c r="F4350" s="304"/>
      <c r="G4350" s="304"/>
      <c r="H4350" s="304"/>
      <c r="I4350" s="312"/>
    </row>
    <row r="4351" spans="6:9" x14ac:dyDescent="0.3">
      <c r="F4351" s="306"/>
      <c r="G4351" s="306"/>
      <c r="H4351" s="306"/>
      <c r="I4351" s="313"/>
    </row>
    <row r="4352" spans="6:9" x14ac:dyDescent="0.3">
      <c r="F4352" s="304"/>
      <c r="G4352" s="304"/>
      <c r="H4352" s="304"/>
      <c r="I4352" s="312"/>
    </row>
    <row r="4353" spans="6:9" x14ac:dyDescent="0.3">
      <c r="F4353" s="306"/>
      <c r="G4353" s="306"/>
      <c r="H4353" s="306"/>
      <c r="I4353" s="313"/>
    </row>
    <row r="4354" spans="6:9" x14ac:dyDescent="0.3">
      <c r="F4354" s="304"/>
      <c r="G4354" s="304"/>
      <c r="H4354" s="304"/>
      <c r="I4354" s="312"/>
    </row>
    <row r="4355" spans="6:9" x14ac:dyDescent="0.3">
      <c r="F4355" s="306"/>
      <c r="G4355" s="306"/>
      <c r="H4355" s="306"/>
      <c r="I4355" s="313"/>
    </row>
    <row r="4356" spans="6:9" x14ac:dyDescent="0.3">
      <c r="F4356" s="304"/>
      <c r="G4356" s="304"/>
      <c r="H4356" s="304"/>
      <c r="I4356" s="312"/>
    </row>
    <row r="4357" spans="6:9" x14ac:dyDescent="0.3">
      <c r="F4357" s="306"/>
      <c r="G4357" s="306"/>
      <c r="H4357" s="306"/>
      <c r="I4357" s="313"/>
    </row>
    <row r="4358" spans="6:9" x14ac:dyDescent="0.3">
      <c r="F4358" s="304"/>
      <c r="G4358" s="304"/>
      <c r="H4358" s="304"/>
      <c r="I4358" s="312"/>
    </row>
    <row r="4359" spans="6:9" x14ac:dyDescent="0.3">
      <c r="F4359" s="306"/>
      <c r="G4359" s="306"/>
      <c r="H4359" s="306"/>
      <c r="I4359" s="313"/>
    </row>
    <row r="4360" spans="6:9" x14ac:dyDescent="0.3">
      <c r="F4360" s="304"/>
      <c r="G4360" s="304"/>
      <c r="H4360" s="304"/>
      <c r="I4360" s="312"/>
    </row>
    <row r="4361" spans="6:9" x14ac:dyDescent="0.3">
      <c r="F4361" s="306"/>
      <c r="G4361" s="306"/>
      <c r="H4361" s="306"/>
      <c r="I4361" s="313"/>
    </row>
    <row r="4362" spans="6:9" x14ac:dyDescent="0.3">
      <c r="F4362" s="304"/>
      <c r="G4362" s="304"/>
      <c r="H4362" s="304"/>
      <c r="I4362" s="312"/>
    </row>
    <row r="4363" spans="6:9" x14ac:dyDescent="0.3">
      <c r="F4363" s="306"/>
      <c r="G4363" s="306"/>
      <c r="H4363" s="306"/>
      <c r="I4363" s="313"/>
    </row>
    <row r="4364" spans="6:9" x14ac:dyDescent="0.3">
      <c r="F4364" s="304"/>
      <c r="G4364" s="304"/>
      <c r="H4364" s="304"/>
      <c r="I4364" s="312"/>
    </row>
    <row r="4365" spans="6:9" x14ac:dyDescent="0.3">
      <c r="F4365" s="306"/>
      <c r="G4365" s="306"/>
      <c r="H4365" s="306"/>
      <c r="I4365" s="313"/>
    </row>
    <row r="4366" spans="6:9" x14ac:dyDescent="0.3">
      <c r="F4366" s="304"/>
      <c r="G4366" s="304"/>
      <c r="H4366" s="304"/>
      <c r="I4366" s="312"/>
    </row>
    <row r="4367" spans="6:9" x14ac:dyDescent="0.3">
      <c r="F4367" s="306"/>
      <c r="G4367" s="306"/>
      <c r="H4367" s="306"/>
      <c r="I4367" s="313"/>
    </row>
    <row r="4368" spans="6:9" x14ac:dyDescent="0.3">
      <c r="F4368" s="304"/>
      <c r="G4368" s="304"/>
      <c r="H4368" s="304"/>
      <c r="I4368" s="312"/>
    </row>
    <row r="4369" spans="6:9" x14ac:dyDescent="0.3">
      <c r="F4369" s="306"/>
      <c r="G4369" s="306"/>
      <c r="H4369" s="306"/>
      <c r="I4369" s="313"/>
    </row>
    <row r="4370" spans="6:9" x14ac:dyDescent="0.3">
      <c r="F4370" s="304"/>
      <c r="G4370" s="304"/>
      <c r="H4370" s="304"/>
      <c r="I4370" s="312"/>
    </row>
    <row r="4371" spans="6:9" x14ac:dyDescent="0.3">
      <c r="F4371" s="306"/>
      <c r="G4371" s="306"/>
      <c r="H4371" s="306"/>
      <c r="I4371" s="313"/>
    </row>
    <row r="4372" spans="6:9" x14ac:dyDescent="0.3">
      <c r="F4372" s="304"/>
      <c r="G4372" s="304"/>
      <c r="H4372" s="304"/>
      <c r="I4372" s="312"/>
    </row>
    <row r="4373" spans="6:9" x14ac:dyDescent="0.3">
      <c r="F4373" s="306"/>
      <c r="G4373" s="306"/>
      <c r="H4373" s="306"/>
      <c r="I4373" s="313"/>
    </row>
    <row r="4374" spans="6:9" x14ac:dyDescent="0.3">
      <c r="F4374" s="304"/>
      <c r="G4374" s="304"/>
      <c r="H4374" s="304"/>
      <c r="I4374" s="312"/>
    </row>
    <row r="4375" spans="6:9" x14ac:dyDescent="0.3">
      <c r="F4375" s="306"/>
      <c r="G4375" s="306"/>
      <c r="H4375" s="306"/>
      <c r="I4375" s="313"/>
    </row>
    <row r="4376" spans="6:9" x14ac:dyDescent="0.3">
      <c r="F4376" s="304"/>
      <c r="G4376" s="304"/>
      <c r="H4376" s="304"/>
      <c r="I4376" s="312"/>
    </row>
    <row r="4377" spans="6:9" x14ac:dyDescent="0.3">
      <c r="F4377" s="306"/>
      <c r="G4377" s="306"/>
      <c r="H4377" s="306"/>
      <c r="I4377" s="313"/>
    </row>
    <row r="4378" spans="6:9" x14ac:dyDescent="0.3">
      <c r="F4378" s="304"/>
      <c r="G4378" s="304"/>
      <c r="H4378" s="304"/>
      <c r="I4378" s="312"/>
    </row>
    <row r="4379" spans="6:9" x14ac:dyDescent="0.3">
      <c r="F4379" s="306"/>
      <c r="G4379" s="306"/>
      <c r="H4379" s="306"/>
      <c r="I4379" s="313"/>
    </row>
    <row r="4380" spans="6:9" x14ac:dyDescent="0.3">
      <c r="F4380" s="304"/>
      <c r="G4380" s="304"/>
      <c r="H4380" s="304"/>
      <c r="I4380" s="312"/>
    </row>
    <row r="4381" spans="6:9" x14ac:dyDescent="0.3">
      <c r="F4381" s="306"/>
      <c r="G4381" s="306"/>
      <c r="H4381" s="306"/>
      <c r="I4381" s="313"/>
    </row>
    <row r="4382" spans="6:9" x14ac:dyDescent="0.3">
      <c r="F4382" s="304"/>
      <c r="G4382" s="304"/>
      <c r="H4382" s="304"/>
      <c r="I4382" s="312"/>
    </row>
    <row r="4383" spans="6:9" x14ac:dyDescent="0.3">
      <c r="F4383" s="306"/>
      <c r="G4383" s="306"/>
      <c r="H4383" s="306"/>
      <c r="I4383" s="313"/>
    </row>
    <row r="4384" spans="6:9" x14ac:dyDescent="0.3">
      <c r="F4384" s="304"/>
      <c r="G4384" s="304"/>
      <c r="H4384" s="304"/>
      <c r="I4384" s="312"/>
    </row>
    <row r="4385" spans="5:9" x14ac:dyDescent="0.3">
      <c r="F4385" s="306"/>
      <c r="G4385" s="306"/>
      <c r="H4385" s="306"/>
      <c r="I4385" s="313"/>
    </row>
    <row r="4386" spans="5:9" x14ac:dyDescent="0.3">
      <c r="E4386" s="304"/>
      <c r="F4386" s="304"/>
      <c r="G4386" s="304"/>
      <c r="H4386" s="304"/>
      <c r="I4386" s="313"/>
    </row>
    <row r="4387" spans="5:9" x14ac:dyDescent="0.3">
      <c r="F4387" s="304"/>
      <c r="G4387" s="304"/>
      <c r="H4387" s="304"/>
      <c r="I4387" s="312"/>
    </row>
    <row r="4388" spans="5:9" x14ac:dyDescent="0.3">
      <c r="F4388" s="306"/>
      <c r="G4388" s="306"/>
      <c r="H4388" s="306"/>
      <c r="I4388" s="313"/>
    </row>
    <row r="4389" spans="5:9" x14ac:dyDescent="0.3">
      <c r="F4389" s="304"/>
      <c r="G4389" s="304"/>
      <c r="H4389" s="304"/>
      <c r="I4389" s="312"/>
    </row>
    <row r="4390" spans="5:9" x14ac:dyDescent="0.3">
      <c r="F4390" s="306"/>
      <c r="G4390" s="306"/>
      <c r="H4390" s="306"/>
      <c r="I4390" s="313"/>
    </row>
    <row r="4391" spans="5:9" x14ac:dyDescent="0.3">
      <c r="F4391" s="304"/>
      <c r="G4391" s="304"/>
      <c r="H4391" s="304"/>
      <c r="I4391" s="312"/>
    </row>
    <row r="4392" spans="5:9" x14ac:dyDescent="0.3">
      <c r="F4392" s="306"/>
      <c r="G4392" s="306"/>
      <c r="H4392" s="306"/>
      <c r="I4392" s="313"/>
    </row>
    <row r="4393" spans="5:9" x14ac:dyDescent="0.3">
      <c r="F4393" s="304"/>
      <c r="G4393" s="304"/>
      <c r="H4393" s="304"/>
      <c r="I4393" s="312"/>
    </row>
    <row r="4394" spans="5:9" x14ac:dyDescent="0.3">
      <c r="F4394" s="306"/>
      <c r="G4394" s="306"/>
      <c r="H4394" s="306"/>
      <c r="I4394" s="313"/>
    </row>
    <row r="4395" spans="5:9" x14ac:dyDescent="0.3">
      <c r="F4395" s="304"/>
      <c r="G4395" s="304"/>
      <c r="H4395" s="304"/>
      <c r="I4395" s="312"/>
    </row>
    <row r="4396" spans="5:9" x14ac:dyDescent="0.3">
      <c r="F4396" s="306"/>
      <c r="G4396" s="306"/>
      <c r="H4396" s="306"/>
      <c r="I4396" s="313"/>
    </row>
    <row r="4397" spans="5:9" x14ac:dyDescent="0.3">
      <c r="F4397" s="304"/>
      <c r="G4397" s="304"/>
      <c r="H4397" s="304"/>
      <c r="I4397" s="312"/>
    </row>
    <row r="4398" spans="5:9" x14ac:dyDescent="0.3">
      <c r="F4398" s="306"/>
      <c r="G4398" s="306"/>
      <c r="H4398" s="306"/>
      <c r="I4398" s="313"/>
    </row>
    <row r="4399" spans="5:9" x14ac:dyDescent="0.3">
      <c r="F4399" s="304"/>
      <c r="G4399" s="304"/>
      <c r="H4399" s="304"/>
      <c r="I4399" s="312"/>
    </row>
    <row r="4400" spans="5:9" x14ac:dyDescent="0.3">
      <c r="F4400" s="306"/>
      <c r="G4400" s="306"/>
      <c r="H4400" s="306"/>
      <c r="I4400" s="313"/>
    </row>
    <row r="4401" spans="5:9" x14ac:dyDescent="0.3">
      <c r="F4401" s="304"/>
      <c r="G4401" s="304"/>
      <c r="H4401" s="304"/>
      <c r="I4401" s="312"/>
    </row>
    <row r="4402" spans="5:9" x14ac:dyDescent="0.3">
      <c r="F4402" s="306"/>
      <c r="G4402" s="306"/>
      <c r="H4402" s="306"/>
      <c r="I4402" s="313"/>
    </row>
    <row r="4403" spans="5:9" x14ac:dyDescent="0.3">
      <c r="F4403" s="304"/>
      <c r="G4403" s="304"/>
      <c r="H4403" s="304"/>
      <c r="I4403" s="312"/>
    </row>
    <row r="4404" spans="5:9" x14ac:dyDescent="0.3">
      <c r="F4404" s="306"/>
      <c r="G4404" s="306"/>
      <c r="H4404" s="306"/>
      <c r="I4404" s="313"/>
    </row>
    <row r="4405" spans="5:9" x14ac:dyDescent="0.3">
      <c r="E4405" s="304"/>
      <c r="F4405" s="304"/>
      <c r="G4405" s="304"/>
      <c r="H4405" s="304"/>
      <c r="I4405" s="313"/>
    </row>
    <row r="4406" spans="5:9" x14ac:dyDescent="0.3">
      <c r="F4406" s="304"/>
      <c r="G4406" s="304"/>
      <c r="H4406" s="304"/>
      <c r="I4406" s="312"/>
    </row>
    <row r="4407" spans="5:9" x14ac:dyDescent="0.3">
      <c r="F4407" s="306"/>
      <c r="G4407" s="306"/>
      <c r="H4407" s="306"/>
      <c r="I4407" s="313"/>
    </row>
    <row r="4408" spans="5:9" x14ac:dyDescent="0.3">
      <c r="F4408" s="304"/>
      <c r="G4408" s="304"/>
      <c r="H4408" s="304"/>
      <c r="I4408" s="312"/>
    </row>
    <row r="4409" spans="5:9" x14ac:dyDescent="0.3">
      <c r="F4409" s="306"/>
      <c r="G4409" s="306"/>
      <c r="H4409" s="306"/>
      <c r="I4409" s="313"/>
    </row>
    <row r="4410" spans="5:9" x14ac:dyDescent="0.3">
      <c r="F4410" s="304"/>
      <c r="G4410" s="304"/>
      <c r="H4410" s="304"/>
      <c r="I4410" s="312"/>
    </row>
    <row r="4411" spans="5:9" x14ac:dyDescent="0.3">
      <c r="F4411" s="306"/>
      <c r="G4411" s="306"/>
      <c r="H4411" s="306"/>
      <c r="I4411" s="313"/>
    </row>
    <row r="4412" spans="5:9" x14ac:dyDescent="0.3">
      <c r="F4412" s="304"/>
      <c r="G4412" s="304"/>
      <c r="H4412" s="304"/>
      <c r="I4412" s="312"/>
    </row>
    <row r="4413" spans="5:9" x14ac:dyDescent="0.3">
      <c r="F4413" s="306"/>
      <c r="G4413" s="306"/>
      <c r="H4413" s="306"/>
      <c r="I4413" s="313"/>
    </row>
    <row r="4414" spans="5:9" x14ac:dyDescent="0.3">
      <c r="F4414" s="304"/>
      <c r="G4414" s="304"/>
      <c r="H4414" s="304"/>
      <c r="I4414" s="312"/>
    </row>
    <row r="4415" spans="5:9" x14ac:dyDescent="0.3">
      <c r="F4415" s="306"/>
      <c r="G4415" s="306"/>
      <c r="H4415" s="306"/>
      <c r="I4415" s="313"/>
    </row>
    <row r="4416" spans="5:9" x14ac:dyDescent="0.3">
      <c r="E4416" s="304"/>
      <c r="F4416" s="304"/>
      <c r="G4416" s="304"/>
      <c r="H4416" s="304"/>
      <c r="I4416" s="313"/>
    </row>
    <row r="4417" spans="5:9" x14ac:dyDescent="0.3">
      <c r="F4417" s="304"/>
      <c r="G4417" s="304"/>
      <c r="H4417" s="304"/>
      <c r="I4417" s="312"/>
    </row>
    <row r="4418" spans="5:9" x14ac:dyDescent="0.3">
      <c r="F4418" s="306"/>
      <c r="G4418" s="306"/>
      <c r="H4418" s="306"/>
      <c r="I4418" s="313"/>
    </row>
    <row r="4419" spans="5:9" x14ac:dyDescent="0.3">
      <c r="F4419" s="304"/>
      <c r="G4419" s="304"/>
      <c r="H4419" s="304"/>
      <c r="I4419" s="312"/>
    </row>
    <row r="4420" spans="5:9" x14ac:dyDescent="0.3">
      <c r="F4420" s="306"/>
      <c r="G4420" s="306"/>
      <c r="H4420" s="306"/>
      <c r="I4420" s="313"/>
    </row>
    <row r="4421" spans="5:9" x14ac:dyDescent="0.3">
      <c r="E4421" s="304"/>
      <c r="F4421" s="304"/>
      <c r="G4421" s="304"/>
      <c r="H4421" s="304"/>
      <c r="I4421" s="313"/>
    </row>
    <row r="4422" spans="5:9" x14ac:dyDescent="0.3">
      <c r="F4422" s="304"/>
      <c r="G4422" s="304"/>
      <c r="H4422" s="304"/>
      <c r="I4422" s="312"/>
    </row>
    <row r="4423" spans="5:9" x14ac:dyDescent="0.3">
      <c r="F4423" s="306"/>
      <c r="G4423" s="306"/>
      <c r="H4423" s="306"/>
      <c r="I4423" s="313"/>
    </row>
    <row r="4424" spans="5:9" x14ac:dyDescent="0.3">
      <c r="F4424" s="304"/>
      <c r="G4424" s="304"/>
      <c r="H4424" s="304"/>
      <c r="I4424" s="312"/>
    </row>
    <row r="4425" spans="5:9" x14ac:dyDescent="0.3">
      <c r="F4425" s="306"/>
      <c r="G4425" s="306"/>
      <c r="H4425" s="306"/>
      <c r="I4425" s="313"/>
    </row>
    <row r="4426" spans="5:9" x14ac:dyDescent="0.3">
      <c r="F4426" s="304"/>
      <c r="G4426" s="304"/>
      <c r="H4426" s="304"/>
      <c r="I4426" s="312"/>
    </row>
    <row r="4427" spans="5:9" x14ac:dyDescent="0.3">
      <c r="F4427" s="306"/>
      <c r="G4427" s="306"/>
      <c r="H4427" s="306"/>
      <c r="I4427" s="313"/>
    </row>
    <row r="4428" spans="5:9" x14ac:dyDescent="0.3">
      <c r="F4428" s="304"/>
      <c r="G4428" s="304"/>
      <c r="H4428" s="304"/>
      <c r="I4428" s="312"/>
    </row>
    <row r="4429" spans="5:9" x14ac:dyDescent="0.3">
      <c r="F4429" s="306"/>
      <c r="G4429" s="306"/>
      <c r="H4429" s="306"/>
      <c r="I4429" s="313"/>
    </row>
    <row r="4430" spans="5:9" x14ac:dyDescent="0.3">
      <c r="F4430" s="304"/>
      <c r="G4430" s="304"/>
      <c r="H4430" s="304"/>
      <c r="I4430" s="312"/>
    </row>
    <row r="4431" spans="5:9" x14ac:dyDescent="0.3">
      <c r="F4431" s="306"/>
      <c r="G4431" s="306"/>
      <c r="H4431" s="306"/>
      <c r="I4431" s="313"/>
    </row>
    <row r="4432" spans="5:9" x14ac:dyDescent="0.3">
      <c r="F4432" s="304"/>
      <c r="G4432" s="304"/>
      <c r="H4432" s="304"/>
      <c r="I4432" s="312"/>
    </row>
    <row r="4433" spans="5:9" x14ac:dyDescent="0.3">
      <c r="F4433" s="306"/>
      <c r="G4433" s="306"/>
      <c r="H4433" s="306"/>
      <c r="I4433" s="313"/>
    </row>
    <row r="4434" spans="5:9" x14ac:dyDescent="0.3">
      <c r="F4434" s="304"/>
      <c r="G4434" s="304"/>
      <c r="H4434" s="304"/>
      <c r="I4434" s="312"/>
    </row>
    <row r="4435" spans="5:9" x14ac:dyDescent="0.3">
      <c r="F4435" s="306"/>
      <c r="G4435" s="306"/>
      <c r="H4435" s="306"/>
      <c r="I4435" s="313"/>
    </row>
    <row r="4436" spans="5:9" x14ac:dyDescent="0.3">
      <c r="F4436" s="304"/>
      <c r="G4436" s="304"/>
      <c r="H4436" s="304"/>
      <c r="I4436" s="312"/>
    </row>
    <row r="4437" spans="5:9" x14ac:dyDescent="0.3">
      <c r="F4437" s="306"/>
      <c r="G4437" s="306"/>
      <c r="H4437" s="306"/>
      <c r="I4437" s="313"/>
    </row>
    <row r="4438" spans="5:9" x14ac:dyDescent="0.3">
      <c r="F4438" s="304"/>
      <c r="G4438" s="304"/>
      <c r="H4438" s="304"/>
      <c r="I4438" s="312"/>
    </row>
    <row r="4439" spans="5:9" x14ac:dyDescent="0.3">
      <c r="F4439" s="306"/>
      <c r="G4439" s="306"/>
      <c r="H4439" s="306"/>
      <c r="I4439" s="313"/>
    </row>
    <row r="4440" spans="5:9" x14ac:dyDescent="0.3">
      <c r="F4440" s="304"/>
      <c r="G4440" s="304"/>
      <c r="H4440" s="304"/>
      <c r="I4440" s="312"/>
    </row>
    <row r="4441" spans="5:9" x14ac:dyDescent="0.3">
      <c r="F4441" s="306"/>
      <c r="G4441" s="306"/>
      <c r="H4441" s="306"/>
      <c r="I4441" s="313"/>
    </row>
    <row r="4442" spans="5:9" x14ac:dyDescent="0.3">
      <c r="F4442" s="304"/>
      <c r="G4442" s="304"/>
      <c r="H4442" s="304"/>
      <c r="I4442" s="312"/>
    </row>
    <row r="4443" spans="5:9" x14ac:dyDescent="0.3">
      <c r="F4443" s="306"/>
      <c r="G4443" s="306"/>
      <c r="H4443" s="306"/>
      <c r="I4443" s="313"/>
    </row>
    <row r="4444" spans="5:9" x14ac:dyDescent="0.3">
      <c r="F4444" s="304"/>
      <c r="G4444" s="304"/>
      <c r="H4444" s="304"/>
      <c r="I4444" s="312"/>
    </row>
    <row r="4445" spans="5:9" x14ac:dyDescent="0.3">
      <c r="F4445" s="306"/>
      <c r="G4445" s="306"/>
      <c r="H4445" s="306"/>
      <c r="I4445" s="313"/>
    </row>
    <row r="4446" spans="5:9" x14ac:dyDescent="0.3">
      <c r="F4446" s="304"/>
      <c r="G4446" s="304"/>
      <c r="H4446" s="304"/>
      <c r="I4446" s="312"/>
    </row>
    <row r="4447" spans="5:9" x14ac:dyDescent="0.3">
      <c r="E4447" s="304"/>
      <c r="F4447" s="304"/>
      <c r="G4447" s="304"/>
      <c r="H4447" s="304"/>
      <c r="I4447" s="313"/>
    </row>
    <row r="4448" spans="5:9" x14ac:dyDescent="0.3">
      <c r="F4448" s="306"/>
      <c r="G4448" s="306"/>
      <c r="H4448" s="306"/>
      <c r="I4448" s="313"/>
    </row>
    <row r="4449" spans="6:9" x14ac:dyDescent="0.3">
      <c r="F4449" s="304"/>
      <c r="G4449" s="304"/>
      <c r="H4449" s="304"/>
      <c r="I4449" s="312"/>
    </row>
    <row r="4450" spans="6:9" x14ac:dyDescent="0.3">
      <c r="F4450" s="306"/>
      <c r="G4450" s="306"/>
      <c r="H4450" s="306"/>
      <c r="I4450" s="313"/>
    </row>
    <row r="4451" spans="6:9" x14ac:dyDescent="0.3">
      <c r="F4451" s="304"/>
      <c r="G4451" s="304"/>
      <c r="H4451" s="304"/>
      <c r="I4451" s="312"/>
    </row>
    <row r="4452" spans="6:9" x14ac:dyDescent="0.3">
      <c r="F4452" s="306"/>
      <c r="G4452" s="306"/>
      <c r="H4452" s="306"/>
      <c r="I4452" s="313"/>
    </row>
    <row r="4453" spans="6:9" x14ac:dyDescent="0.3">
      <c r="F4453" s="304"/>
      <c r="G4453" s="304"/>
      <c r="H4453" s="304"/>
      <c r="I4453" s="312"/>
    </row>
    <row r="4454" spans="6:9" x14ac:dyDescent="0.3">
      <c r="F4454" s="306"/>
      <c r="G4454" s="306"/>
      <c r="H4454" s="306"/>
      <c r="I4454" s="313"/>
    </row>
    <row r="4455" spans="6:9" x14ac:dyDescent="0.3">
      <c r="F4455" s="304"/>
      <c r="G4455" s="304"/>
      <c r="H4455" s="304"/>
      <c r="I4455" s="312"/>
    </row>
    <row r="4456" spans="6:9" x14ac:dyDescent="0.3">
      <c r="F4456" s="306"/>
      <c r="G4456" s="306"/>
      <c r="H4456" s="306"/>
      <c r="I4456" s="313"/>
    </row>
    <row r="4457" spans="6:9" x14ac:dyDescent="0.3">
      <c r="F4457" s="304"/>
      <c r="G4457" s="304"/>
      <c r="H4457" s="304"/>
      <c r="I4457" s="312"/>
    </row>
    <row r="4458" spans="6:9" x14ac:dyDescent="0.3">
      <c r="F4458" s="306"/>
      <c r="G4458" s="306"/>
      <c r="H4458" s="306"/>
      <c r="I4458" s="313"/>
    </row>
    <row r="4459" spans="6:9" x14ac:dyDescent="0.3">
      <c r="F4459" s="304"/>
      <c r="G4459" s="304"/>
      <c r="H4459" s="304"/>
      <c r="I4459" s="312"/>
    </row>
    <row r="4460" spans="6:9" x14ac:dyDescent="0.3">
      <c r="F4460" s="306"/>
      <c r="G4460" s="306"/>
      <c r="H4460" s="306"/>
      <c r="I4460" s="313"/>
    </row>
    <row r="4461" spans="6:9" x14ac:dyDescent="0.3">
      <c r="F4461" s="304"/>
      <c r="G4461" s="304"/>
      <c r="H4461" s="304"/>
      <c r="I4461" s="312"/>
    </row>
    <row r="4462" spans="6:9" x14ac:dyDescent="0.3">
      <c r="F4462" s="306"/>
      <c r="G4462" s="306"/>
      <c r="H4462" s="306"/>
      <c r="I4462" s="313"/>
    </row>
    <row r="4463" spans="6:9" x14ac:dyDescent="0.3">
      <c r="F4463" s="304"/>
      <c r="G4463" s="304"/>
      <c r="H4463" s="304"/>
      <c r="I4463" s="312"/>
    </row>
    <row r="4464" spans="6:9" x14ac:dyDescent="0.3">
      <c r="F4464" s="306"/>
      <c r="G4464" s="306"/>
      <c r="H4464" s="306"/>
      <c r="I4464" s="313"/>
    </row>
    <row r="4465" spans="6:9" x14ac:dyDescent="0.3">
      <c r="F4465" s="304"/>
      <c r="G4465" s="304"/>
      <c r="H4465" s="304"/>
      <c r="I4465" s="312"/>
    </row>
    <row r="4466" spans="6:9" x14ac:dyDescent="0.3">
      <c r="F4466" s="306"/>
      <c r="G4466" s="306"/>
      <c r="H4466" s="306"/>
      <c r="I4466" s="313"/>
    </row>
    <row r="4467" spans="6:9" x14ac:dyDescent="0.3">
      <c r="F4467" s="304"/>
      <c r="G4467" s="304"/>
      <c r="H4467" s="304"/>
      <c r="I4467" s="312"/>
    </row>
    <row r="4468" spans="6:9" x14ac:dyDescent="0.3">
      <c r="F4468" s="306"/>
      <c r="G4468" s="306"/>
      <c r="H4468" s="306"/>
      <c r="I4468" s="313"/>
    </row>
    <row r="4469" spans="6:9" x14ac:dyDescent="0.3">
      <c r="F4469" s="304"/>
      <c r="G4469" s="304"/>
      <c r="H4469" s="304"/>
      <c r="I4469" s="312"/>
    </row>
    <row r="4470" spans="6:9" x14ac:dyDescent="0.3">
      <c r="F4470" s="306"/>
      <c r="G4470" s="306"/>
      <c r="H4470" s="306"/>
      <c r="I4470" s="313"/>
    </row>
    <row r="4471" spans="6:9" x14ac:dyDescent="0.3">
      <c r="F4471" s="304"/>
      <c r="G4471" s="304"/>
      <c r="H4471" s="304"/>
      <c r="I4471" s="312"/>
    </row>
    <row r="4472" spans="6:9" x14ac:dyDescent="0.3">
      <c r="F4472" s="306"/>
      <c r="G4472" s="306"/>
      <c r="H4472" s="306"/>
      <c r="I4472" s="313"/>
    </row>
    <row r="4473" spans="6:9" x14ac:dyDescent="0.3">
      <c r="F4473" s="304"/>
      <c r="G4473" s="304"/>
      <c r="H4473" s="304"/>
      <c r="I4473" s="312"/>
    </row>
    <row r="4474" spans="6:9" x14ac:dyDescent="0.3">
      <c r="F4474" s="306"/>
      <c r="G4474" s="306"/>
      <c r="H4474" s="306"/>
      <c r="I4474" s="313"/>
    </row>
    <row r="4475" spans="6:9" x14ac:dyDescent="0.3">
      <c r="F4475" s="304"/>
      <c r="G4475" s="304"/>
      <c r="H4475" s="304"/>
      <c r="I4475" s="312"/>
    </row>
    <row r="4476" spans="6:9" x14ac:dyDescent="0.3">
      <c r="F4476" s="306"/>
      <c r="G4476" s="306"/>
      <c r="H4476" s="306"/>
      <c r="I4476" s="313"/>
    </row>
    <row r="4477" spans="6:9" x14ac:dyDescent="0.3">
      <c r="F4477" s="304"/>
      <c r="G4477" s="304"/>
      <c r="H4477" s="304"/>
      <c r="I4477" s="312"/>
    </row>
    <row r="4478" spans="6:9" x14ac:dyDescent="0.3">
      <c r="F4478" s="306"/>
      <c r="G4478" s="306"/>
      <c r="H4478" s="306"/>
      <c r="I4478" s="313"/>
    </row>
    <row r="4479" spans="6:9" x14ac:dyDescent="0.3">
      <c r="F4479" s="304"/>
      <c r="G4479" s="304"/>
      <c r="H4479" s="304"/>
      <c r="I4479" s="312"/>
    </row>
    <row r="4480" spans="6:9" x14ac:dyDescent="0.3">
      <c r="F4480" s="306"/>
      <c r="G4480" s="306"/>
      <c r="H4480" s="306"/>
      <c r="I4480" s="313"/>
    </row>
    <row r="4481" spans="5:9" x14ac:dyDescent="0.3">
      <c r="E4481" s="304"/>
      <c r="F4481" s="304"/>
      <c r="G4481" s="304"/>
      <c r="H4481" s="304"/>
      <c r="I4481" s="313"/>
    </row>
    <row r="4482" spans="5:9" x14ac:dyDescent="0.3">
      <c r="F4482" s="304"/>
      <c r="G4482" s="304"/>
      <c r="H4482" s="304"/>
      <c r="I4482" s="312"/>
    </row>
    <row r="4483" spans="5:9" x14ac:dyDescent="0.3">
      <c r="F4483" s="306"/>
      <c r="G4483" s="306"/>
      <c r="H4483" s="306"/>
      <c r="I4483" s="313"/>
    </row>
    <row r="4484" spans="5:9" x14ac:dyDescent="0.3">
      <c r="F4484" s="304"/>
      <c r="G4484" s="304"/>
      <c r="H4484" s="304"/>
      <c r="I4484" s="312"/>
    </row>
    <row r="4485" spans="5:9" x14ac:dyDescent="0.3">
      <c r="F4485" s="306"/>
      <c r="G4485" s="306"/>
      <c r="H4485" s="306"/>
      <c r="I4485" s="313"/>
    </row>
    <row r="4486" spans="5:9" x14ac:dyDescent="0.3">
      <c r="F4486" s="304"/>
      <c r="G4486" s="304"/>
      <c r="H4486" s="304"/>
      <c r="I4486" s="312"/>
    </row>
    <row r="4487" spans="5:9" x14ac:dyDescent="0.3">
      <c r="F4487" s="306"/>
      <c r="G4487" s="306"/>
      <c r="H4487" s="306"/>
      <c r="I4487" s="313"/>
    </row>
    <row r="4488" spans="5:9" x14ac:dyDescent="0.3">
      <c r="F4488" s="304"/>
      <c r="G4488" s="304"/>
      <c r="H4488" s="304"/>
      <c r="I4488" s="312"/>
    </row>
    <row r="4489" spans="5:9" x14ac:dyDescent="0.3">
      <c r="E4489" s="304"/>
      <c r="F4489" s="304"/>
      <c r="G4489" s="304"/>
      <c r="H4489" s="304"/>
      <c r="I4489" s="313"/>
    </row>
    <row r="4490" spans="5:9" x14ac:dyDescent="0.3">
      <c r="F4490" s="306"/>
      <c r="G4490" s="306"/>
      <c r="H4490" s="306"/>
      <c r="I4490" s="313"/>
    </row>
    <row r="4491" spans="5:9" x14ac:dyDescent="0.3">
      <c r="F4491" s="304"/>
      <c r="G4491" s="304"/>
      <c r="H4491" s="304"/>
      <c r="I4491" s="312"/>
    </row>
    <row r="4492" spans="5:9" x14ac:dyDescent="0.3">
      <c r="F4492" s="306"/>
      <c r="G4492" s="306"/>
      <c r="H4492" s="306"/>
      <c r="I4492" s="313"/>
    </row>
    <row r="4493" spans="5:9" x14ac:dyDescent="0.3">
      <c r="F4493" s="304"/>
      <c r="G4493" s="304"/>
      <c r="H4493" s="304"/>
      <c r="I4493" s="312"/>
    </row>
    <row r="4494" spans="5:9" x14ac:dyDescent="0.3">
      <c r="F4494" s="306"/>
      <c r="G4494" s="306"/>
      <c r="H4494" s="306"/>
      <c r="I4494" s="313"/>
    </row>
    <row r="4495" spans="5:9" x14ac:dyDescent="0.3">
      <c r="F4495" s="304"/>
      <c r="G4495" s="304"/>
      <c r="H4495" s="304"/>
      <c r="I4495" s="312"/>
    </row>
    <row r="4496" spans="5:9" x14ac:dyDescent="0.3">
      <c r="F4496" s="306"/>
      <c r="G4496" s="306"/>
      <c r="H4496" s="306"/>
      <c r="I4496" s="313"/>
    </row>
    <row r="4497" spans="6:9" x14ac:dyDescent="0.3">
      <c r="F4497" s="304"/>
      <c r="G4497" s="304"/>
      <c r="H4497" s="304"/>
      <c r="I4497" s="312"/>
    </row>
    <row r="4498" spans="6:9" x14ac:dyDescent="0.3">
      <c r="F4498" s="306"/>
      <c r="G4498" s="306"/>
      <c r="H4498" s="306"/>
      <c r="I4498" s="313"/>
    </row>
    <row r="4499" spans="6:9" x14ac:dyDescent="0.3">
      <c r="F4499" s="304"/>
      <c r="G4499" s="304"/>
      <c r="H4499" s="304"/>
      <c r="I4499" s="312"/>
    </row>
    <row r="4500" spans="6:9" x14ac:dyDescent="0.3">
      <c r="F4500" s="306"/>
      <c r="G4500" s="306"/>
      <c r="H4500" s="306"/>
      <c r="I4500" s="313"/>
    </row>
    <row r="4501" spans="6:9" x14ac:dyDescent="0.3">
      <c r="F4501" s="304"/>
      <c r="G4501" s="304"/>
      <c r="H4501" s="304"/>
      <c r="I4501" s="312"/>
    </row>
    <row r="4502" spans="6:9" x14ac:dyDescent="0.3">
      <c r="F4502" s="306"/>
      <c r="G4502" s="306"/>
      <c r="H4502" s="306"/>
      <c r="I4502" s="313"/>
    </row>
    <row r="4503" spans="6:9" x14ac:dyDescent="0.3">
      <c r="F4503" s="304"/>
      <c r="G4503" s="304"/>
      <c r="H4503" s="304"/>
      <c r="I4503" s="312"/>
    </row>
    <row r="4504" spans="6:9" x14ac:dyDescent="0.3">
      <c r="F4504" s="306"/>
      <c r="G4504" s="306"/>
      <c r="H4504" s="306"/>
      <c r="I4504" s="313"/>
    </row>
    <row r="4505" spans="6:9" x14ac:dyDescent="0.3">
      <c r="F4505" s="304"/>
      <c r="G4505" s="304"/>
      <c r="H4505" s="304"/>
      <c r="I4505" s="312"/>
    </row>
    <row r="4506" spans="6:9" x14ac:dyDescent="0.3">
      <c r="F4506" s="306"/>
      <c r="G4506" s="306"/>
      <c r="H4506" s="306"/>
      <c r="I4506" s="313"/>
    </row>
    <row r="4507" spans="6:9" x14ac:dyDescent="0.3">
      <c r="F4507" s="304"/>
      <c r="G4507" s="304"/>
      <c r="H4507" s="304"/>
      <c r="I4507" s="312"/>
    </row>
    <row r="4508" spans="6:9" x14ac:dyDescent="0.3">
      <c r="F4508" s="306"/>
      <c r="G4508" s="306"/>
      <c r="H4508" s="306"/>
      <c r="I4508" s="313"/>
    </row>
    <row r="4509" spans="6:9" x14ac:dyDescent="0.3">
      <c r="F4509" s="304"/>
      <c r="G4509" s="304"/>
      <c r="H4509" s="304"/>
      <c r="I4509" s="312"/>
    </row>
    <row r="4510" spans="6:9" x14ac:dyDescent="0.3">
      <c r="F4510" s="306"/>
      <c r="G4510" s="306"/>
      <c r="H4510" s="306"/>
      <c r="I4510" s="313"/>
    </row>
    <row r="4511" spans="6:9" x14ac:dyDescent="0.3">
      <c r="F4511" s="304"/>
      <c r="G4511" s="304"/>
      <c r="H4511" s="304"/>
      <c r="I4511" s="312"/>
    </row>
    <row r="4512" spans="6:9" x14ac:dyDescent="0.3">
      <c r="F4512" s="306"/>
      <c r="G4512" s="306"/>
      <c r="H4512" s="306"/>
      <c r="I4512" s="313"/>
    </row>
    <row r="4513" spans="5:9" x14ac:dyDescent="0.3">
      <c r="F4513" s="304"/>
      <c r="G4513" s="304"/>
      <c r="H4513" s="304"/>
      <c r="I4513" s="312"/>
    </row>
    <row r="4514" spans="5:9" x14ac:dyDescent="0.3">
      <c r="F4514" s="306"/>
      <c r="G4514" s="306"/>
      <c r="H4514" s="306"/>
      <c r="I4514" s="313"/>
    </row>
    <row r="4515" spans="5:9" x14ac:dyDescent="0.3">
      <c r="F4515" s="304"/>
      <c r="G4515" s="304"/>
      <c r="H4515" s="304"/>
      <c r="I4515" s="312"/>
    </row>
    <row r="4516" spans="5:9" x14ac:dyDescent="0.3">
      <c r="E4516" s="304"/>
      <c r="F4516" s="304"/>
      <c r="G4516" s="304"/>
      <c r="H4516" s="304"/>
      <c r="I4516" s="313"/>
    </row>
    <row r="4517" spans="5:9" x14ac:dyDescent="0.3">
      <c r="F4517" s="306"/>
      <c r="G4517" s="306"/>
      <c r="H4517" s="306"/>
      <c r="I4517" s="313"/>
    </row>
    <row r="4518" spans="5:9" x14ac:dyDescent="0.3">
      <c r="F4518" s="304"/>
      <c r="G4518" s="304"/>
      <c r="H4518" s="304"/>
      <c r="I4518" s="312"/>
    </row>
    <row r="4519" spans="5:9" x14ac:dyDescent="0.3">
      <c r="F4519" s="306"/>
      <c r="G4519" s="306"/>
      <c r="H4519" s="306"/>
      <c r="I4519" s="313"/>
    </row>
    <row r="4520" spans="5:9" x14ac:dyDescent="0.3">
      <c r="F4520" s="304"/>
      <c r="G4520" s="304"/>
      <c r="H4520" s="304"/>
      <c r="I4520" s="312"/>
    </row>
    <row r="4521" spans="5:9" x14ac:dyDescent="0.3">
      <c r="F4521" s="306"/>
      <c r="G4521" s="306"/>
      <c r="H4521" s="306"/>
      <c r="I4521" s="313"/>
    </row>
    <row r="4522" spans="5:9" x14ac:dyDescent="0.3">
      <c r="F4522" s="304"/>
      <c r="G4522" s="304"/>
      <c r="H4522" s="304"/>
      <c r="I4522" s="312"/>
    </row>
    <row r="4523" spans="5:9" x14ac:dyDescent="0.3">
      <c r="F4523" s="306"/>
      <c r="G4523" s="306"/>
      <c r="H4523" s="306"/>
      <c r="I4523" s="313"/>
    </row>
    <row r="4524" spans="5:9" x14ac:dyDescent="0.3">
      <c r="F4524" s="304"/>
      <c r="G4524" s="304"/>
      <c r="H4524" s="304"/>
      <c r="I4524" s="312"/>
    </row>
    <row r="4525" spans="5:9" x14ac:dyDescent="0.3">
      <c r="F4525" s="306"/>
      <c r="G4525" s="306"/>
      <c r="H4525" s="306"/>
      <c r="I4525" s="313"/>
    </row>
    <row r="4526" spans="5:9" x14ac:dyDescent="0.3">
      <c r="F4526" s="304"/>
      <c r="G4526" s="304"/>
      <c r="H4526" s="304"/>
      <c r="I4526" s="312"/>
    </row>
    <row r="4527" spans="5:9" x14ac:dyDescent="0.3">
      <c r="F4527" s="306"/>
      <c r="G4527" s="306"/>
      <c r="H4527" s="306"/>
      <c r="I4527" s="313"/>
    </row>
    <row r="4528" spans="5:9" x14ac:dyDescent="0.3">
      <c r="F4528" s="304"/>
      <c r="G4528" s="304"/>
      <c r="H4528" s="304"/>
      <c r="I4528" s="312"/>
    </row>
    <row r="4529" spans="5:9" x14ac:dyDescent="0.3">
      <c r="F4529" s="306"/>
      <c r="G4529" s="306"/>
      <c r="H4529" s="306"/>
      <c r="I4529" s="313"/>
    </row>
    <row r="4530" spans="5:9" x14ac:dyDescent="0.3">
      <c r="F4530" s="304"/>
      <c r="G4530" s="304"/>
      <c r="H4530" s="304"/>
      <c r="I4530" s="312"/>
    </row>
    <row r="4531" spans="5:9" x14ac:dyDescent="0.3">
      <c r="F4531" s="306"/>
      <c r="G4531" s="306"/>
      <c r="H4531" s="306"/>
      <c r="I4531" s="313"/>
    </row>
    <row r="4532" spans="5:9" x14ac:dyDescent="0.3">
      <c r="F4532" s="304"/>
      <c r="G4532" s="304"/>
      <c r="H4532" s="304"/>
      <c r="I4532" s="312"/>
    </row>
    <row r="4533" spans="5:9" x14ac:dyDescent="0.3">
      <c r="F4533" s="306"/>
      <c r="G4533" s="306"/>
      <c r="H4533" s="306"/>
      <c r="I4533" s="313"/>
    </row>
    <row r="4534" spans="5:9" x14ac:dyDescent="0.3">
      <c r="F4534" s="304"/>
      <c r="G4534" s="304"/>
      <c r="H4534" s="304"/>
      <c r="I4534" s="312"/>
    </row>
    <row r="4535" spans="5:9" x14ac:dyDescent="0.3">
      <c r="F4535" s="306"/>
      <c r="G4535" s="306"/>
      <c r="H4535" s="306"/>
      <c r="I4535" s="313"/>
    </row>
    <row r="4536" spans="5:9" x14ac:dyDescent="0.3">
      <c r="F4536" s="304"/>
      <c r="G4536" s="304"/>
      <c r="H4536" s="304"/>
      <c r="I4536" s="312"/>
    </row>
    <row r="4537" spans="5:9" x14ac:dyDescent="0.3">
      <c r="F4537" s="306"/>
      <c r="G4537" s="306"/>
      <c r="H4537" s="306"/>
      <c r="I4537" s="313"/>
    </row>
    <row r="4538" spans="5:9" x14ac:dyDescent="0.3">
      <c r="F4538" s="304"/>
      <c r="G4538" s="304"/>
      <c r="H4538" s="304"/>
      <c r="I4538" s="312"/>
    </row>
    <row r="4539" spans="5:9" x14ac:dyDescent="0.3">
      <c r="F4539" s="306"/>
      <c r="G4539" s="306"/>
      <c r="H4539" s="306"/>
      <c r="I4539" s="313"/>
    </row>
    <row r="4540" spans="5:9" x14ac:dyDescent="0.3">
      <c r="F4540" s="304"/>
      <c r="G4540" s="304"/>
      <c r="H4540" s="304"/>
      <c r="I4540" s="312"/>
    </row>
    <row r="4541" spans="5:9" x14ac:dyDescent="0.3">
      <c r="E4541" s="304"/>
      <c r="F4541" s="304"/>
      <c r="G4541" s="304"/>
      <c r="H4541" s="304"/>
      <c r="I4541" s="313"/>
    </row>
    <row r="4542" spans="5:9" x14ac:dyDescent="0.3">
      <c r="F4542" s="306"/>
      <c r="G4542" s="306"/>
      <c r="H4542" s="306"/>
      <c r="I4542" s="313"/>
    </row>
    <row r="4543" spans="5:9" x14ac:dyDescent="0.3">
      <c r="F4543" s="304"/>
      <c r="G4543" s="304"/>
      <c r="H4543" s="304"/>
      <c r="I4543" s="312"/>
    </row>
    <row r="4544" spans="5:9" x14ac:dyDescent="0.3">
      <c r="F4544" s="306"/>
      <c r="G4544" s="306"/>
      <c r="H4544" s="306"/>
      <c r="I4544" s="313"/>
    </row>
    <row r="4545" spans="5:9" x14ac:dyDescent="0.3">
      <c r="F4545" s="304"/>
      <c r="G4545" s="304"/>
      <c r="H4545" s="304"/>
      <c r="I4545" s="312"/>
    </row>
    <row r="4546" spans="5:9" x14ac:dyDescent="0.3">
      <c r="F4546" s="306"/>
      <c r="G4546" s="306"/>
      <c r="H4546" s="306"/>
      <c r="I4546" s="313"/>
    </row>
    <row r="4547" spans="5:9" x14ac:dyDescent="0.3">
      <c r="F4547" s="304"/>
      <c r="G4547" s="304"/>
      <c r="H4547" s="304"/>
      <c r="I4547" s="312"/>
    </row>
    <row r="4548" spans="5:9" x14ac:dyDescent="0.3">
      <c r="F4548" s="306"/>
      <c r="G4548" s="306"/>
      <c r="H4548" s="306"/>
      <c r="I4548" s="313"/>
    </row>
    <row r="4549" spans="5:9" x14ac:dyDescent="0.3">
      <c r="F4549" s="304"/>
      <c r="G4549" s="304"/>
      <c r="H4549" s="304"/>
      <c r="I4549" s="312"/>
    </row>
    <row r="4550" spans="5:9" x14ac:dyDescent="0.3">
      <c r="E4550" s="304"/>
      <c r="F4550" s="304"/>
      <c r="G4550" s="304"/>
      <c r="H4550" s="304"/>
      <c r="I4550" s="313"/>
    </row>
    <row r="4551" spans="5:9" x14ac:dyDescent="0.3">
      <c r="F4551" s="306"/>
      <c r="G4551" s="306"/>
      <c r="H4551" s="306"/>
      <c r="I4551" s="313"/>
    </row>
    <row r="4552" spans="5:9" x14ac:dyDescent="0.3">
      <c r="F4552" s="304"/>
      <c r="G4552" s="304"/>
      <c r="H4552" s="304"/>
      <c r="I4552" s="312"/>
    </row>
    <row r="4553" spans="5:9" x14ac:dyDescent="0.3">
      <c r="E4553" s="304"/>
      <c r="F4553" s="304"/>
      <c r="G4553" s="304"/>
      <c r="H4553" s="304"/>
      <c r="I4553" s="313"/>
    </row>
    <row r="4554" spans="5:9" x14ac:dyDescent="0.3">
      <c r="F4554" s="306"/>
      <c r="G4554" s="306"/>
      <c r="H4554" s="306"/>
      <c r="I4554" s="313"/>
    </row>
    <row r="4555" spans="5:9" x14ac:dyDescent="0.3">
      <c r="E4555" s="304"/>
      <c r="F4555" s="304"/>
      <c r="G4555" s="304"/>
      <c r="H4555" s="304"/>
      <c r="I4555" s="313"/>
    </row>
    <row r="4556" spans="5:9" x14ac:dyDescent="0.3">
      <c r="F4556" s="304"/>
      <c r="G4556" s="304"/>
      <c r="H4556" s="304"/>
      <c r="I4556" s="312"/>
    </row>
    <row r="4557" spans="5:9" x14ac:dyDescent="0.3">
      <c r="F4557" s="306"/>
      <c r="G4557" s="306"/>
      <c r="H4557" s="306"/>
      <c r="I4557" s="313"/>
    </row>
    <row r="4558" spans="5:9" x14ac:dyDescent="0.3">
      <c r="F4558" s="304"/>
      <c r="G4558" s="304"/>
      <c r="H4558" s="304"/>
      <c r="I4558" s="312"/>
    </row>
    <row r="4559" spans="5:9" x14ac:dyDescent="0.3">
      <c r="F4559" s="306"/>
      <c r="G4559" s="306"/>
      <c r="H4559" s="306"/>
      <c r="I4559" s="313"/>
    </row>
    <row r="4560" spans="5:9" x14ac:dyDescent="0.3">
      <c r="F4560" s="304"/>
      <c r="G4560" s="304"/>
      <c r="H4560" s="304"/>
      <c r="I4560" s="312"/>
    </row>
    <row r="4561" spans="5:9" x14ac:dyDescent="0.3">
      <c r="F4561" s="306"/>
      <c r="G4561" s="306"/>
      <c r="H4561" s="306"/>
      <c r="I4561" s="313"/>
    </row>
    <row r="4562" spans="5:9" x14ac:dyDescent="0.3">
      <c r="E4562" s="304"/>
      <c r="F4562" s="304"/>
      <c r="G4562" s="304"/>
      <c r="H4562" s="304"/>
      <c r="I4562" s="313"/>
    </row>
    <row r="4563" spans="5:9" x14ac:dyDescent="0.3">
      <c r="F4563" s="304"/>
      <c r="G4563" s="304"/>
      <c r="H4563" s="304"/>
      <c r="I4563" s="312"/>
    </row>
    <row r="4564" spans="5:9" x14ac:dyDescent="0.3">
      <c r="F4564" s="306"/>
      <c r="G4564" s="306"/>
      <c r="H4564" s="306"/>
      <c r="I4564" s="313"/>
    </row>
    <row r="4565" spans="5:9" x14ac:dyDescent="0.3">
      <c r="F4565" s="304"/>
      <c r="G4565" s="304"/>
      <c r="H4565" s="304"/>
      <c r="I4565" s="312"/>
    </row>
    <row r="4566" spans="5:9" x14ac:dyDescent="0.3">
      <c r="E4566" s="304"/>
      <c r="F4566" s="304"/>
      <c r="G4566" s="304"/>
      <c r="H4566" s="304"/>
      <c r="I4566" s="313"/>
    </row>
    <row r="4567" spans="5:9" x14ac:dyDescent="0.3">
      <c r="F4567" s="306"/>
      <c r="G4567" s="306"/>
      <c r="H4567" s="306"/>
      <c r="I4567" s="313"/>
    </row>
    <row r="4568" spans="5:9" x14ac:dyDescent="0.3">
      <c r="F4568" s="304"/>
      <c r="G4568" s="304"/>
      <c r="H4568" s="304"/>
      <c r="I4568" s="312"/>
    </row>
    <row r="4569" spans="5:9" x14ac:dyDescent="0.3">
      <c r="F4569" s="306"/>
      <c r="G4569" s="306"/>
      <c r="H4569" s="306"/>
      <c r="I4569" s="313"/>
    </row>
    <row r="4570" spans="5:9" x14ac:dyDescent="0.3">
      <c r="F4570" s="304"/>
      <c r="G4570" s="304"/>
      <c r="H4570" s="304"/>
      <c r="I4570" s="312"/>
    </row>
    <row r="4571" spans="5:9" x14ac:dyDescent="0.3">
      <c r="F4571" s="306"/>
      <c r="G4571" s="306"/>
      <c r="H4571" s="306"/>
      <c r="I4571" s="313"/>
    </row>
    <row r="4572" spans="5:9" x14ac:dyDescent="0.3">
      <c r="F4572" s="304"/>
      <c r="G4572" s="304"/>
      <c r="H4572" s="304"/>
      <c r="I4572" s="312"/>
    </row>
    <row r="4573" spans="5:9" x14ac:dyDescent="0.3">
      <c r="F4573" s="306"/>
      <c r="G4573" s="306"/>
      <c r="H4573" s="306"/>
      <c r="I4573" s="313"/>
    </row>
    <row r="4574" spans="5:9" x14ac:dyDescent="0.3">
      <c r="F4574" s="304"/>
      <c r="G4574" s="304"/>
      <c r="H4574" s="304"/>
      <c r="I4574" s="312"/>
    </row>
    <row r="4575" spans="5:9" x14ac:dyDescent="0.3">
      <c r="F4575" s="306"/>
      <c r="G4575" s="306"/>
      <c r="H4575" s="306"/>
      <c r="I4575" s="313"/>
    </row>
    <row r="4576" spans="5:9" x14ac:dyDescent="0.3">
      <c r="F4576" s="304"/>
      <c r="G4576" s="304"/>
      <c r="H4576" s="304"/>
      <c r="I4576" s="312"/>
    </row>
    <row r="4577" spans="5:9" x14ac:dyDescent="0.3">
      <c r="F4577" s="306"/>
      <c r="G4577" s="306"/>
      <c r="H4577" s="306"/>
      <c r="I4577" s="313"/>
    </row>
    <row r="4578" spans="5:9" x14ac:dyDescent="0.3">
      <c r="F4578" s="304"/>
      <c r="G4578" s="304"/>
      <c r="H4578" s="304"/>
      <c r="I4578" s="312"/>
    </row>
    <row r="4579" spans="5:9" x14ac:dyDescent="0.3">
      <c r="F4579" s="306"/>
      <c r="G4579" s="306"/>
      <c r="H4579" s="306"/>
      <c r="I4579" s="313"/>
    </row>
    <row r="4580" spans="5:9" x14ac:dyDescent="0.3">
      <c r="F4580" s="304"/>
      <c r="G4580" s="304"/>
      <c r="H4580" s="304"/>
      <c r="I4580" s="312"/>
    </row>
    <row r="4581" spans="5:9" x14ac:dyDescent="0.3">
      <c r="F4581" s="306"/>
      <c r="G4581" s="306"/>
      <c r="H4581" s="306"/>
      <c r="I4581" s="313"/>
    </row>
    <row r="4582" spans="5:9" x14ac:dyDescent="0.3">
      <c r="E4582" s="304"/>
      <c r="F4582" s="304"/>
      <c r="G4582" s="304"/>
      <c r="H4582" s="304"/>
      <c r="I4582" s="313"/>
    </row>
    <row r="4583" spans="5:9" x14ac:dyDescent="0.3">
      <c r="F4583" s="304"/>
      <c r="G4583" s="304"/>
      <c r="H4583" s="304"/>
      <c r="I4583" s="312"/>
    </row>
    <row r="4584" spans="5:9" x14ac:dyDescent="0.3">
      <c r="F4584" s="306"/>
      <c r="G4584" s="306"/>
      <c r="H4584" s="306"/>
      <c r="I4584" s="313"/>
    </row>
    <row r="4585" spans="5:9" x14ac:dyDescent="0.3">
      <c r="F4585" s="304"/>
      <c r="G4585" s="304"/>
      <c r="H4585" s="304"/>
      <c r="I4585" s="312"/>
    </row>
    <row r="4586" spans="5:9" x14ac:dyDescent="0.3">
      <c r="E4586" s="304"/>
      <c r="F4586" s="304"/>
      <c r="G4586" s="304"/>
      <c r="H4586" s="304"/>
      <c r="I4586" s="313"/>
    </row>
    <row r="4587" spans="5:9" x14ac:dyDescent="0.3">
      <c r="E4587" s="304"/>
      <c r="F4587" s="304"/>
      <c r="G4587" s="304"/>
      <c r="H4587" s="304"/>
      <c r="I4587" s="313"/>
    </row>
    <row r="4588" spans="5:9" x14ac:dyDescent="0.3">
      <c r="F4588" s="306"/>
      <c r="G4588" s="306"/>
      <c r="H4588" s="306"/>
      <c r="I4588" s="313"/>
    </row>
    <row r="4589" spans="5:9" x14ac:dyDescent="0.3">
      <c r="F4589" s="304"/>
      <c r="G4589" s="304"/>
      <c r="H4589" s="304"/>
      <c r="I4589" s="312"/>
    </row>
    <row r="4590" spans="5:9" x14ac:dyDescent="0.3">
      <c r="F4590" s="306"/>
      <c r="G4590" s="306"/>
      <c r="H4590" s="306"/>
      <c r="I4590" s="313"/>
    </row>
    <row r="4591" spans="5:9" x14ac:dyDescent="0.3">
      <c r="E4591" s="304"/>
      <c r="F4591" s="304"/>
      <c r="G4591" s="304"/>
      <c r="H4591" s="304"/>
      <c r="I4591" s="313"/>
    </row>
    <row r="4592" spans="5:9" x14ac:dyDescent="0.3">
      <c r="F4592" s="304"/>
      <c r="G4592" s="304"/>
      <c r="H4592" s="304"/>
      <c r="I4592" s="312"/>
    </row>
    <row r="4593" spans="6:9" x14ac:dyDescent="0.3">
      <c r="F4593" s="306"/>
      <c r="G4593" s="306"/>
      <c r="H4593" s="306"/>
      <c r="I4593" s="313"/>
    </row>
    <row r="4594" spans="6:9" x14ac:dyDescent="0.3">
      <c r="F4594" s="304"/>
      <c r="G4594" s="304"/>
      <c r="H4594" s="304"/>
      <c r="I4594" s="312"/>
    </row>
    <row r="4595" spans="6:9" x14ac:dyDescent="0.3">
      <c r="F4595" s="306"/>
      <c r="G4595" s="306"/>
      <c r="H4595" s="306"/>
      <c r="I4595" s="313"/>
    </row>
    <row r="4596" spans="6:9" x14ac:dyDescent="0.3">
      <c r="F4596" s="304"/>
      <c r="G4596" s="304"/>
      <c r="H4596" s="304"/>
      <c r="I4596" s="312"/>
    </row>
    <row r="4597" spans="6:9" x14ac:dyDescent="0.3">
      <c r="F4597" s="306"/>
      <c r="G4597" s="306"/>
      <c r="H4597" s="306"/>
      <c r="I4597" s="313"/>
    </row>
    <row r="4598" spans="6:9" x14ac:dyDescent="0.3">
      <c r="F4598" s="304"/>
      <c r="G4598" s="304"/>
      <c r="H4598" s="304"/>
      <c r="I4598" s="312"/>
    </row>
    <row r="4599" spans="6:9" x14ac:dyDescent="0.3">
      <c r="F4599" s="306"/>
      <c r="G4599" s="306"/>
      <c r="H4599" s="306"/>
      <c r="I4599" s="313"/>
    </row>
    <row r="4600" spans="6:9" x14ac:dyDescent="0.3">
      <c r="F4600" s="304"/>
      <c r="G4600" s="304"/>
      <c r="H4600" s="304"/>
      <c r="I4600" s="312"/>
    </row>
    <row r="4601" spans="6:9" x14ac:dyDescent="0.3">
      <c r="F4601" s="306"/>
      <c r="G4601" s="306"/>
      <c r="H4601" s="306"/>
      <c r="I4601" s="313"/>
    </row>
    <row r="4602" spans="6:9" x14ac:dyDescent="0.3">
      <c r="F4602" s="304"/>
      <c r="G4602" s="304"/>
      <c r="H4602" s="304"/>
      <c r="I4602" s="312"/>
    </row>
    <row r="4603" spans="6:9" x14ac:dyDescent="0.3">
      <c r="F4603" s="306"/>
      <c r="G4603" s="306"/>
      <c r="H4603" s="306"/>
      <c r="I4603" s="313"/>
    </row>
    <row r="4604" spans="6:9" x14ac:dyDescent="0.3">
      <c r="F4604" s="304"/>
      <c r="G4604" s="304"/>
      <c r="H4604" s="304"/>
      <c r="I4604" s="312"/>
    </row>
    <row r="4605" spans="6:9" x14ac:dyDescent="0.3">
      <c r="F4605" s="306"/>
      <c r="G4605" s="306"/>
      <c r="H4605" s="306"/>
      <c r="I4605" s="313"/>
    </row>
    <row r="4606" spans="6:9" x14ac:dyDescent="0.3">
      <c r="F4606" s="304"/>
      <c r="G4606" s="304"/>
      <c r="H4606" s="304"/>
      <c r="I4606" s="312"/>
    </row>
    <row r="4607" spans="6:9" x14ac:dyDescent="0.3">
      <c r="F4607" s="306"/>
      <c r="G4607" s="306"/>
      <c r="H4607" s="306"/>
      <c r="I4607" s="313"/>
    </row>
    <row r="4608" spans="6:9" x14ac:dyDescent="0.3">
      <c r="F4608" s="304"/>
      <c r="G4608" s="304"/>
      <c r="H4608" s="304"/>
      <c r="I4608" s="312"/>
    </row>
    <row r="4609" spans="5:9" x14ac:dyDescent="0.3">
      <c r="F4609" s="306"/>
      <c r="G4609" s="306"/>
      <c r="H4609" s="306"/>
      <c r="I4609" s="313"/>
    </row>
    <row r="4610" spans="5:9" x14ac:dyDescent="0.3">
      <c r="F4610" s="304"/>
      <c r="G4610" s="304"/>
      <c r="H4610" s="304"/>
      <c r="I4610" s="312"/>
    </row>
    <row r="4611" spans="5:9" x14ac:dyDescent="0.3">
      <c r="F4611" s="306"/>
      <c r="G4611" s="306"/>
      <c r="H4611" s="306"/>
      <c r="I4611" s="313"/>
    </row>
    <row r="4612" spans="5:9" x14ac:dyDescent="0.3">
      <c r="F4612" s="304"/>
      <c r="G4612" s="304"/>
      <c r="H4612" s="304"/>
      <c r="I4612" s="312"/>
    </row>
    <row r="4613" spans="5:9" x14ac:dyDescent="0.3">
      <c r="F4613" s="306"/>
      <c r="G4613" s="306"/>
      <c r="H4613" s="306"/>
      <c r="I4613" s="313"/>
    </row>
    <row r="4614" spans="5:9" x14ac:dyDescent="0.3">
      <c r="F4614" s="304"/>
      <c r="G4614" s="304"/>
      <c r="H4614" s="304"/>
      <c r="I4614" s="312"/>
    </row>
    <row r="4615" spans="5:9" x14ac:dyDescent="0.3">
      <c r="F4615" s="306"/>
      <c r="G4615" s="306"/>
      <c r="H4615" s="306"/>
      <c r="I4615" s="313"/>
    </row>
    <row r="4616" spans="5:9" x14ac:dyDescent="0.3">
      <c r="F4616" s="304"/>
      <c r="G4616" s="304"/>
      <c r="H4616" s="304"/>
      <c r="I4616" s="312"/>
    </row>
    <row r="4617" spans="5:9" x14ac:dyDescent="0.3">
      <c r="F4617" s="306"/>
      <c r="G4617" s="306"/>
      <c r="H4617" s="306"/>
      <c r="I4617" s="313"/>
    </row>
    <row r="4618" spans="5:9" x14ac:dyDescent="0.3">
      <c r="F4618" s="304"/>
      <c r="G4618" s="304"/>
      <c r="H4618" s="304"/>
      <c r="I4618" s="312"/>
    </row>
    <row r="4619" spans="5:9" x14ac:dyDescent="0.3">
      <c r="F4619" s="306"/>
      <c r="G4619" s="306"/>
      <c r="H4619" s="306"/>
      <c r="I4619" s="313"/>
    </row>
    <row r="4620" spans="5:9" x14ac:dyDescent="0.3">
      <c r="E4620" s="304"/>
      <c r="F4620" s="304"/>
      <c r="G4620" s="304"/>
      <c r="H4620" s="304"/>
      <c r="I4620" s="313"/>
    </row>
    <row r="4621" spans="5:9" x14ac:dyDescent="0.3">
      <c r="F4621" s="304"/>
      <c r="G4621" s="304"/>
      <c r="H4621" s="304"/>
      <c r="I4621" s="312"/>
    </row>
    <row r="4622" spans="5:9" x14ac:dyDescent="0.3">
      <c r="F4622" s="306"/>
      <c r="G4622" s="306"/>
      <c r="H4622" s="306"/>
      <c r="I4622" s="313"/>
    </row>
    <row r="4623" spans="5:9" x14ac:dyDescent="0.3">
      <c r="F4623" s="304"/>
      <c r="G4623" s="304"/>
      <c r="H4623" s="304"/>
      <c r="I4623" s="312"/>
    </row>
    <row r="4624" spans="5:9" x14ac:dyDescent="0.3">
      <c r="F4624" s="306"/>
      <c r="G4624" s="306"/>
      <c r="H4624" s="306"/>
      <c r="I4624" s="313"/>
    </row>
    <row r="4625" spans="5:9" x14ac:dyDescent="0.3">
      <c r="F4625" s="304"/>
      <c r="G4625" s="304"/>
      <c r="H4625" s="304"/>
      <c r="I4625" s="312"/>
    </row>
    <row r="4626" spans="5:9" x14ac:dyDescent="0.3">
      <c r="E4626" s="304"/>
      <c r="F4626" s="304"/>
      <c r="G4626" s="304"/>
      <c r="H4626" s="304"/>
      <c r="I4626" s="313"/>
    </row>
    <row r="4627" spans="5:9" x14ac:dyDescent="0.3">
      <c r="F4627" s="306"/>
      <c r="G4627" s="306"/>
      <c r="H4627" s="306"/>
      <c r="I4627" s="313"/>
    </row>
    <row r="4628" spans="5:9" x14ac:dyDescent="0.3">
      <c r="F4628" s="304"/>
      <c r="G4628" s="304"/>
      <c r="H4628" s="304"/>
      <c r="I4628" s="312"/>
    </row>
    <row r="4629" spans="5:9" x14ac:dyDescent="0.3">
      <c r="F4629" s="306"/>
      <c r="G4629" s="306"/>
      <c r="H4629" s="306"/>
      <c r="I4629" s="313"/>
    </row>
    <row r="4630" spans="5:9" x14ac:dyDescent="0.3">
      <c r="F4630" s="304"/>
      <c r="G4630" s="304"/>
      <c r="H4630" s="304"/>
      <c r="I4630" s="312"/>
    </row>
    <row r="4631" spans="5:9" x14ac:dyDescent="0.3">
      <c r="F4631" s="306"/>
      <c r="G4631" s="306"/>
      <c r="H4631" s="306"/>
      <c r="I4631" s="313"/>
    </row>
    <row r="4632" spans="5:9" x14ac:dyDescent="0.3">
      <c r="F4632" s="304"/>
      <c r="G4632" s="304"/>
      <c r="H4632" s="304"/>
      <c r="I4632" s="312"/>
    </row>
    <row r="4633" spans="5:9" x14ac:dyDescent="0.3">
      <c r="F4633" s="306"/>
      <c r="G4633" s="306"/>
      <c r="H4633" s="306"/>
      <c r="I4633" s="313"/>
    </row>
    <row r="4634" spans="5:9" x14ac:dyDescent="0.3">
      <c r="F4634" s="304"/>
      <c r="G4634" s="304"/>
      <c r="H4634" s="304"/>
      <c r="I4634" s="312"/>
    </row>
    <row r="4635" spans="5:9" x14ac:dyDescent="0.3">
      <c r="E4635" s="304"/>
      <c r="F4635" s="304"/>
      <c r="G4635" s="304"/>
      <c r="H4635" s="304"/>
      <c r="I4635" s="313"/>
    </row>
    <row r="4636" spans="5:9" x14ac:dyDescent="0.3">
      <c r="F4636" s="306"/>
      <c r="G4636" s="306"/>
      <c r="H4636" s="306"/>
      <c r="I4636" s="313"/>
    </row>
    <row r="4637" spans="5:9" x14ac:dyDescent="0.3">
      <c r="F4637" s="304"/>
      <c r="G4637" s="304"/>
      <c r="H4637" s="304"/>
      <c r="I4637" s="312"/>
    </row>
    <row r="4638" spans="5:9" x14ac:dyDescent="0.3">
      <c r="E4638" s="304"/>
      <c r="F4638" s="304"/>
      <c r="G4638" s="304"/>
      <c r="H4638" s="304"/>
      <c r="I4638" s="313"/>
    </row>
    <row r="4639" spans="5:9" x14ac:dyDescent="0.3">
      <c r="F4639" s="306"/>
      <c r="G4639" s="306"/>
      <c r="H4639" s="306"/>
      <c r="I4639" s="313"/>
    </row>
    <row r="4640" spans="5:9" x14ac:dyDescent="0.3">
      <c r="F4640" s="304"/>
      <c r="G4640" s="304"/>
      <c r="H4640" s="304"/>
      <c r="I4640" s="312"/>
    </row>
    <row r="4641" spans="5:9" x14ac:dyDescent="0.3">
      <c r="F4641" s="306"/>
      <c r="G4641" s="306"/>
      <c r="H4641" s="306"/>
      <c r="I4641" s="313"/>
    </row>
    <row r="4642" spans="5:9" x14ac:dyDescent="0.3">
      <c r="F4642" s="304"/>
      <c r="G4642" s="304"/>
      <c r="H4642" s="304"/>
      <c r="I4642" s="312"/>
    </row>
    <row r="4643" spans="5:9" x14ac:dyDescent="0.3">
      <c r="F4643" s="306"/>
      <c r="G4643" s="306"/>
      <c r="H4643" s="306"/>
      <c r="I4643" s="313"/>
    </row>
    <row r="4644" spans="5:9" x14ac:dyDescent="0.3">
      <c r="F4644" s="304"/>
      <c r="G4644" s="304"/>
      <c r="H4644" s="304"/>
      <c r="I4644" s="312"/>
    </row>
    <row r="4645" spans="5:9" x14ac:dyDescent="0.3">
      <c r="F4645" s="306"/>
      <c r="G4645" s="306"/>
      <c r="H4645" s="306"/>
      <c r="I4645" s="313"/>
    </row>
    <row r="4646" spans="5:9" x14ac:dyDescent="0.3">
      <c r="F4646" s="304"/>
      <c r="G4646" s="304"/>
      <c r="H4646" s="304"/>
      <c r="I4646" s="312"/>
    </row>
    <row r="4647" spans="5:9" x14ac:dyDescent="0.3">
      <c r="F4647" s="306"/>
      <c r="G4647" s="306"/>
      <c r="H4647" s="306"/>
      <c r="I4647" s="313"/>
    </row>
    <row r="4648" spans="5:9" x14ac:dyDescent="0.3">
      <c r="F4648" s="304"/>
      <c r="G4648" s="304"/>
      <c r="H4648" s="304"/>
      <c r="I4648" s="312"/>
    </row>
    <row r="4649" spans="5:9" x14ac:dyDescent="0.3">
      <c r="F4649" s="306"/>
      <c r="G4649" s="306"/>
      <c r="H4649" s="306"/>
      <c r="I4649" s="313"/>
    </row>
    <row r="4650" spans="5:9" x14ac:dyDescent="0.3">
      <c r="F4650" s="304"/>
      <c r="G4650" s="304"/>
      <c r="H4650" s="304"/>
      <c r="I4650" s="312"/>
    </row>
    <row r="4651" spans="5:9" x14ac:dyDescent="0.3">
      <c r="F4651" s="306"/>
      <c r="G4651" s="306"/>
      <c r="H4651" s="306"/>
      <c r="I4651" s="313"/>
    </row>
    <row r="4652" spans="5:9" x14ac:dyDescent="0.3">
      <c r="E4652" s="304"/>
      <c r="F4652" s="304"/>
      <c r="G4652" s="304"/>
      <c r="H4652" s="304"/>
      <c r="I4652" s="313"/>
    </row>
    <row r="4653" spans="5:9" x14ac:dyDescent="0.3">
      <c r="F4653" s="304"/>
      <c r="G4653" s="304"/>
      <c r="H4653" s="304"/>
      <c r="I4653" s="312"/>
    </row>
    <row r="4654" spans="5:9" x14ac:dyDescent="0.3">
      <c r="F4654" s="306"/>
      <c r="G4654" s="306"/>
      <c r="H4654" s="306"/>
      <c r="I4654" s="313"/>
    </row>
    <row r="4655" spans="5:9" x14ac:dyDescent="0.3">
      <c r="F4655" s="304"/>
      <c r="G4655" s="304"/>
      <c r="H4655" s="304"/>
      <c r="I4655" s="312"/>
    </row>
    <row r="4656" spans="5:9" x14ac:dyDescent="0.3">
      <c r="F4656" s="306"/>
      <c r="G4656" s="306"/>
      <c r="H4656" s="306"/>
      <c r="I4656" s="313"/>
    </row>
    <row r="4657" spans="5:9" x14ac:dyDescent="0.3">
      <c r="F4657" s="304"/>
      <c r="G4657" s="304"/>
      <c r="H4657" s="304"/>
      <c r="I4657" s="312"/>
    </row>
    <row r="4658" spans="5:9" x14ac:dyDescent="0.3">
      <c r="F4658" s="306"/>
      <c r="G4658" s="306"/>
      <c r="H4658" s="306"/>
      <c r="I4658" s="313"/>
    </row>
    <row r="4659" spans="5:9" x14ac:dyDescent="0.3">
      <c r="F4659" s="304"/>
      <c r="G4659" s="304"/>
      <c r="H4659" s="304"/>
      <c r="I4659" s="312"/>
    </row>
    <row r="4660" spans="5:9" x14ac:dyDescent="0.3">
      <c r="E4660" s="304"/>
      <c r="F4660" s="304"/>
      <c r="G4660" s="304"/>
      <c r="H4660" s="304"/>
      <c r="I4660" s="313"/>
    </row>
    <row r="4661" spans="5:9" x14ac:dyDescent="0.3">
      <c r="F4661" s="306"/>
      <c r="G4661" s="306"/>
      <c r="H4661" s="306"/>
      <c r="I4661" s="313"/>
    </row>
    <row r="4662" spans="5:9" x14ac:dyDescent="0.3">
      <c r="F4662" s="304"/>
      <c r="G4662" s="304"/>
      <c r="H4662" s="304"/>
      <c r="I4662" s="312"/>
    </row>
    <row r="4663" spans="5:9" x14ac:dyDescent="0.3">
      <c r="F4663" s="306"/>
      <c r="G4663" s="306"/>
      <c r="H4663" s="306"/>
      <c r="I4663" s="313"/>
    </row>
    <row r="4664" spans="5:9" x14ac:dyDescent="0.3">
      <c r="F4664" s="304"/>
      <c r="G4664" s="304"/>
      <c r="H4664" s="304"/>
      <c r="I4664" s="312"/>
    </row>
    <row r="4665" spans="5:9" x14ac:dyDescent="0.3">
      <c r="F4665" s="306"/>
      <c r="G4665" s="306"/>
      <c r="H4665" s="306"/>
      <c r="I4665" s="313"/>
    </row>
    <row r="4666" spans="5:9" x14ac:dyDescent="0.3">
      <c r="F4666" s="304"/>
      <c r="G4666" s="304"/>
      <c r="H4666" s="304"/>
      <c r="I4666" s="312"/>
    </row>
    <row r="4667" spans="5:9" x14ac:dyDescent="0.3">
      <c r="F4667" s="306"/>
      <c r="G4667" s="306"/>
      <c r="H4667" s="306"/>
      <c r="I4667" s="313"/>
    </row>
    <row r="4668" spans="5:9" x14ac:dyDescent="0.3">
      <c r="F4668" s="304"/>
      <c r="G4668" s="304"/>
      <c r="H4668" s="304"/>
      <c r="I4668" s="312"/>
    </row>
    <row r="4669" spans="5:9" x14ac:dyDescent="0.3">
      <c r="F4669" s="306"/>
      <c r="G4669" s="306"/>
      <c r="H4669" s="306"/>
      <c r="I4669" s="313"/>
    </row>
    <row r="4670" spans="5:9" x14ac:dyDescent="0.3">
      <c r="F4670" s="304"/>
      <c r="G4670" s="304"/>
      <c r="H4670" s="304"/>
      <c r="I4670" s="312"/>
    </row>
    <row r="4671" spans="5:9" x14ac:dyDescent="0.3">
      <c r="F4671" s="306"/>
      <c r="G4671" s="306"/>
      <c r="H4671" s="306"/>
      <c r="I4671" s="313"/>
    </row>
    <row r="4672" spans="5:9" x14ac:dyDescent="0.3">
      <c r="F4672" s="304"/>
      <c r="G4672" s="304"/>
      <c r="H4672" s="304"/>
      <c r="I4672" s="312"/>
    </row>
    <row r="4673" spans="5:9" x14ac:dyDescent="0.3">
      <c r="F4673" s="306"/>
      <c r="G4673" s="306"/>
      <c r="H4673" s="306"/>
      <c r="I4673" s="313"/>
    </row>
    <row r="4674" spans="5:9" x14ac:dyDescent="0.3">
      <c r="F4674" s="304"/>
      <c r="G4674" s="304"/>
      <c r="H4674" s="304"/>
      <c r="I4674" s="312"/>
    </row>
    <row r="4675" spans="5:9" x14ac:dyDescent="0.3">
      <c r="F4675" s="306"/>
      <c r="G4675" s="306"/>
      <c r="H4675" s="306"/>
      <c r="I4675" s="313"/>
    </row>
    <row r="4676" spans="5:9" x14ac:dyDescent="0.3">
      <c r="F4676" s="304"/>
      <c r="G4676" s="304"/>
      <c r="H4676" s="304"/>
      <c r="I4676" s="312"/>
    </row>
    <row r="4677" spans="5:9" x14ac:dyDescent="0.3">
      <c r="F4677" s="306"/>
      <c r="G4677" s="306"/>
      <c r="H4677" s="306"/>
      <c r="I4677" s="313"/>
    </row>
    <row r="4678" spans="5:9" x14ac:dyDescent="0.3">
      <c r="F4678" s="304"/>
      <c r="G4678" s="304"/>
      <c r="H4678" s="304"/>
      <c r="I4678" s="312"/>
    </row>
    <row r="4679" spans="5:9" x14ac:dyDescent="0.3">
      <c r="F4679" s="306"/>
      <c r="G4679" s="306"/>
      <c r="H4679" s="306"/>
      <c r="I4679" s="313"/>
    </row>
    <row r="4680" spans="5:9" x14ac:dyDescent="0.3">
      <c r="F4680" s="304"/>
      <c r="G4680" s="304"/>
      <c r="H4680" s="304"/>
      <c r="I4680" s="312"/>
    </row>
    <row r="4681" spans="5:9" x14ac:dyDescent="0.3">
      <c r="E4681" s="304"/>
      <c r="F4681" s="304"/>
      <c r="G4681" s="304"/>
      <c r="H4681" s="304"/>
      <c r="I4681" s="313"/>
    </row>
    <row r="4682" spans="5:9" x14ac:dyDescent="0.3">
      <c r="F4682" s="306"/>
      <c r="G4682" s="306"/>
      <c r="H4682" s="306"/>
      <c r="I4682" s="313"/>
    </row>
    <row r="4683" spans="5:9" x14ac:dyDescent="0.3">
      <c r="F4683" s="304"/>
      <c r="G4683" s="304"/>
      <c r="H4683" s="304"/>
      <c r="I4683" s="312"/>
    </row>
    <row r="4684" spans="5:9" x14ac:dyDescent="0.3">
      <c r="F4684" s="306"/>
      <c r="G4684" s="306"/>
      <c r="H4684" s="306"/>
      <c r="I4684" s="313"/>
    </row>
    <row r="4685" spans="5:9" x14ac:dyDescent="0.3">
      <c r="F4685" s="304"/>
      <c r="G4685" s="304"/>
      <c r="H4685" s="304"/>
      <c r="I4685" s="312"/>
    </row>
    <row r="4686" spans="5:9" x14ac:dyDescent="0.3">
      <c r="F4686" s="306"/>
      <c r="G4686" s="306"/>
      <c r="H4686" s="306"/>
      <c r="I4686" s="313"/>
    </row>
    <row r="4687" spans="5:9" x14ac:dyDescent="0.3">
      <c r="F4687" s="304"/>
      <c r="G4687" s="304"/>
      <c r="H4687" s="304"/>
      <c r="I4687" s="312"/>
    </row>
    <row r="4688" spans="5:9" x14ac:dyDescent="0.3">
      <c r="F4688" s="306"/>
      <c r="G4688" s="306"/>
      <c r="H4688" s="306"/>
      <c r="I4688" s="313"/>
    </row>
    <row r="4689" spans="5:9" x14ac:dyDescent="0.3">
      <c r="F4689" s="304"/>
      <c r="G4689" s="304"/>
      <c r="H4689" s="304"/>
      <c r="I4689" s="312"/>
    </row>
    <row r="4690" spans="5:9" x14ac:dyDescent="0.3">
      <c r="F4690" s="306"/>
      <c r="G4690" s="306"/>
      <c r="H4690" s="306"/>
      <c r="I4690" s="313"/>
    </row>
    <row r="4691" spans="5:9" x14ac:dyDescent="0.3">
      <c r="F4691" s="304"/>
      <c r="G4691" s="304"/>
      <c r="H4691" s="304"/>
      <c r="I4691" s="312"/>
    </row>
    <row r="4692" spans="5:9" x14ac:dyDescent="0.3">
      <c r="F4692" s="306"/>
      <c r="G4692" s="306"/>
      <c r="H4692" s="306"/>
      <c r="I4692" s="313"/>
    </row>
    <row r="4693" spans="5:9" x14ac:dyDescent="0.3">
      <c r="F4693" s="304"/>
      <c r="G4693" s="304"/>
      <c r="H4693" s="304"/>
      <c r="I4693" s="312"/>
    </row>
    <row r="4694" spans="5:9" x14ac:dyDescent="0.3">
      <c r="F4694" s="306"/>
      <c r="G4694" s="306"/>
      <c r="H4694" s="306"/>
      <c r="I4694" s="313"/>
    </row>
    <row r="4695" spans="5:9" x14ac:dyDescent="0.3">
      <c r="E4695" s="304"/>
      <c r="F4695" s="304"/>
      <c r="G4695" s="304"/>
      <c r="H4695" s="304"/>
      <c r="I4695" s="313"/>
    </row>
    <row r="4696" spans="5:9" x14ac:dyDescent="0.3">
      <c r="F4696" s="304"/>
      <c r="G4696" s="304"/>
      <c r="H4696" s="304"/>
      <c r="I4696" s="312"/>
    </row>
    <row r="4697" spans="5:9" x14ac:dyDescent="0.3">
      <c r="F4697" s="306"/>
      <c r="G4697" s="306"/>
      <c r="H4697" s="306"/>
      <c r="I4697" s="313"/>
    </row>
    <row r="4698" spans="5:9" x14ac:dyDescent="0.3">
      <c r="F4698" s="304"/>
      <c r="G4698" s="304"/>
      <c r="H4698" s="304"/>
      <c r="I4698" s="312"/>
    </row>
    <row r="4699" spans="5:9" x14ac:dyDescent="0.3">
      <c r="E4699" s="304"/>
      <c r="F4699" s="304"/>
      <c r="G4699" s="304"/>
      <c r="H4699" s="304"/>
      <c r="I4699" s="313"/>
    </row>
    <row r="4700" spans="5:9" x14ac:dyDescent="0.3">
      <c r="F4700" s="306"/>
      <c r="G4700" s="306"/>
      <c r="H4700" s="306"/>
      <c r="I4700" s="313"/>
    </row>
    <row r="4701" spans="5:9" x14ac:dyDescent="0.3">
      <c r="F4701" s="304"/>
      <c r="G4701" s="304"/>
      <c r="H4701" s="304"/>
      <c r="I4701" s="312"/>
    </row>
    <row r="4702" spans="5:9" x14ac:dyDescent="0.3">
      <c r="F4702" s="306"/>
      <c r="G4702" s="306"/>
      <c r="H4702" s="306"/>
      <c r="I4702" s="313"/>
    </row>
    <row r="4703" spans="5:9" x14ac:dyDescent="0.3">
      <c r="F4703" s="304"/>
      <c r="G4703" s="304"/>
      <c r="H4703" s="304"/>
      <c r="I4703" s="312"/>
    </row>
    <row r="4704" spans="5:9" x14ac:dyDescent="0.3">
      <c r="F4704" s="306"/>
      <c r="G4704" s="306"/>
      <c r="H4704" s="306"/>
      <c r="I4704" s="313"/>
    </row>
    <row r="4705" spans="5:9" x14ac:dyDescent="0.3">
      <c r="F4705" s="304"/>
      <c r="G4705" s="304"/>
      <c r="H4705" s="304"/>
      <c r="I4705" s="312"/>
    </row>
    <row r="4706" spans="5:9" x14ac:dyDescent="0.3">
      <c r="F4706" s="306"/>
      <c r="G4706" s="306"/>
      <c r="H4706" s="306"/>
      <c r="I4706" s="313"/>
    </row>
    <row r="4707" spans="5:9" x14ac:dyDescent="0.3">
      <c r="F4707" s="304"/>
      <c r="G4707" s="304"/>
      <c r="H4707" s="304"/>
      <c r="I4707" s="312"/>
    </row>
    <row r="4708" spans="5:9" x14ac:dyDescent="0.3">
      <c r="E4708" s="304"/>
      <c r="F4708" s="304"/>
      <c r="G4708" s="304"/>
      <c r="H4708" s="304"/>
      <c r="I4708" s="313"/>
    </row>
    <row r="4709" spans="5:9" x14ac:dyDescent="0.3">
      <c r="F4709" s="306"/>
      <c r="G4709" s="306"/>
      <c r="H4709" s="306"/>
      <c r="I4709" s="313"/>
    </row>
    <row r="4710" spans="5:9" x14ac:dyDescent="0.3">
      <c r="F4710" s="304"/>
      <c r="G4710" s="304"/>
      <c r="H4710" s="304"/>
      <c r="I4710" s="312"/>
    </row>
    <row r="4711" spans="5:9" x14ac:dyDescent="0.3">
      <c r="E4711" s="304"/>
      <c r="F4711" s="304"/>
      <c r="G4711" s="304"/>
      <c r="H4711" s="304"/>
      <c r="I4711" s="313"/>
    </row>
    <row r="4712" spans="5:9" x14ac:dyDescent="0.3">
      <c r="F4712" s="306"/>
      <c r="G4712" s="306"/>
      <c r="H4712" s="306"/>
      <c r="I4712" s="313"/>
    </row>
    <row r="4713" spans="5:9" x14ac:dyDescent="0.3">
      <c r="F4713" s="304"/>
      <c r="G4713" s="304"/>
      <c r="H4713" s="304"/>
      <c r="I4713" s="312"/>
    </row>
    <row r="4714" spans="5:9" x14ac:dyDescent="0.3">
      <c r="F4714" s="306"/>
      <c r="G4714" s="306"/>
      <c r="H4714" s="306"/>
      <c r="I4714" s="313"/>
    </row>
    <row r="4715" spans="5:9" x14ac:dyDescent="0.3">
      <c r="F4715" s="304"/>
      <c r="G4715" s="304"/>
      <c r="H4715" s="304"/>
      <c r="I4715" s="312"/>
    </row>
    <row r="4716" spans="5:9" x14ac:dyDescent="0.3">
      <c r="F4716" s="306"/>
      <c r="G4716" s="306"/>
      <c r="H4716" s="306"/>
      <c r="I4716" s="313"/>
    </row>
    <row r="4717" spans="5:9" x14ac:dyDescent="0.3">
      <c r="F4717" s="304"/>
      <c r="G4717" s="304"/>
      <c r="H4717" s="304"/>
      <c r="I4717" s="312"/>
    </row>
    <row r="4718" spans="5:9" x14ac:dyDescent="0.3">
      <c r="F4718" s="306"/>
      <c r="G4718" s="306"/>
      <c r="H4718" s="306"/>
      <c r="I4718" s="313"/>
    </row>
    <row r="4719" spans="5:9" x14ac:dyDescent="0.3">
      <c r="F4719" s="304"/>
      <c r="G4719" s="304"/>
      <c r="H4719" s="304"/>
      <c r="I4719" s="312"/>
    </row>
    <row r="4720" spans="5:9" x14ac:dyDescent="0.3">
      <c r="F4720" s="306"/>
      <c r="G4720" s="306"/>
      <c r="H4720" s="306"/>
      <c r="I4720" s="313"/>
    </row>
    <row r="4721" spans="5:9" x14ac:dyDescent="0.3">
      <c r="F4721" s="304"/>
      <c r="G4721" s="304"/>
      <c r="H4721" s="304"/>
      <c r="I4721" s="312"/>
    </row>
    <row r="4722" spans="5:9" x14ac:dyDescent="0.3">
      <c r="F4722" s="306"/>
      <c r="G4722" s="306"/>
      <c r="H4722" s="306"/>
      <c r="I4722" s="313"/>
    </row>
    <row r="4723" spans="5:9" x14ac:dyDescent="0.3">
      <c r="F4723" s="304"/>
      <c r="G4723" s="304"/>
      <c r="H4723" s="304"/>
      <c r="I4723" s="312"/>
    </row>
    <row r="4724" spans="5:9" x14ac:dyDescent="0.3">
      <c r="F4724" s="306"/>
      <c r="G4724" s="306"/>
      <c r="H4724" s="306"/>
      <c r="I4724" s="313"/>
    </row>
    <row r="4725" spans="5:9" x14ac:dyDescent="0.3">
      <c r="F4725" s="304"/>
      <c r="G4725" s="304"/>
      <c r="H4725" s="304"/>
      <c r="I4725" s="312"/>
    </row>
    <row r="4726" spans="5:9" x14ac:dyDescent="0.3">
      <c r="F4726" s="306"/>
      <c r="G4726" s="306"/>
      <c r="H4726" s="306"/>
      <c r="I4726" s="313"/>
    </row>
    <row r="4727" spans="5:9" x14ac:dyDescent="0.3">
      <c r="F4727" s="304"/>
      <c r="G4727" s="304"/>
      <c r="H4727" s="304"/>
      <c r="I4727" s="312"/>
    </row>
    <row r="4728" spans="5:9" x14ac:dyDescent="0.3">
      <c r="E4728" s="304"/>
      <c r="F4728" s="304"/>
      <c r="G4728" s="304"/>
      <c r="H4728" s="304"/>
      <c r="I4728" s="313"/>
    </row>
    <row r="4729" spans="5:9" x14ac:dyDescent="0.3">
      <c r="F4729" s="306"/>
      <c r="G4729" s="306"/>
      <c r="H4729" s="306"/>
      <c r="I4729" s="313"/>
    </row>
    <row r="4730" spans="5:9" x14ac:dyDescent="0.3">
      <c r="F4730" s="304"/>
      <c r="G4730" s="304"/>
      <c r="H4730" s="304"/>
      <c r="I4730" s="312"/>
    </row>
    <row r="4731" spans="5:9" x14ac:dyDescent="0.3">
      <c r="F4731" s="306"/>
      <c r="G4731" s="306"/>
      <c r="H4731" s="306"/>
      <c r="I4731" s="313"/>
    </row>
    <row r="4732" spans="5:9" x14ac:dyDescent="0.3">
      <c r="F4732" s="304"/>
      <c r="G4732" s="304"/>
      <c r="H4732" s="304"/>
      <c r="I4732" s="312"/>
    </row>
    <row r="4733" spans="5:9" x14ac:dyDescent="0.3">
      <c r="F4733" s="306"/>
      <c r="G4733" s="306"/>
      <c r="H4733" s="306"/>
      <c r="I4733" s="313"/>
    </row>
    <row r="4734" spans="5:9" x14ac:dyDescent="0.3">
      <c r="F4734" s="304"/>
      <c r="G4734" s="304"/>
      <c r="H4734" s="304"/>
      <c r="I4734" s="312"/>
    </row>
    <row r="4735" spans="5:9" x14ac:dyDescent="0.3">
      <c r="F4735" s="306"/>
      <c r="G4735" s="306"/>
      <c r="H4735" s="306"/>
      <c r="I4735" s="313"/>
    </row>
    <row r="4736" spans="5:9" x14ac:dyDescent="0.3">
      <c r="F4736" s="304"/>
      <c r="G4736" s="304"/>
      <c r="H4736" s="304"/>
      <c r="I4736" s="312"/>
    </row>
    <row r="4737" spans="5:9" x14ac:dyDescent="0.3">
      <c r="F4737" s="306"/>
      <c r="G4737" s="306"/>
      <c r="H4737" s="306"/>
      <c r="I4737" s="313"/>
    </row>
    <row r="4738" spans="5:9" x14ac:dyDescent="0.3">
      <c r="F4738" s="304"/>
      <c r="G4738" s="304"/>
      <c r="H4738" s="304"/>
      <c r="I4738" s="312"/>
    </row>
    <row r="4739" spans="5:9" x14ac:dyDescent="0.3">
      <c r="F4739" s="306"/>
      <c r="G4739" s="306"/>
      <c r="H4739" s="306"/>
      <c r="I4739" s="313"/>
    </row>
    <row r="4740" spans="5:9" x14ac:dyDescent="0.3">
      <c r="F4740" s="304"/>
      <c r="G4740" s="304"/>
      <c r="H4740" s="304"/>
      <c r="I4740" s="312"/>
    </row>
    <row r="4741" spans="5:9" x14ac:dyDescent="0.3">
      <c r="F4741" s="306"/>
      <c r="G4741" s="306"/>
      <c r="H4741" s="306"/>
      <c r="I4741" s="313"/>
    </row>
    <row r="4742" spans="5:9" x14ac:dyDescent="0.3">
      <c r="F4742" s="304"/>
      <c r="G4742" s="304"/>
      <c r="H4742" s="304"/>
      <c r="I4742" s="312"/>
    </row>
    <row r="4743" spans="5:9" x14ac:dyDescent="0.3">
      <c r="F4743" s="306"/>
      <c r="G4743" s="306"/>
      <c r="H4743" s="306"/>
      <c r="I4743" s="313"/>
    </row>
    <row r="4744" spans="5:9" x14ac:dyDescent="0.3">
      <c r="F4744" s="304"/>
      <c r="G4744" s="304"/>
      <c r="H4744" s="304"/>
      <c r="I4744" s="312"/>
    </row>
    <row r="4745" spans="5:9" x14ac:dyDescent="0.3">
      <c r="F4745" s="306"/>
      <c r="G4745" s="306"/>
      <c r="H4745" s="306"/>
      <c r="I4745" s="313"/>
    </row>
    <row r="4746" spans="5:9" x14ac:dyDescent="0.3">
      <c r="F4746" s="304"/>
      <c r="G4746" s="304"/>
      <c r="H4746" s="304"/>
      <c r="I4746" s="312"/>
    </row>
    <row r="4747" spans="5:9" x14ac:dyDescent="0.3">
      <c r="F4747" s="306"/>
      <c r="G4747" s="306"/>
      <c r="H4747" s="306"/>
      <c r="I4747" s="313"/>
    </row>
    <row r="4748" spans="5:9" x14ac:dyDescent="0.3">
      <c r="F4748" s="304"/>
      <c r="G4748" s="304"/>
      <c r="H4748" s="304"/>
      <c r="I4748" s="312"/>
    </row>
    <row r="4749" spans="5:9" x14ac:dyDescent="0.3">
      <c r="F4749" s="306"/>
      <c r="G4749" s="306"/>
      <c r="H4749" s="306"/>
      <c r="I4749" s="313"/>
    </row>
    <row r="4750" spans="5:9" x14ac:dyDescent="0.3">
      <c r="F4750" s="304"/>
      <c r="G4750" s="304"/>
      <c r="H4750" s="304"/>
      <c r="I4750" s="312"/>
    </row>
    <row r="4751" spans="5:9" x14ac:dyDescent="0.3">
      <c r="F4751" s="306"/>
      <c r="G4751" s="306"/>
      <c r="H4751" s="306"/>
      <c r="I4751" s="313"/>
    </row>
    <row r="4752" spans="5:9" x14ac:dyDescent="0.3">
      <c r="E4752" s="304"/>
      <c r="F4752" s="304"/>
      <c r="G4752" s="304"/>
      <c r="H4752" s="304"/>
      <c r="I4752" s="313"/>
    </row>
    <row r="4753" spans="5:9" x14ac:dyDescent="0.3">
      <c r="E4753" s="304"/>
      <c r="F4753" s="304"/>
      <c r="G4753" s="304"/>
      <c r="H4753" s="304"/>
      <c r="I4753" s="313"/>
    </row>
    <row r="4754" spans="5:9" x14ac:dyDescent="0.3">
      <c r="E4754" s="304"/>
      <c r="F4754" s="304"/>
      <c r="G4754" s="304"/>
      <c r="H4754" s="304"/>
      <c r="I4754" s="313"/>
    </row>
    <row r="4755" spans="5:9" x14ac:dyDescent="0.3">
      <c r="E4755" s="304"/>
      <c r="F4755" s="304"/>
      <c r="G4755" s="304"/>
      <c r="H4755" s="304"/>
      <c r="I4755" s="313"/>
    </row>
    <row r="4756" spans="5:9" x14ac:dyDescent="0.3">
      <c r="E4756" s="304"/>
      <c r="F4756" s="304"/>
      <c r="G4756" s="304"/>
      <c r="H4756" s="304"/>
      <c r="I4756" s="313"/>
    </row>
    <row r="4757" spans="5:9" x14ac:dyDescent="0.3">
      <c r="E4757" s="304"/>
      <c r="F4757" s="304"/>
      <c r="G4757" s="304"/>
      <c r="H4757" s="304"/>
      <c r="I4757" s="313"/>
    </row>
    <row r="4758" spans="5:9" x14ac:dyDescent="0.3">
      <c r="E4758" s="304"/>
      <c r="F4758" s="304"/>
      <c r="G4758" s="304"/>
      <c r="H4758" s="304"/>
      <c r="I4758" s="313"/>
    </row>
    <row r="4759" spans="5:9" x14ac:dyDescent="0.3">
      <c r="E4759" s="304"/>
      <c r="F4759" s="304"/>
      <c r="G4759" s="304"/>
      <c r="H4759" s="304"/>
      <c r="I4759" s="313"/>
    </row>
    <row r="4760" spans="5:9" x14ac:dyDescent="0.3">
      <c r="E4760" s="304"/>
      <c r="F4760" s="304"/>
      <c r="G4760" s="304"/>
      <c r="H4760" s="304"/>
      <c r="I4760" s="313"/>
    </row>
    <row r="4761" spans="5:9" x14ac:dyDescent="0.3">
      <c r="E4761" s="304"/>
      <c r="F4761" s="304"/>
      <c r="G4761" s="304"/>
      <c r="H4761" s="304"/>
      <c r="I4761" s="313"/>
    </row>
    <row r="4762" spans="5:9" x14ac:dyDescent="0.3">
      <c r="E4762" s="304"/>
      <c r="F4762" s="304"/>
      <c r="G4762" s="304"/>
      <c r="H4762" s="304"/>
      <c r="I4762" s="313"/>
    </row>
    <row r="4763" spans="5:9" x14ac:dyDescent="0.3">
      <c r="E4763" s="304"/>
      <c r="F4763" s="304"/>
      <c r="G4763" s="304"/>
      <c r="H4763" s="304"/>
      <c r="I4763" s="313"/>
    </row>
    <row r="4764" spans="5:9" x14ac:dyDescent="0.3">
      <c r="E4764" s="304"/>
      <c r="F4764" s="304"/>
      <c r="G4764" s="304"/>
      <c r="H4764" s="304"/>
      <c r="I4764" s="313"/>
    </row>
    <row r="4765" spans="5:9" x14ac:dyDescent="0.3">
      <c r="E4765" s="304"/>
      <c r="F4765" s="304"/>
      <c r="G4765" s="304"/>
      <c r="H4765" s="304"/>
      <c r="I4765" s="313"/>
    </row>
    <row r="4766" spans="5:9" x14ac:dyDescent="0.3">
      <c r="E4766" s="304"/>
      <c r="F4766" s="304"/>
      <c r="G4766" s="304"/>
      <c r="H4766" s="304"/>
      <c r="I4766" s="313"/>
    </row>
    <row r="4767" spans="5:9" x14ac:dyDescent="0.3">
      <c r="E4767" s="304"/>
      <c r="F4767" s="304"/>
      <c r="G4767" s="304"/>
      <c r="H4767" s="304"/>
      <c r="I4767" s="313"/>
    </row>
    <row r="4768" spans="5:9" x14ac:dyDescent="0.3">
      <c r="E4768" s="304"/>
      <c r="F4768" s="304"/>
      <c r="G4768" s="304"/>
      <c r="H4768" s="304"/>
      <c r="I4768" s="313"/>
    </row>
    <row r="4769" spans="5:9" x14ac:dyDescent="0.3">
      <c r="E4769" s="304"/>
      <c r="F4769" s="304"/>
      <c r="G4769" s="304"/>
      <c r="H4769" s="304"/>
      <c r="I4769" s="313"/>
    </row>
    <row r="4770" spans="5:9" x14ac:dyDescent="0.3">
      <c r="E4770" s="304"/>
      <c r="F4770" s="304"/>
      <c r="G4770" s="304"/>
      <c r="H4770" s="304"/>
      <c r="I4770" s="313"/>
    </row>
    <row r="4771" spans="5:9" x14ac:dyDescent="0.3">
      <c r="E4771" s="304"/>
      <c r="F4771" s="304"/>
      <c r="G4771" s="304"/>
      <c r="H4771" s="304"/>
      <c r="I4771" s="313"/>
    </row>
    <row r="4772" spans="5:9" x14ac:dyDescent="0.3">
      <c r="E4772" s="304"/>
      <c r="F4772" s="304"/>
      <c r="G4772" s="304"/>
      <c r="H4772" s="304"/>
      <c r="I4772" s="313"/>
    </row>
    <row r="4773" spans="5:9" x14ac:dyDescent="0.3">
      <c r="E4773" s="304"/>
      <c r="F4773" s="304"/>
      <c r="G4773" s="304"/>
      <c r="H4773" s="304"/>
      <c r="I4773" s="313"/>
    </row>
    <row r="4774" spans="5:9" x14ac:dyDescent="0.3">
      <c r="E4774" s="304"/>
      <c r="F4774" s="304"/>
      <c r="G4774" s="304"/>
      <c r="H4774" s="304"/>
      <c r="I4774" s="313"/>
    </row>
    <row r="4775" spans="5:9" x14ac:dyDescent="0.3">
      <c r="E4775" s="304"/>
      <c r="F4775" s="304"/>
      <c r="G4775" s="304"/>
      <c r="H4775" s="304"/>
      <c r="I4775" s="313"/>
    </row>
    <row r="4776" spans="5:9" x14ac:dyDescent="0.3">
      <c r="E4776" s="304"/>
      <c r="F4776" s="304"/>
      <c r="G4776" s="304"/>
      <c r="H4776" s="304"/>
      <c r="I4776" s="313"/>
    </row>
    <row r="4777" spans="5:9" x14ac:dyDescent="0.3">
      <c r="E4777" s="304"/>
      <c r="F4777" s="304"/>
      <c r="G4777" s="304"/>
      <c r="H4777" s="304"/>
      <c r="I4777" s="313"/>
    </row>
    <row r="4778" spans="5:9" x14ac:dyDescent="0.3">
      <c r="E4778" s="304"/>
      <c r="F4778" s="304"/>
      <c r="G4778" s="304"/>
      <c r="H4778" s="304"/>
      <c r="I4778" s="313"/>
    </row>
    <row r="4779" spans="5:9" x14ac:dyDescent="0.3">
      <c r="E4779" s="304"/>
      <c r="F4779" s="304"/>
      <c r="G4779" s="304"/>
      <c r="H4779" s="304"/>
      <c r="I4779" s="313"/>
    </row>
    <row r="4780" spans="5:9" x14ac:dyDescent="0.3">
      <c r="E4780" s="304"/>
      <c r="F4780" s="304"/>
      <c r="G4780" s="304"/>
      <c r="H4780" s="304"/>
      <c r="I4780" s="313"/>
    </row>
    <row r="4781" spans="5:9" x14ac:dyDescent="0.3">
      <c r="E4781" s="304"/>
      <c r="F4781" s="304"/>
      <c r="G4781" s="304"/>
      <c r="H4781" s="304"/>
      <c r="I4781" s="313"/>
    </row>
    <row r="4782" spans="5:9" x14ac:dyDescent="0.3">
      <c r="E4782" s="304"/>
      <c r="F4782" s="304"/>
      <c r="G4782" s="304"/>
      <c r="H4782" s="304"/>
      <c r="I4782" s="313"/>
    </row>
    <row r="4783" spans="5:9" x14ac:dyDescent="0.3">
      <c r="E4783" s="304"/>
      <c r="F4783" s="304"/>
      <c r="G4783" s="304"/>
      <c r="H4783" s="304"/>
      <c r="I4783" s="313"/>
    </row>
    <row r="4784" spans="5:9" x14ac:dyDescent="0.3">
      <c r="E4784" s="304"/>
      <c r="F4784" s="304"/>
      <c r="G4784" s="304"/>
      <c r="H4784" s="304"/>
      <c r="I4784" s="313"/>
    </row>
    <row r="4785" spans="5:9" x14ac:dyDescent="0.3">
      <c r="E4785" s="304"/>
      <c r="F4785" s="304"/>
      <c r="G4785" s="304"/>
      <c r="H4785" s="304"/>
      <c r="I4785" s="313"/>
    </row>
    <row r="4786" spans="5:9" x14ac:dyDescent="0.3">
      <c r="E4786" s="304"/>
      <c r="F4786" s="304"/>
      <c r="G4786" s="304"/>
      <c r="H4786" s="304"/>
      <c r="I4786" s="313"/>
    </row>
    <row r="4787" spans="5:9" x14ac:dyDescent="0.3">
      <c r="E4787" s="304"/>
      <c r="F4787" s="304"/>
      <c r="G4787" s="304"/>
      <c r="H4787" s="304"/>
      <c r="I4787" s="313"/>
    </row>
    <row r="4788" spans="5:9" x14ac:dyDescent="0.3">
      <c r="E4788" s="304"/>
      <c r="F4788" s="304"/>
      <c r="G4788" s="304"/>
      <c r="H4788" s="304"/>
      <c r="I4788" s="313"/>
    </row>
    <row r="4789" spans="5:9" x14ac:dyDescent="0.3">
      <c r="E4789" s="304"/>
      <c r="F4789" s="304"/>
      <c r="G4789" s="304"/>
      <c r="H4789" s="304"/>
      <c r="I4789" s="313"/>
    </row>
    <row r="4790" spans="5:9" x14ac:dyDescent="0.3">
      <c r="E4790" s="304"/>
      <c r="F4790" s="304"/>
      <c r="G4790" s="304"/>
      <c r="H4790" s="304"/>
      <c r="I4790" s="313"/>
    </row>
    <row r="4791" spans="5:9" x14ac:dyDescent="0.3">
      <c r="E4791" s="304"/>
      <c r="F4791" s="304"/>
      <c r="G4791" s="304"/>
      <c r="H4791" s="304"/>
      <c r="I4791" s="313"/>
    </row>
    <row r="4792" spans="5:9" x14ac:dyDescent="0.3">
      <c r="E4792" s="304"/>
      <c r="F4792" s="304"/>
      <c r="G4792" s="304"/>
      <c r="H4792" s="304"/>
      <c r="I4792" s="313"/>
    </row>
    <row r="4793" spans="5:9" x14ac:dyDescent="0.3">
      <c r="E4793" s="304"/>
      <c r="F4793" s="304"/>
      <c r="G4793" s="304"/>
      <c r="H4793" s="304"/>
      <c r="I4793" s="313"/>
    </row>
    <row r="4794" spans="5:9" x14ac:dyDescent="0.3">
      <c r="E4794" s="304"/>
      <c r="F4794" s="304"/>
      <c r="G4794" s="304"/>
      <c r="H4794" s="304"/>
      <c r="I4794" s="313"/>
    </row>
    <row r="4795" spans="5:9" x14ac:dyDescent="0.3">
      <c r="E4795" s="304"/>
      <c r="F4795" s="304"/>
      <c r="G4795" s="304"/>
      <c r="H4795" s="304"/>
      <c r="I4795" s="313"/>
    </row>
    <row r="4796" spans="5:9" x14ac:dyDescent="0.3">
      <c r="E4796" s="304"/>
      <c r="F4796" s="304"/>
      <c r="G4796" s="304"/>
      <c r="H4796" s="304"/>
      <c r="I4796" s="313"/>
    </row>
    <row r="4797" spans="5:9" x14ac:dyDescent="0.3">
      <c r="E4797" s="304"/>
      <c r="F4797" s="304"/>
      <c r="G4797" s="304"/>
      <c r="H4797" s="304"/>
      <c r="I4797" s="313"/>
    </row>
    <row r="4798" spans="5:9" x14ac:dyDescent="0.3">
      <c r="E4798" s="304"/>
      <c r="F4798" s="304"/>
      <c r="G4798" s="304"/>
      <c r="H4798" s="304"/>
      <c r="I4798" s="313"/>
    </row>
    <row r="4799" spans="5:9" x14ac:dyDescent="0.3">
      <c r="E4799" s="304"/>
      <c r="F4799" s="304"/>
      <c r="G4799" s="304"/>
      <c r="H4799" s="304"/>
      <c r="I4799" s="313"/>
    </row>
    <row r="4800" spans="5:9" x14ac:dyDescent="0.3">
      <c r="E4800" s="304"/>
      <c r="F4800" s="304"/>
      <c r="G4800" s="304"/>
      <c r="H4800" s="304"/>
      <c r="I4800" s="313"/>
    </row>
    <row r="4801" spans="5:9" x14ac:dyDescent="0.3">
      <c r="E4801" s="304"/>
      <c r="F4801" s="304"/>
      <c r="G4801" s="304"/>
      <c r="H4801" s="304"/>
      <c r="I4801" s="313"/>
    </row>
    <row r="4802" spans="5:9" x14ac:dyDescent="0.3">
      <c r="E4802" s="304"/>
      <c r="F4802" s="304"/>
      <c r="G4802" s="304"/>
      <c r="H4802" s="304"/>
      <c r="I4802" s="313"/>
    </row>
    <row r="4803" spans="5:9" x14ac:dyDescent="0.3">
      <c r="E4803" s="304"/>
      <c r="F4803" s="304"/>
      <c r="G4803" s="304"/>
      <c r="H4803" s="304"/>
      <c r="I4803" s="313"/>
    </row>
    <row r="4804" spans="5:9" x14ac:dyDescent="0.3">
      <c r="E4804" s="304"/>
      <c r="F4804" s="304"/>
      <c r="G4804" s="304"/>
      <c r="H4804" s="304"/>
      <c r="I4804" s="313"/>
    </row>
    <row r="4805" spans="5:9" x14ac:dyDescent="0.3">
      <c r="E4805" s="304"/>
      <c r="F4805" s="304"/>
      <c r="G4805" s="304"/>
      <c r="H4805" s="304"/>
      <c r="I4805" s="313"/>
    </row>
    <row r="4806" spans="5:9" x14ac:dyDescent="0.3">
      <c r="E4806" s="304"/>
      <c r="F4806" s="304"/>
      <c r="G4806" s="304"/>
      <c r="H4806" s="304"/>
      <c r="I4806" s="313"/>
    </row>
    <row r="4807" spans="5:9" x14ac:dyDescent="0.3">
      <c r="E4807" s="304"/>
      <c r="F4807" s="304"/>
      <c r="G4807" s="304"/>
      <c r="H4807" s="304"/>
      <c r="I4807" s="313"/>
    </row>
    <row r="4808" spans="5:9" x14ac:dyDescent="0.3">
      <c r="E4808" s="304"/>
      <c r="F4808" s="304"/>
      <c r="G4808" s="304"/>
      <c r="H4808" s="304"/>
      <c r="I4808" s="313"/>
    </row>
    <row r="4809" spans="5:9" x14ac:dyDescent="0.3">
      <c r="E4809" s="304"/>
      <c r="F4809" s="304"/>
      <c r="G4809" s="304"/>
      <c r="H4809" s="304"/>
      <c r="I4809" s="313"/>
    </row>
    <row r="4810" spans="5:9" x14ac:dyDescent="0.3">
      <c r="E4810" s="304"/>
      <c r="F4810" s="304"/>
      <c r="G4810" s="304"/>
      <c r="H4810" s="304"/>
      <c r="I4810" s="313"/>
    </row>
    <row r="4811" spans="5:9" x14ac:dyDescent="0.3">
      <c r="E4811" s="304"/>
      <c r="F4811" s="304"/>
      <c r="G4811" s="304"/>
      <c r="H4811" s="304"/>
      <c r="I4811" s="313"/>
    </row>
    <row r="4812" spans="5:9" x14ac:dyDescent="0.3">
      <c r="E4812" s="304"/>
      <c r="F4812" s="304"/>
      <c r="G4812" s="304"/>
      <c r="H4812" s="304"/>
      <c r="I4812" s="313"/>
    </row>
    <row r="4813" spans="5:9" x14ac:dyDescent="0.3">
      <c r="E4813" s="304"/>
      <c r="F4813" s="304"/>
      <c r="G4813" s="304"/>
      <c r="H4813" s="304"/>
      <c r="I4813" s="313"/>
    </row>
    <row r="4814" spans="5:9" x14ac:dyDescent="0.3">
      <c r="E4814" s="304"/>
      <c r="F4814" s="304"/>
      <c r="G4814" s="304"/>
      <c r="H4814" s="304"/>
      <c r="I4814" s="313"/>
    </row>
    <row r="4815" spans="5:9" x14ac:dyDescent="0.3">
      <c r="E4815" s="304"/>
      <c r="F4815" s="304"/>
      <c r="G4815" s="304"/>
      <c r="H4815" s="304"/>
      <c r="I4815" s="313"/>
    </row>
    <row r="4816" spans="5:9" x14ac:dyDescent="0.3">
      <c r="E4816" s="304"/>
      <c r="F4816" s="304"/>
      <c r="G4816" s="304"/>
      <c r="H4816" s="304"/>
      <c r="I4816" s="313"/>
    </row>
    <row r="4817" spans="5:9" x14ac:dyDescent="0.3">
      <c r="E4817" s="304"/>
      <c r="F4817" s="304"/>
      <c r="G4817" s="304"/>
      <c r="H4817" s="304"/>
      <c r="I4817" s="313"/>
    </row>
    <row r="4818" spans="5:9" x14ac:dyDescent="0.3">
      <c r="E4818" s="304"/>
      <c r="F4818" s="304"/>
      <c r="G4818" s="304"/>
      <c r="H4818" s="304"/>
      <c r="I4818" s="313"/>
    </row>
    <row r="4819" spans="5:9" x14ac:dyDescent="0.3">
      <c r="E4819" s="304"/>
      <c r="F4819" s="304"/>
      <c r="G4819" s="304"/>
      <c r="H4819" s="304"/>
      <c r="I4819" s="313"/>
    </row>
    <row r="4820" spans="5:9" x14ac:dyDescent="0.3">
      <c r="E4820" s="304"/>
      <c r="F4820" s="304"/>
      <c r="G4820" s="304"/>
      <c r="H4820" s="304"/>
      <c r="I4820" s="313"/>
    </row>
    <row r="4821" spans="5:9" x14ac:dyDescent="0.3">
      <c r="E4821" s="304"/>
      <c r="F4821" s="304"/>
      <c r="G4821" s="304"/>
      <c r="H4821" s="304"/>
      <c r="I4821" s="313"/>
    </row>
    <row r="4822" spans="5:9" x14ac:dyDescent="0.3">
      <c r="E4822" s="304"/>
      <c r="F4822" s="304"/>
      <c r="G4822" s="304"/>
      <c r="H4822" s="304"/>
      <c r="I4822" s="313"/>
    </row>
    <row r="4823" spans="5:9" x14ac:dyDescent="0.3">
      <c r="E4823" s="304"/>
      <c r="F4823" s="304"/>
      <c r="G4823" s="304"/>
      <c r="H4823" s="304"/>
      <c r="I4823" s="313"/>
    </row>
    <row r="4824" spans="5:9" x14ac:dyDescent="0.3">
      <c r="E4824" s="304"/>
      <c r="F4824" s="304"/>
      <c r="G4824" s="304"/>
      <c r="H4824" s="304"/>
      <c r="I4824" s="313"/>
    </row>
    <row r="4825" spans="5:9" x14ac:dyDescent="0.3">
      <c r="E4825" s="304"/>
      <c r="F4825" s="304"/>
      <c r="G4825" s="304"/>
      <c r="H4825" s="304"/>
      <c r="I4825" s="313"/>
    </row>
    <row r="4826" spans="5:9" x14ac:dyDescent="0.3">
      <c r="E4826" s="304"/>
      <c r="F4826" s="304"/>
      <c r="G4826" s="304"/>
      <c r="H4826" s="304"/>
      <c r="I4826" s="313"/>
    </row>
    <row r="4827" spans="5:9" x14ac:dyDescent="0.3">
      <c r="E4827" s="304"/>
      <c r="F4827" s="304"/>
      <c r="G4827" s="304"/>
      <c r="H4827" s="304"/>
      <c r="I4827" s="313"/>
    </row>
    <row r="4828" spans="5:9" x14ac:dyDescent="0.3">
      <c r="E4828" s="304"/>
      <c r="F4828" s="304"/>
      <c r="G4828" s="304"/>
      <c r="H4828" s="304"/>
      <c r="I4828" s="313"/>
    </row>
    <row r="4829" spans="5:9" x14ac:dyDescent="0.3">
      <c r="E4829" s="304"/>
      <c r="F4829" s="304"/>
      <c r="G4829" s="304"/>
      <c r="H4829" s="304"/>
      <c r="I4829" s="313"/>
    </row>
    <row r="4830" spans="5:9" x14ac:dyDescent="0.3">
      <c r="E4830" s="304"/>
      <c r="F4830" s="304"/>
      <c r="G4830" s="304"/>
      <c r="H4830" s="304"/>
      <c r="I4830" s="313"/>
    </row>
    <row r="4831" spans="5:9" x14ac:dyDescent="0.3">
      <c r="E4831" s="304"/>
      <c r="F4831" s="304"/>
      <c r="G4831" s="304"/>
      <c r="H4831" s="304"/>
      <c r="I4831" s="313"/>
    </row>
    <row r="4832" spans="5:9" x14ac:dyDescent="0.3">
      <c r="E4832" s="304"/>
      <c r="F4832" s="304"/>
      <c r="G4832" s="304"/>
      <c r="H4832" s="304"/>
      <c r="I4832" s="313"/>
    </row>
    <row r="4833" spans="5:9" x14ac:dyDescent="0.3">
      <c r="E4833" s="304"/>
      <c r="F4833" s="304"/>
      <c r="G4833" s="304"/>
      <c r="H4833" s="304"/>
      <c r="I4833" s="313"/>
    </row>
    <row r="4834" spans="5:9" x14ac:dyDescent="0.3">
      <c r="E4834" s="304"/>
      <c r="F4834" s="304"/>
      <c r="G4834" s="304"/>
      <c r="H4834" s="304"/>
      <c r="I4834" s="313"/>
    </row>
    <row r="4835" spans="5:9" x14ac:dyDescent="0.3">
      <c r="E4835" s="304"/>
      <c r="F4835" s="304"/>
      <c r="G4835" s="304"/>
      <c r="H4835" s="304"/>
      <c r="I4835" s="313"/>
    </row>
    <row r="4836" spans="5:9" x14ac:dyDescent="0.3">
      <c r="E4836" s="304"/>
      <c r="F4836" s="304"/>
      <c r="G4836" s="304"/>
      <c r="H4836" s="304"/>
      <c r="I4836" s="313"/>
    </row>
    <row r="4837" spans="5:9" x14ac:dyDescent="0.3">
      <c r="E4837" s="304"/>
      <c r="F4837" s="304"/>
      <c r="G4837" s="304"/>
      <c r="H4837" s="304"/>
      <c r="I4837" s="313"/>
    </row>
    <row r="4838" spans="5:9" x14ac:dyDescent="0.3">
      <c r="E4838" s="304"/>
      <c r="F4838" s="304"/>
      <c r="G4838" s="304"/>
      <c r="H4838" s="304"/>
      <c r="I4838" s="313"/>
    </row>
    <row r="4839" spans="5:9" x14ac:dyDescent="0.3">
      <c r="E4839" s="304"/>
      <c r="F4839" s="304"/>
      <c r="G4839" s="304"/>
      <c r="H4839" s="304"/>
      <c r="I4839" s="313"/>
    </row>
    <row r="4840" spans="5:9" x14ac:dyDescent="0.3">
      <c r="E4840" s="304"/>
      <c r="F4840" s="304"/>
      <c r="G4840" s="304"/>
      <c r="H4840" s="304"/>
      <c r="I4840" s="313"/>
    </row>
    <row r="4841" spans="5:9" x14ac:dyDescent="0.3">
      <c r="E4841" s="304"/>
      <c r="F4841" s="304"/>
      <c r="G4841" s="304"/>
      <c r="H4841" s="304"/>
      <c r="I4841" s="313"/>
    </row>
    <row r="4842" spans="5:9" x14ac:dyDescent="0.3">
      <c r="E4842" s="304"/>
      <c r="F4842" s="304"/>
      <c r="G4842" s="304"/>
      <c r="H4842" s="304"/>
      <c r="I4842" s="313"/>
    </row>
    <row r="4843" spans="5:9" x14ac:dyDescent="0.3">
      <c r="E4843" s="304"/>
      <c r="F4843" s="304"/>
      <c r="G4843" s="304"/>
      <c r="H4843" s="304"/>
      <c r="I4843" s="313"/>
    </row>
    <row r="4844" spans="5:9" x14ac:dyDescent="0.3">
      <c r="E4844" s="304"/>
      <c r="F4844" s="304"/>
      <c r="G4844" s="304"/>
      <c r="H4844" s="304"/>
      <c r="I4844" s="313"/>
    </row>
    <row r="4845" spans="5:9" x14ac:dyDescent="0.3">
      <c r="E4845" s="304"/>
      <c r="F4845" s="304"/>
      <c r="G4845" s="304"/>
      <c r="H4845" s="304"/>
      <c r="I4845" s="313"/>
    </row>
    <row r="4846" spans="5:9" x14ac:dyDescent="0.3">
      <c r="E4846" s="304"/>
      <c r="F4846" s="304"/>
      <c r="G4846" s="304"/>
      <c r="H4846" s="304"/>
      <c r="I4846" s="313"/>
    </row>
    <row r="4847" spans="5:9" x14ac:dyDescent="0.3">
      <c r="E4847" s="304"/>
      <c r="F4847" s="304"/>
      <c r="G4847" s="304"/>
      <c r="H4847" s="304"/>
      <c r="I4847" s="313"/>
    </row>
    <row r="4848" spans="5:9" x14ac:dyDescent="0.3">
      <c r="E4848" s="304"/>
      <c r="F4848" s="304"/>
      <c r="G4848" s="304"/>
      <c r="H4848" s="304"/>
      <c r="I4848" s="313"/>
    </row>
    <row r="4849" spans="5:9" x14ac:dyDescent="0.3">
      <c r="E4849" s="304"/>
      <c r="F4849" s="304"/>
      <c r="G4849" s="304"/>
      <c r="H4849" s="304"/>
      <c r="I4849" s="313"/>
    </row>
    <row r="4850" spans="5:9" x14ac:dyDescent="0.3">
      <c r="E4850" s="304"/>
      <c r="F4850" s="304"/>
      <c r="G4850" s="304"/>
      <c r="H4850" s="304"/>
      <c r="I4850" s="313"/>
    </row>
    <row r="4851" spans="5:9" x14ac:dyDescent="0.3">
      <c r="E4851" s="304"/>
      <c r="F4851" s="304"/>
      <c r="G4851" s="304"/>
      <c r="H4851" s="304"/>
      <c r="I4851" s="313"/>
    </row>
    <row r="4852" spans="5:9" x14ac:dyDescent="0.3">
      <c r="E4852" s="304"/>
      <c r="F4852" s="304"/>
      <c r="G4852" s="304"/>
      <c r="H4852" s="304"/>
      <c r="I4852" s="313"/>
    </row>
    <row r="4853" spans="5:9" x14ac:dyDescent="0.3">
      <c r="E4853" s="304"/>
      <c r="F4853" s="304"/>
      <c r="G4853" s="304"/>
      <c r="H4853" s="304"/>
      <c r="I4853" s="313"/>
    </row>
    <row r="4854" spans="5:9" x14ac:dyDescent="0.3">
      <c r="E4854" s="304"/>
      <c r="F4854" s="304"/>
      <c r="G4854" s="304"/>
      <c r="H4854" s="304"/>
      <c r="I4854" s="313"/>
    </row>
    <row r="4855" spans="5:9" x14ac:dyDescent="0.3">
      <c r="E4855" s="304"/>
      <c r="F4855" s="304"/>
      <c r="G4855" s="304"/>
      <c r="H4855" s="304"/>
      <c r="I4855" s="313"/>
    </row>
    <row r="4856" spans="5:9" x14ac:dyDescent="0.3">
      <c r="E4856" s="304"/>
      <c r="F4856" s="304"/>
      <c r="G4856" s="304"/>
      <c r="H4856" s="304"/>
      <c r="I4856" s="313"/>
    </row>
    <row r="4857" spans="5:9" x14ac:dyDescent="0.3">
      <c r="E4857" s="304"/>
      <c r="F4857" s="304"/>
      <c r="G4857" s="304"/>
      <c r="H4857" s="304"/>
      <c r="I4857" s="313"/>
    </row>
    <row r="4858" spans="5:9" x14ac:dyDescent="0.3">
      <c r="E4858" s="304"/>
      <c r="F4858" s="304"/>
      <c r="G4858" s="304"/>
      <c r="H4858" s="304"/>
      <c r="I4858" s="313"/>
    </row>
    <row r="4859" spans="5:9" x14ac:dyDescent="0.3">
      <c r="E4859" s="304"/>
      <c r="F4859" s="304"/>
      <c r="G4859" s="304"/>
      <c r="H4859" s="304"/>
      <c r="I4859" s="313"/>
    </row>
    <row r="4860" spans="5:9" x14ac:dyDescent="0.3">
      <c r="E4860" s="304"/>
      <c r="F4860" s="304"/>
      <c r="G4860" s="304"/>
      <c r="H4860" s="304"/>
      <c r="I4860" s="313"/>
    </row>
    <row r="4861" spans="5:9" x14ac:dyDescent="0.3">
      <c r="E4861" s="304"/>
      <c r="F4861" s="304"/>
      <c r="G4861" s="304"/>
      <c r="H4861" s="304"/>
      <c r="I4861" s="313"/>
    </row>
    <row r="4862" spans="5:9" x14ac:dyDescent="0.3">
      <c r="E4862" s="304"/>
      <c r="F4862" s="304"/>
      <c r="G4862" s="304"/>
      <c r="H4862" s="304"/>
      <c r="I4862" s="313"/>
    </row>
    <row r="4863" spans="5:9" x14ac:dyDescent="0.3">
      <c r="E4863" s="304"/>
      <c r="F4863" s="304"/>
      <c r="G4863" s="304"/>
      <c r="H4863" s="304"/>
      <c r="I4863" s="313"/>
    </row>
    <row r="4864" spans="5:9" x14ac:dyDescent="0.3">
      <c r="E4864" s="304"/>
      <c r="F4864" s="304"/>
      <c r="G4864" s="304"/>
      <c r="H4864" s="304"/>
      <c r="I4864" s="313"/>
    </row>
    <row r="4865" spans="5:9" x14ac:dyDescent="0.3">
      <c r="E4865" s="304"/>
      <c r="F4865" s="304"/>
      <c r="G4865" s="304"/>
      <c r="H4865" s="304"/>
      <c r="I4865" s="313"/>
    </row>
    <row r="4866" spans="5:9" x14ac:dyDescent="0.3">
      <c r="E4866" s="304"/>
      <c r="F4866" s="304"/>
      <c r="G4866" s="304"/>
      <c r="H4866" s="304"/>
      <c r="I4866" s="313"/>
    </row>
    <row r="4867" spans="5:9" x14ac:dyDescent="0.3">
      <c r="E4867" s="304"/>
      <c r="F4867" s="304"/>
      <c r="G4867" s="304"/>
      <c r="H4867" s="304"/>
      <c r="I4867" s="313"/>
    </row>
    <row r="4868" spans="5:9" x14ac:dyDescent="0.3">
      <c r="E4868" s="304"/>
      <c r="F4868" s="304"/>
      <c r="G4868" s="304"/>
      <c r="H4868" s="304"/>
      <c r="I4868" s="313"/>
    </row>
    <row r="4869" spans="5:9" x14ac:dyDescent="0.3">
      <c r="E4869" s="304"/>
      <c r="F4869" s="304"/>
      <c r="G4869" s="304"/>
      <c r="H4869" s="304"/>
      <c r="I4869" s="313"/>
    </row>
    <row r="4870" spans="5:9" x14ac:dyDescent="0.3">
      <c r="E4870" s="304"/>
      <c r="F4870" s="304"/>
      <c r="G4870" s="304"/>
      <c r="H4870" s="304"/>
      <c r="I4870" s="313"/>
    </row>
    <row r="4871" spans="5:9" x14ac:dyDescent="0.3">
      <c r="E4871" s="304"/>
      <c r="F4871" s="304"/>
      <c r="G4871" s="304"/>
      <c r="H4871" s="304"/>
      <c r="I4871" s="313"/>
    </row>
    <row r="4872" spans="5:9" x14ac:dyDescent="0.3">
      <c r="E4872" s="304"/>
      <c r="F4872" s="304"/>
      <c r="G4872" s="304"/>
      <c r="H4872" s="304"/>
      <c r="I4872" s="313"/>
    </row>
    <row r="4873" spans="5:9" x14ac:dyDescent="0.3">
      <c r="E4873" s="304"/>
      <c r="F4873" s="304"/>
      <c r="G4873" s="304"/>
      <c r="H4873" s="304"/>
      <c r="I4873" s="313"/>
    </row>
    <row r="4874" spans="5:9" x14ac:dyDescent="0.3">
      <c r="E4874" s="304"/>
      <c r="F4874" s="304"/>
      <c r="G4874" s="304"/>
      <c r="H4874" s="304"/>
      <c r="I4874" s="313"/>
    </row>
    <row r="4875" spans="5:9" x14ac:dyDescent="0.3">
      <c r="E4875" s="304"/>
      <c r="F4875" s="304"/>
      <c r="G4875" s="304"/>
      <c r="H4875" s="304"/>
      <c r="I4875" s="313"/>
    </row>
    <row r="4876" spans="5:9" x14ac:dyDescent="0.3">
      <c r="E4876" s="304"/>
      <c r="F4876" s="304"/>
      <c r="G4876" s="304"/>
      <c r="H4876" s="304"/>
      <c r="I4876" s="313"/>
    </row>
    <row r="4877" spans="5:9" x14ac:dyDescent="0.3">
      <c r="E4877" s="304"/>
      <c r="F4877" s="304"/>
      <c r="G4877" s="304"/>
      <c r="H4877" s="304"/>
      <c r="I4877" s="313"/>
    </row>
    <row r="4878" spans="5:9" x14ac:dyDescent="0.3">
      <c r="E4878" s="304"/>
      <c r="F4878" s="304"/>
      <c r="G4878" s="304"/>
      <c r="H4878" s="304"/>
      <c r="I4878" s="313"/>
    </row>
    <row r="4879" spans="5:9" x14ac:dyDescent="0.3">
      <c r="F4879" s="304"/>
      <c r="G4879" s="304"/>
      <c r="H4879" s="304"/>
      <c r="I4879" s="312"/>
    </row>
    <row r="4880" spans="5:9" x14ac:dyDescent="0.3">
      <c r="F4880" s="306"/>
      <c r="G4880" s="306"/>
      <c r="H4880" s="306"/>
      <c r="I4880" s="313"/>
    </row>
    <row r="4881" spans="5:9" x14ac:dyDescent="0.3">
      <c r="E4881" s="304"/>
      <c r="F4881" s="304"/>
      <c r="G4881" s="304"/>
      <c r="H4881" s="304"/>
      <c r="I4881" s="313"/>
    </row>
    <row r="4882" spans="5:9" x14ac:dyDescent="0.3">
      <c r="F4882" s="304"/>
      <c r="G4882" s="304"/>
      <c r="H4882" s="304"/>
      <c r="I4882" s="312"/>
    </row>
    <row r="4883" spans="5:9" x14ac:dyDescent="0.3">
      <c r="F4883" s="306"/>
      <c r="G4883" s="306"/>
      <c r="H4883" s="306"/>
      <c r="I4883" s="313"/>
    </row>
    <row r="4884" spans="5:9" x14ac:dyDescent="0.3">
      <c r="F4884" s="304"/>
      <c r="G4884" s="304"/>
      <c r="H4884" s="304"/>
      <c r="I4884" s="312"/>
    </row>
    <row r="4885" spans="5:9" x14ac:dyDescent="0.3">
      <c r="F4885" s="306"/>
      <c r="G4885" s="306"/>
      <c r="H4885" s="306"/>
      <c r="I4885" s="313"/>
    </row>
    <row r="4886" spans="5:9" x14ac:dyDescent="0.3">
      <c r="F4886" s="304"/>
      <c r="G4886" s="304"/>
      <c r="H4886" s="304"/>
      <c r="I4886" s="312"/>
    </row>
    <row r="4887" spans="5:9" x14ac:dyDescent="0.3">
      <c r="E4887" s="304"/>
      <c r="F4887" s="304"/>
      <c r="G4887" s="304"/>
      <c r="H4887" s="304"/>
      <c r="I4887" s="313"/>
    </row>
    <row r="4888" spans="5:9" x14ac:dyDescent="0.3">
      <c r="E4888" s="314"/>
      <c r="F4888" s="306"/>
      <c r="G4888" s="306"/>
      <c r="H4888" s="306"/>
      <c r="I4888" s="313"/>
    </row>
    <row r="4889" spans="5:9" x14ac:dyDescent="0.3">
      <c r="E4889" s="304"/>
      <c r="F4889" s="304"/>
      <c r="G4889" s="304"/>
      <c r="H4889" s="304"/>
      <c r="I4889" s="313"/>
    </row>
    <row r="4890" spans="5:9" x14ac:dyDescent="0.3">
      <c r="E4890" s="304"/>
      <c r="F4890" s="304"/>
      <c r="G4890" s="304"/>
      <c r="H4890" s="304"/>
      <c r="I4890" s="313"/>
    </row>
    <row r="4891" spans="5:9" x14ac:dyDescent="0.3">
      <c r="E4891" s="304"/>
      <c r="F4891" s="304"/>
      <c r="G4891" s="304"/>
      <c r="H4891" s="304"/>
      <c r="I4891" s="313"/>
    </row>
    <row r="4892" spans="5:9" x14ac:dyDescent="0.3">
      <c r="E4892" s="304"/>
      <c r="F4892" s="304"/>
      <c r="G4892" s="304"/>
      <c r="H4892" s="304"/>
      <c r="I4892" s="313"/>
    </row>
    <row r="4893" spans="5:9" x14ac:dyDescent="0.3">
      <c r="E4893" s="304"/>
      <c r="F4893" s="304"/>
      <c r="G4893" s="304"/>
      <c r="H4893" s="304"/>
      <c r="I4893" s="313"/>
    </row>
    <row r="4894" spans="5:9" x14ac:dyDescent="0.3">
      <c r="E4894" s="304"/>
      <c r="F4894" s="304"/>
      <c r="G4894" s="304"/>
      <c r="H4894" s="304"/>
      <c r="I4894" s="313"/>
    </row>
    <row r="4895" spans="5:9" x14ac:dyDescent="0.3">
      <c r="E4895" s="314"/>
      <c r="F4895" s="304"/>
      <c r="G4895" s="304"/>
      <c r="H4895" s="304"/>
      <c r="I4895" s="312"/>
    </row>
    <row r="4896" spans="5:9" x14ac:dyDescent="0.3">
      <c r="E4896" s="314"/>
      <c r="F4896" s="306"/>
      <c r="G4896" s="306"/>
      <c r="H4896" s="306"/>
      <c r="I4896" s="313"/>
    </row>
    <row r="4897" spans="5:9" x14ac:dyDescent="0.3">
      <c r="E4897" s="314"/>
      <c r="F4897" s="304"/>
      <c r="G4897" s="304"/>
      <c r="H4897" s="304"/>
      <c r="I4897" s="312"/>
    </row>
    <row r="4898" spans="5:9" x14ac:dyDescent="0.3">
      <c r="E4898" s="314"/>
      <c r="F4898" s="306"/>
      <c r="G4898" s="306"/>
      <c r="H4898" s="306"/>
      <c r="I4898" s="313"/>
    </row>
    <row r="4899" spans="5:9" x14ac:dyDescent="0.3">
      <c r="E4899" s="314"/>
      <c r="F4899" s="304"/>
      <c r="G4899" s="304"/>
      <c r="H4899" s="304"/>
      <c r="I4899" s="312"/>
    </row>
    <row r="4900" spans="5:9" x14ac:dyDescent="0.3">
      <c r="E4900" s="314"/>
      <c r="F4900" s="306"/>
      <c r="G4900" s="306"/>
      <c r="H4900" s="306"/>
      <c r="I4900" s="313"/>
    </row>
    <row r="4901" spans="5:9" x14ac:dyDescent="0.3">
      <c r="E4901" s="314"/>
      <c r="F4901" s="304"/>
      <c r="G4901" s="304"/>
      <c r="H4901" s="304"/>
      <c r="I4901" s="312"/>
    </row>
    <row r="4902" spans="5:9" x14ac:dyDescent="0.3">
      <c r="E4902" s="314"/>
      <c r="F4902" s="306"/>
      <c r="G4902" s="306"/>
      <c r="H4902" s="306"/>
      <c r="I4902" s="313"/>
    </row>
    <row r="4903" spans="5:9" x14ac:dyDescent="0.3">
      <c r="E4903" s="314"/>
      <c r="F4903" s="304"/>
      <c r="G4903" s="304"/>
      <c r="H4903" s="304"/>
      <c r="I4903" s="312"/>
    </row>
    <row r="4904" spans="5:9" x14ac:dyDescent="0.3">
      <c r="E4904" s="314"/>
      <c r="F4904" s="306"/>
      <c r="G4904" s="306"/>
      <c r="H4904" s="306"/>
      <c r="I4904" s="313"/>
    </row>
    <row r="4905" spans="5:9" x14ac:dyDescent="0.3">
      <c r="E4905" s="314"/>
      <c r="F4905" s="304"/>
      <c r="G4905" s="304"/>
      <c r="H4905" s="304"/>
      <c r="I4905" s="312"/>
    </row>
    <row r="4906" spans="5:9" x14ac:dyDescent="0.3">
      <c r="E4906" s="314"/>
      <c r="F4906" s="306"/>
      <c r="G4906" s="306"/>
      <c r="H4906" s="306"/>
      <c r="I4906" s="313"/>
    </row>
    <row r="4907" spans="5:9" x14ac:dyDescent="0.3">
      <c r="E4907" s="304"/>
      <c r="F4907" s="304"/>
      <c r="G4907" s="304"/>
      <c r="H4907" s="304"/>
      <c r="I4907" s="313"/>
    </row>
    <row r="4908" spans="5:9" x14ac:dyDescent="0.3">
      <c r="E4908" s="304"/>
      <c r="F4908" s="304"/>
      <c r="G4908" s="304"/>
      <c r="H4908" s="304"/>
      <c r="I4908" s="313"/>
    </row>
    <row r="4909" spans="5:9" x14ac:dyDescent="0.3">
      <c r="E4909" s="304"/>
      <c r="F4909" s="304"/>
      <c r="G4909" s="304"/>
      <c r="H4909" s="304"/>
      <c r="I4909" s="313"/>
    </row>
    <row r="4910" spans="5:9" x14ac:dyDescent="0.3">
      <c r="E4910" s="304"/>
      <c r="F4910" s="304"/>
      <c r="G4910" s="304"/>
      <c r="H4910" s="304"/>
      <c r="I4910" s="313"/>
    </row>
    <row r="4911" spans="5:9" x14ac:dyDescent="0.3">
      <c r="E4911" s="304"/>
      <c r="F4911" s="304"/>
      <c r="G4911" s="304"/>
      <c r="H4911" s="304"/>
      <c r="I4911" s="313"/>
    </row>
    <row r="4912" spans="5:9" x14ac:dyDescent="0.3">
      <c r="E4912" s="314"/>
      <c r="F4912" s="304"/>
      <c r="G4912" s="304"/>
      <c r="H4912" s="304"/>
      <c r="I4912" s="312"/>
    </row>
    <row r="4913" spans="5:9" x14ac:dyDescent="0.3">
      <c r="E4913" s="314"/>
      <c r="F4913" s="306"/>
      <c r="G4913" s="306"/>
      <c r="H4913" s="306"/>
      <c r="I4913" s="313"/>
    </row>
    <row r="4914" spans="5:9" x14ac:dyDescent="0.3">
      <c r="E4914" s="314"/>
      <c r="F4914" s="304"/>
      <c r="G4914" s="304"/>
      <c r="H4914" s="304"/>
      <c r="I4914" s="312"/>
    </row>
    <row r="4915" spans="5:9" x14ac:dyDescent="0.3">
      <c r="E4915" s="314"/>
      <c r="F4915" s="306"/>
      <c r="G4915" s="306"/>
      <c r="H4915" s="306"/>
      <c r="I4915" s="313"/>
    </row>
    <row r="4916" spans="5:9" x14ac:dyDescent="0.3">
      <c r="E4916" s="314"/>
      <c r="F4916" s="304"/>
      <c r="G4916" s="304"/>
      <c r="H4916" s="304"/>
      <c r="I4916" s="312"/>
    </row>
    <row r="4917" spans="5:9" x14ac:dyDescent="0.3">
      <c r="E4917" s="314"/>
      <c r="F4917" s="306"/>
      <c r="G4917" s="306"/>
      <c r="H4917" s="306"/>
      <c r="I4917" s="313"/>
    </row>
    <row r="4918" spans="5:9" x14ac:dyDescent="0.3">
      <c r="E4918" s="304"/>
      <c r="F4918" s="304"/>
      <c r="G4918" s="304"/>
      <c r="H4918" s="304"/>
      <c r="I4918" s="315"/>
    </row>
    <row r="4919" spans="5:9" x14ac:dyDescent="0.3">
      <c r="E4919" s="314"/>
      <c r="F4919" s="304"/>
      <c r="G4919" s="304"/>
      <c r="H4919" s="304"/>
      <c r="I4919" s="312"/>
    </row>
    <row r="4920" spans="5:9" x14ac:dyDescent="0.3">
      <c r="E4920" s="304"/>
      <c r="F4920" s="304"/>
      <c r="G4920" s="304"/>
      <c r="H4920" s="304"/>
      <c r="I4920" s="313"/>
    </row>
    <row r="4921" spans="5:9" x14ac:dyDescent="0.3">
      <c r="E4921" s="314"/>
      <c r="F4921" s="306"/>
      <c r="G4921" s="306"/>
      <c r="H4921" s="306"/>
      <c r="I4921" s="313"/>
    </row>
    <row r="4922" spans="5:9" x14ac:dyDescent="0.3">
      <c r="E4922" s="316"/>
      <c r="F4922" s="316"/>
      <c r="I4922" s="316"/>
    </row>
    <row r="4923" spans="5:9" x14ac:dyDescent="0.3">
      <c r="E4923" s="316"/>
      <c r="F4923" s="316"/>
      <c r="I4923" s="316"/>
    </row>
    <row r="4924" spans="5:9" x14ac:dyDescent="0.3">
      <c r="E4924" s="316"/>
      <c r="F4924" s="316"/>
      <c r="I4924" s="316"/>
    </row>
    <row r="4925" spans="5:9" x14ac:dyDescent="0.3">
      <c r="E4925" s="316"/>
      <c r="F4925" s="316"/>
      <c r="I4925" s="316"/>
    </row>
    <row r="4926" spans="5:9" x14ac:dyDescent="0.3">
      <c r="E4926" s="316"/>
      <c r="F4926" s="316"/>
      <c r="I4926" s="316"/>
    </row>
    <row r="4927" spans="5:9" x14ac:dyDescent="0.3">
      <c r="E4927" s="316"/>
      <c r="F4927" s="316"/>
      <c r="I4927" s="316"/>
    </row>
    <row r="4928" spans="5:9" x14ac:dyDescent="0.3">
      <c r="E4928" s="316"/>
      <c r="F4928" s="316"/>
      <c r="I4928" s="316"/>
    </row>
    <row r="4929" spans="5:9" x14ac:dyDescent="0.3">
      <c r="E4929" s="316"/>
      <c r="F4929" s="316"/>
      <c r="I4929" s="316"/>
    </row>
    <row r="4930" spans="5:9" x14ac:dyDescent="0.3">
      <c r="E4930" s="316"/>
      <c r="F4930" s="316"/>
      <c r="I4930" s="316"/>
    </row>
    <row r="4931" spans="5:9" x14ac:dyDescent="0.3">
      <c r="E4931" s="316"/>
      <c r="F4931" s="316"/>
      <c r="I4931" s="316"/>
    </row>
    <row r="4932" spans="5:9" x14ac:dyDescent="0.3">
      <c r="E4932" s="316"/>
      <c r="F4932" s="316"/>
      <c r="I4932" s="316"/>
    </row>
    <row r="4933" spans="5:9" x14ac:dyDescent="0.3">
      <c r="E4933" s="316"/>
      <c r="F4933" s="316"/>
      <c r="I4933" s="316"/>
    </row>
    <row r="4934" spans="5:9" x14ac:dyDescent="0.3">
      <c r="E4934" s="316"/>
      <c r="F4934" s="316"/>
      <c r="I4934" s="316"/>
    </row>
    <row r="4935" spans="5:9" x14ac:dyDescent="0.3">
      <c r="E4935" s="316"/>
      <c r="F4935" s="316"/>
      <c r="I4935" s="316"/>
    </row>
    <row r="4936" spans="5:9" x14ac:dyDescent="0.3">
      <c r="E4936" s="316"/>
      <c r="F4936" s="316"/>
      <c r="I4936" s="316"/>
    </row>
    <row r="4937" spans="5:9" x14ac:dyDescent="0.3">
      <c r="E4937" s="316"/>
      <c r="F4937" s="316"/>
      <c r="I4937" s="316"/>
    </row>
    <row r="4938" spans="5:9" x14ac:dyDescent="0.3">
      <c r="E4938" s="316"/>
      <c r="F4938" s="316"/>
      <c r="I4938" s="316"/>
    </row>
    <row r="4939" spans="5:9" x14ac:dyDescent="0.3">
      <c r="E4939" s="316"/>
      <c r="F4939" s="316"/>
      <c r="I4939" s="316"/>
    </row>
    <row r="4940" spans="5:9" x14ac:dyDescent="0.3">
      <c r="E4940" s="316"/>
      <c r="F4940" s="316"/>
      <c r="I4940" s="316"/>
    </row>
    <row r="4941" spans="5:9" x14ac:dyDescent="0.3">
      <c r="E4941" s="316"/>
      <c r="F4941" s="316"/>
      <c r="I4941" s="316"/>
    </row>
    <row r="4942" spans="5:9" x14ac:dyDescent="0.3">
      <c r="E4942" s="316"/>
      <c r="F4942" s="316"/>
      <c r="I4942" s="316"/>
    </row>
    <row r="4943" spans="5:9" x14ac:dyDescent="0.3">
      <c r="E4943" s="316"/>
      <c r="F4943" s="316"/>
      <c r="I4943" s="316"/>
    </row>
    <row r="4944" spans="5:9" x14ac:dyDescent="0.3">
      <c r="E4944" s="316"/>
      <c r="F4944" s="316"/>
      <c r="I4944" s="316"/>
    </row>
    <row r="4945" spans="5:9" x14ac:dyDescent="0.3">
      <c r="E4945" s="316"/>
      <c r="F4945" s="316"/>
      <c r="I4945" s="316"/>
    </row>
    <row r="4946" spans="5:9" x14ac:dyDescent="0.3">
      <c r="E4946" s="316"/>
      <c r="F4946" s="316"/>
      <c r="I4946" s="316"/>
    </row>
    <row r="4947" spans="5:9" x14ac:dyDescent="0.3">
      <c r="E4947" s="316"/>
      <c r="F4947" s="316"/>
      <c r="I4947" s="316"/>
    </row>
    <row r="4948" spans="5:9" x14ac:dyDescent="0.3">
      <c r="E4948" s="316"/>
      <c r="F4948" s="316"/>
      <c r="I4948" s="316"/>
    </row>
    <row r="4949" spans="5:9" x14ac:dyDescent="0.3">
      <c r="E4949" s="316"/>
      <c r="F4949" s="316"/>
      <c r="I4949" s="316"/>
    </row>
    <row r="4950" spans="5:9" x14ac:dyDescent="0.3">
      <c r="E4950" s="316"/>
      <c r="F4950" s="316"/>
      <c r="I4950" s="316"/>
    </row>
    <row r="4951" spans="5:9" x14ac:dyDescent="0.3">
      <c r="E4951" s="316"/>
      <c r="F4951" s="316"/>
      <c r="I4951" s="316"/>
    </row>
    <row r="4952" spans="5:9" x14ac:dyDescent="0.3">
      <c r="E4952" s="316"/>
      <c r="F4952" s="316"/>
      <c r="I4952" s="316"/>
    </row>
    <row r="4953" spans="5:9" x14ac:dyDescent="0.3">
      <c r="E4953" s="316"/>
      <c r="F4953" s="316"/>
      <c r="I4953" s="316"/>
    </row>
    <row r="4954" spans="5:9" x14ac:dyDescent="0.3">
      <c r="E4954" s="316"/>
      <c r="F4954" s="316"/>
      <c r="I4954" s="316"/>
    </row>
    <row r="4955" spans="5:9" x14ac:dyDescent="0.3">
      <c r="E4955" s="316"/>
      <c r="F4955" s="316"/>
      <c r="I4955" s="316"/>
    </row>
    <row r="4956" spans="5:9" x14ac:dyDescent="0.3">
      <c r="E4956" s="316"/>
      <c r="F4956" s="316"/>
      <c r="I4956" s="316"/>
    </row>
    <row r="4957" spans="5:9" x14ac:dyDescent="0.3">
      <c r="E4957" s="316"/>
      <c r="F4957" s="316"/>
      <c r="I4957" s="316"/>
    </row>
    <row r="4958" spans="5:9" x14ac:dyDescent="0.3">
      <c r="E4958" s="316"/>
      <c r="F4958" s="316"/>
      <c r="I4958" s="316"/>
    </row>
    <row r="4959" spans="5:9" x14ac:dyDescent="0.3">
      <c r="E4959" s="316"/>
      <c r="F4959" s="316"/>
      <c r="I4959" s="316"/>
    </row>
    <row r="4960" spans="5:9" x14ac:dyDescent="0.3">
      <c r="E4960" s="316"/>
      <c r="F4960" s="316"/>
      <c r="I4960" s="316"/>
    </row>
    <row r="4961" spans="5:9" x14ac:dyDescent="0.3">
      <c r="E4961" s="316"/>
      <c r="F4961" s="316"/>
      <c r="I4961" s="316"/>
    </row>
    <row r="4962" spans="5:9" x14ac:dyDescent="0.3">
      <c r="E4962" s="316"/>
      <c r="F4962" s="316"/>
      <c r="I4962" s="316"/>
    </row>
    <row r="4963" spans="5:9" x14ac:dyDescent="0.3">
      <c r="E4963" s="316"/>
      <c r="F4963" s="316"/>
      <c r="I4963" s="316"/>
    </row>
    <row r="4964" spans="5:9" x14ac:dyDescent="0.3">
      <c r="E4964" s="316"/>
      <c r="F4964" s="316"/>
      <c r="I4964" s="316"/>
    </row>
    <row r="4965" spans="5:9" x14ac:dyDescent="0.3">
      <c r="E4965" s="316"/>
      <c r="F4965" s="316"/>
      <c r="I4965" s="316"/>
    </row>
    <row r="4966" spans="5:9" x14ac:dyDescent="0.3">
      <c r="E4966" s="316"/>
      <c r="F4966" s="316"/>
      <c r="I4966" s="316"/>
    </row>
    <row r="4967" spans="5:9" x14ac:dyDescent="0.3">
      <c r="E4967" s="316"/>
      <c r="F4967" s="316"/>
      <c r="I4967" s="316"/>
    </row>
    <row r="4968" spans="5:9" x14ac:dyDescent="0.3">
      <c r="E4968" s="316"/>
      <c r="F4968" s="316"/>
      <c r="I4968" s="316"/>
    </row>
    <row r="4969" spans="5:9" x14ac:dyDescent="0.3">
      <c r="E4969" s="316"/>
      <c r="F4969" s="316"/>
      <c r="I4969" s="316"/>
    </row>
    <row r="4970" spans="5:9" x14ac:dyDescent="0.3">
      <c r="E4970" s="316"/>
      <c r="F4970" s="316"/>
      <c r="I4970" s="316"/>
    </row>
    <row r="4971" spans="5:9" x14ac:dyDescent="0.3">
      <c r="E4971" s="316"/>
      <c r="F4971" s="316"/>
      <c r="I4971" s="316"/>
    </row>
    <row r="4972" spans="5:9" x14ac:dyDescent="0.3">
      <c r="E4972" s="316"/>
      <c r="F4972" s="316"/>
      <c r="I4972" s="316"/>
    </row>
    <row r="4973" spans="5:9" x14ac:dyDescent="0.3">
      <c r="E4973" s="316"/>
      <c r="F4973" s="316"/>
      <c r="I4973" s="316"/>
    </row>
    <row r="4974" spans="5:9" x14ac:dyDescent="0.3">
      <c r="E4974" s="316"/>
      <c r="F4974" s="316"/>
      <c r="I4974" s="316"/>
    </row>
    <row r="4975" spans="5:9" x14ac:dyDescent="0.3">
      <c r="E4975" s="316"/>
      <c r="F4975" s="316"/>
      <c r="I4975" s="316"/>
    </row>
    <row r="4976" spans="5:9" x14ac:dyDescent="0.3">
      <c r="E4976" s="316"/>
      <c r="F4976" s="316"/>
      <c r="I4976" s="316"/>
    </row>
    <row r="4977" spans="5:9" x14ac:dyDescent="0.3">
      <c r="E4977" s="316"/>
      <c r="F4977" s="316"/>
      <c r="I4977" s="316"/>
    </row>
    <row r="4978" spans="5:9" x14ac:dyDescent="0.3">
      <c r="E4978" s="316"/>
      <c r="F4978" s="316"/>
      <c r="I4978" s="316"/>
    </row>
    <row r="4979" spans="5:9" x14ac:dyDescent="0.3">
      <c r="E4979" s="316"/>
      <c r="F4979" s="316"/>
      <c r="I4979" s="316"/>
    </row>
    <row r="4980" spans="5:9" x14ac:dyDescent="0.3">
      <c r="E4980" s="316"/>
      <c r="F4980" s="316"/>
      <c r="I4980" s="316"/>
    </row>
    <row r="4981" spans="5:9" x14ac:dyDescent="0.3">
      <c r="E4981" s="316"/>
      <c r="F4981" s="316"/>
      <c r="I4981" s="316"/>
    </row>
    <row r="4982" spans="5:9" x14ac:dyDescent="0.3">
      <c r="E4982" s="316"/>
      <c r="F4982" s="316"/>
      <c r="I4982" s="316"/>
    </row>
    <row r="4983" spans="5:9" x14ac:dyDescent="0.3">
      <c r="E4983" s="316"/>
      <c r="F4983" s="316"/>
      <c r="I4983" s="316"/>
    </row>
    <row r="4984" spans="5:9" x14ac:dyDescent="0.3">
      <c r="E4984" s="316"/>
      <c r="F4984" s="316"/>
      <c r="I4984" s="316"/>
    </row>
    <row r="4985" spans="5:9" x14ac:dyDescent="0.3">
      <c r="E4985" s="316"/>
      <c r="F4985" s="316"/>
      <c r="I4985" s="316"/>
    </row>
    <row r="4986" spans="5:9" x14ac:dyDescent="0.3">
      <c r="E4986" s="316"/>
      <c r="F4986" s="316"/>
      <c r="I4986" s="316"/>
    </row>
    <row r="4987" spans="5:9" x14ac:dyDescent="0.3">
      <c r="E4987" s="316"/>
      <c r="F4987" s="316"/>
      <c r="I4987" s="316"/>
    </row>
    <row r="4988" spans="5:9" x14ac:dyDescent="0.3">
      <c r="E4988" s="316"/>
      <c r="F4988" s="316"/>
      <c r="I4988" s="316"/>
    </row>
    <row r="4989" spans="5:9" x14ac:dyDescent="0.3">
      <c r="E4989" s="316"/>
      <c r="F4989" s="316"/>
      <c r="I4989" s="316"/>
    </row>
    <row r="4990" spans="5:9" x14ac:dyDescent="0.3">
      <c r="E4990" s="316"/>
      <c r="F4990" s="316"/>
      <c r="I4990" s="316"/>
    </row>
    <row r="4991" spans="5:9" x14ac:dyDescent="0.3">
      <c r="E4991" s="316"/>
      <c r="F4991" s="316"/>
      <c r="I4991" s="316"/>
    </row>
    <row r="4992" spans="5:9" x14ac:dyDescent="0.3">
      <c r="E4992" s="316"/>
      <c r="F4992" s="316"/>
      <c r="I4992" s="316"/>
    </row>
    <row r="4993" spans="5:9" x14ac:dyDescent="0.3">
      <c r="E4993" s="316"/>
      <c r="F4993" s="316"/>
      <c r="I4993" s="316"/>
    </row>
    <row r="4994" spans="5:9" x14ac:dyDescent="0.3">
      <c r="E4994" s="316"/>
      <c r="F4994" s="316"/>
      <c r="I4994" s="316"/>
    </row>
    <row r="4995" spans="5:9" x14ac:dyDescent="0.3">
      <c r="E4995" s="316"/>
      <c r="F4995" s="316"/>
      <c r="I4995" s="316"/>
    </row>
    <row r="4996" spans="5:9" x14ac:dyDescent="0.3">
      <c r="E4996" s="316"/>
      <c r="F4996" s="316"/>
      <c r="I4996" s="316"/>
    </row>
    <row r="4997" spans="5:9" x14ac:dyDescent="0.3">
      <c r="E4997" s="316"/>
      <c r="F4997" s="316"/>
      <c r="I4997" s="316"/>
    </row>
    <row r="4998" spans="5:9" x14ac:dyDescent="0.3">
      <c r="E4998" s="316"/>
      <c r="F4998" s="316"/>
      <c r="I4998" s="316"/>
    </row>
    <row r="4999" spans="5:9" x14ac:dyDescent="0.3">
      <c r="E4999" s="316"/>
      <c r="F4999" s="316"/>
      <c r="I4999" s="316"/>
    </row>
    <row r="5000" spans="5:9" x14ac:dyDescent="0.3">
      <c r="E5000" s="316"/>
      <c r="F5000" s="316"/>
      <c r="I5000" s="316"/>
    </row>
    <row r="5001" spans="5:9" x14ac:dyDescent="0.3">
      <c r="E5001" s="316"/>
      <c r="F5001" s="316"/>
      <c r="I5001" s="316"/>
    </row>
    <row r="5002" spans="5:9" x14ac:dyDescent="0.3">
      <c r="E5002" s="316"/>
      <c r="F5002" s="316"/>
      <c r="I5002" s="316"/>
    </row>
    <row r="5003" spans="5:9" x14ac:dyDescent="0.3">
      <c r="E5003" s="316"/>
      <c r="F5003" s="316"/>
      <c r="I5003" s="316"/>
    </row>
    <row r="5004" spans="5:9" x14ac:dyDescent="0.3">
      <c r="E5004" s="316"/>
      <c r="F5004" s="316"/>
      <c r="I5004" s="316"/>
    </row>
    <row r="5005" spans="5:9" x14ac:dyDescent="0.3">
      <c r="E5005" s="316"/>
      <c r="F5005" s="316"/>
      <c r="I5005" s="316"/>
    </row>
    <row r="5006" spans="5:9" x14ac:dyDescent="0.3">
      <c r="E5006" s="316"/>
      <c r="F5006" s="316"/>
      <c r="I5006" s="316"/>
    </row>
    <row r="5007" spans="5:9" x14ac:dyDescent="0.3">
      <c r="E5007" s="316"/>
      <c r="F5007" s="316"/>
      <c r="I5007" s="316"/>
    </row>
    <row r="5008" spans="5:9" x14ac:dyDescent="0.3">
      <c r="E5008" s="316"/>
      <c r="F5008" s="316"/>
      <c r="I5008" s="316"/>
    </row>
    <row r="5009" spans="5:9" x14ac:dyDescent="0.3">
      <c r="E5009" s="316"/>
      <c r="F5009" s="316"/>
      <c r="I5009" s="316"/>
    </row>
    <row r="5010" spans="5:9" x14ac:dyDescent="0.3">
      <c r="E5010" s="316"/>
      <c r="F5010" s="316"/>
      <c r="I5010" s="316"/>
    </row>
    <row r="5011" spans="5:9" x14ac:dyDescent="0.3">
      <c r="E5011" s="316"/>
      <c r="F5011" s="316"/>
      <c r="I5011" s="316"/>
    </row>
    <row r="5012" spans="5:9" x14ac:dyDescent="0.3">
      <c r="E5012" s="316"/>
      <c r="F5012" s="316"/>
      <c r="I5012" s="316"/>
    </row>
    <row r="5013" spans="5:9" x14ac:dyDescent="0.3">
      <c r="E5013" s="316"/>
      <c r="F5013" s="316"/>
      <c r="I5013" s="316"/>
    </row>
    <row r="5014" spans="5:9" x14ac:dyDescent="0.3">
      <c r="E5014" s="316"/>
      <c r="F5014" s="316"/>
      <c r="I5014" s="316"/>
    </row>
    <row r="5015" spans="5:9" x14ac:dyDescent="0.3">
      <c r="E5015" s="316"/>
      <c r="F5015" s="316"/>
      <c r="I5015" s="316"/>
    </row>
    <row r="5016" spans="5:9" x14ac:dyDescent="0.3">
      <c r="E5016" s="316"/>
      <c r="F5016" s="316"/>
      <c r="I5016" s="316"/>
    </row>
    <row r="5017" spans="5:9" x14ac:dyDescent="0.3">
      <c r="E5017" s="316"/>
      <c r="F5017" s="316"/>
      <c r="I5017" s="316"/>
    </row>
    <row r="5018" spans="5:9" x14ac:dyDescent="0.3">
      <c r="E5018" s="316"/>
      <c r="F5018" s="316"/>
      <c r="I5018" s="316"/>
    </row>
    <row r="5019" spans="5:9" x14ac:dyDescent="0.3">
      <c r="E5019" s="316"/>
      <c r="F5019" s="316"/>
      <c r="I5019" s="316"/>
    </row>
    <row r="5020" spans="5:9" x14ac:dyDescent="0.3">
      <c r="E5020" s="316"/>
      <c r="F5020" s="316"/>
      <c r="I5020" s="316"/>
    </row>
    <row r="5021" spans="5:9" x14ac:dyDescent="0.3">
      <c r="E5021" s="316"/>
      <c r="F5021" s="316"/>
      <c r="I5021" s="316"/>
    </row>
    <row r="5022" spans="5:9" x14ac:dyDescent="0.3">
      <c r="E5022" s="316"/>
      <c r="F5022" s="316"/>
      <c r="I5022" s="316"/>
    </row>
    <row r="5023" spans="5:9" x14ac:dyDescent="0.3">
      <c r="E5023" s="316"/>
      <c r="F5023" s="316"/>
      <c r="I5023" s="316"/>
    </row>
    <row r="5024" spans="5:9" x14ac:dyDescent="0.3">
      <c r="E5024" s="316"/>
      <c r="F5024" s="316"/>
      <c r="I5024" s="316"/>
    </row>
    <row r="5025" spans="5:9" x14ac:dyDescent="0.3">
      <c r="E5025" s="316"/>
      <c r="F5025" s="316"/>
      <c r="I5025" s="316"/>
    </row>
    <row r="5026" spans="5:9" x14ac:dyDescent="0.3">
      <c r="E5026" s="316"/>
      <c r="F5026" s="316"/>
      <c r="I5026" s="316"/>
    </row>
    <row r="5027" spans="5:9" x14ac:dyDescent="0.3">
      <c r="E5027" s="316"/>
      <c r="F5027" s="316"/>
      <c r="I5027" s="316"/>
    </row>
    <row r="5028" spans="5:9" x14ac:dyDescent="0.3">
      <c r="E5028" s="316"/>
      <c r="F5028" s="316"/>
      <c r="I5028" s="316"/>
    </row>
    <row r="5029" spans="5:9" x14ac:dyDescent="0.3">
      <c r="E5029" s="316"/>
      <c r="F5029" s="316"/>
      <c r="I5029" s="316"/>
    </row>
    <row r="5030" spans="5:9" x14ac:dyDescent="0.3">
      <c r="E5030" s="316"/>
      <c r="F5030" s="316"/>
      <c r="I5030" s="316"/>
    </row>
    <row r="5031" spans="5:9" x14ac:dyDescent="0.3">
      <c r="E5031" s="316"/>
      <c r="F5031" s="316"/>
      <c r="I5031" s="316"/>
    </row>
    <row r="5032" spans="5:9" x14ac:dyDescent="0.3">
      <c r="E5032" s="316"/>
      <c r="F5032" s="316"/>
      <c r="I5032" s="316"/>
    </row>
    <row r="5033" spans="5:9" x14ac:dyDescent="0.3">
      <c r="E5033" s="316"/>
      <c r="F5033" s="316"/>
      <c r="I5033" s="316"/>
    </row>
    <row r="5034" spans="5:9" x14ac:dyDescent="0.3">
      <c r="E5034" s="316"/>
      <c r="F5034" s="316"/>
      <c r="I5034" s="316"/>
    </row>
    <row r="5035" spans="5:9" x14ac:dyDescent="0.3">
      <c r="E5035" s="316"/>
      <c r="F5035" s="316"/>
      <c r="I5035" s="316"/>
    </row>
    <row r="5036" spans="5:9" x14ac:dyDescent="0.3">
      <c r="E5036" s="316"/>
      <c r="F5036" s="316"/>
      <c r="I5036" s="316"/>
    </row>
    <row r="5037" spans="5:9" x14ac:dyDescent="0.3">
      <c r="E5037" s="316"/>
      <c r="F5037" s="316"/>
      <c r="I5037" s="316"/>
    </row>
    <row r="5038" spans="5:9" x14ac:dyDescent="0.3">
      <c r="E5038" s="316"/>
      <c r="F5038" s="316"/>
      <c r="I5038" s="316"/>
    </row>
    <row r="5039" spans="5:9" x14ac:dyDescent="0.3">
      <c r="E5039" s="316"/>
      <c r="F5039" s="316"/>
      <c r="I5039" s="316"/>
    </row>
    <row r="5040" spans="5:9" x14ac:dyDescent="0.3">
      <c r="E5040" s="316"/>
      <c r="F5040" s="316"/>
      <c r="I5040" s="316"/>
    </row>
    <row r="5041" spans="5:9" x14ac:dyDescent="0.3">
      <c r="E5041" s="316"/>
      <c r="F5041" s="316"/>
      <c r="I5041" s="316"/>
    </row>
    <row r="5042" spans="5:9" x14ac:dyDescent="0.3">
      <c r="E5042" s="316"/>
      <c r="F5042" s="316"/>
      <c r="I5042" s="316"/>
    </row>
    <row r="5043" spans="5:9" x14ac:dyDescent="0.3">
      <c r="E5043" s="316"/>
      <c r="F5043" s="316"/>
      <c r="I5043" s="316"/>
    </row>
    <row r="5044" spans="5:9" x14ac:dyDescent="0.3">
      <c r="E5044" s="316"/>
      <c r="F5044" s="316"/>
      <c r="I5044" s="316"/>
    </row>
    <row r="5045" spans="5:9" x14ac:dyDescent="0.3">
      <c r="E5045" s="316"/>
      <c r="F5045" s="316"/>
      <c r="I5045" s="316"/>
    </row>
    <row r="5046" spans="5:9" x14ac:dyDescent="0.3">
      <c r="E5046" s="316"/>
      <c r="F5046" s="316"/>
      <c r="I5046" s="316"/>
    </row>
    <row r="5047" spans="5:9" x14ac:dyDescent="0.3">
      <c r="E5047" s="316"/>
      <c r="F5047" s="316"/>
      <c r="I5047" s="316"/>
    </row>
    <row r="5048" spans="5:9" x14ac:dyDescent="0.3">
      <c r="E5048" s="316"/>
      <c r="F5048" s="316"/>
      <c r="I5048" s="316"/>
    </row>
    <row r="5049" spans="5:9" x14ac:dyDescent="0.3">
      <c r="E5049" s="316"/>
      <c r="F5049" s="316"/>
      <c r="I5049" s="316"/>
    </row>
    <row r="5050" spans="5:9" x14ac:dyDescent="0.3">
      <c r="E5050" s="316"/>
      <c r="F5050" s="316"/>
      <c r="I5050" s="316"/>
    </row>
    <row r="5051" spans="5:9" x14ac:dyDescent="0.3">
      <c r="E5051" s="316"/>
      <c r="F5051" s="316"/>
      <c r="I5051" s="316"/>
    </row>
    <row r="5052" spans="5:9" x14ac:dyDescent="0.3">
      <c r="E5052" s="316"/>
      <c r="F5052" s="316"/>
      <c r="I5052" s="316"/>
    </row>
    <row r="5053" spans="5:9" x14ac:dyDescent="0.3">
      <c r="E5053" s="316"/>
      <c r="F5053" s="316"/>
      <c r="I5053" s="316"/>
    </row>
    <row r="5054" spans="5:9" x14ac:dyDescent="0.3">
      <c r="E5054" s="316"/>
      <c r="F5054" s="316"/>
      <c r="I5054" s="316"/>
    </row>
    <row r="5055" spans="5:9" x14ac:dyDescent="0.3">
      <c r="E5055" s="316"/>
      <c r="F5055" s="316"/>
      <c r="I5055" s="316"/>
    </row>
    <row r="5056" spans="5:9" x14ac:dyDescent="0.3">
      <c r="E5056" s="316"/>
      <c r="F5056" s="316"/>
      <c r="I5056" s="316"/>
    </row>
    <row r="5057" spans="5:9" x14ac:dyDescent="0.3">
      <c r="E5057" s="316"/>
      <c r="F5057" s="316"/>
      <c r="I5057" s="316"/>
    </row>
    <row r="5058" spans="5:9" x14ac:dyDescent="0.3">
      <c r="E5058" s="316"/>
      <c r="F5058" s="316"/>
      <c r="I5058" s="316"/>
    </row>
    <row r="5059" spans="5:9" x14ac:dyDescent="0.3">
      <c r="E5059" s="316"/>
      <c r="F5059" s="316"/>
      <c r="I5059" s="316"/>
    </row>
    <row r="5060" spans="5:9" x14ac:dyDescent="0.3">
      <c r="E5060" s="316"/>
      <c r="F5060" s="316"/>
      <c r="I5060" s="316"/>
    </row>
    <row r="5061" spans="5:9" x14ac:dyDescent="0.3">
      <c r="E5061" s="316"/>
      <c r="F5061" s="316"/>
      <c r="I5061" s="316"/>
    </row>
    <row r="5062" spans="5:9" x14ac:dyDescent="0.3">
      <c r="E5062" s="316"/>
      <c r="F5062" s="316"/>
      <c r="I5062" s="316"/>
    </row>
    <row r="5063" spans="5:9" x14ac:dyDescent="0.3">
      <c r="E5063" s="316"/>
      <c r="F5063" s="316"/>
      <c r="I5063" s="316"/>
    </row>
    <row r="5064" spans="5:9" x14ac:dyDescent="0.3">
      <c r="E5064" s="316"/>
      <c r="F5064" s="316"/>
      <c r="I5064" s="316"/>
    </row>
    <row r="5065" spans="5:9" x14ac:dyDescent="0.3">
      <c r="E5065" s="316"/>
      <c r="F5065" s="316"/>
      <c r="I5065" s="316"/>
    </row>
    <row r="5066" spans="5:9" x14ac:dyDescent="0.3">
      <c r="E5066" s="316"/>
      <c r="F5066" s="316"/>
      <c r="I5066" s="316"/>
    </row>
    <row r="5067" spans="5:9" x14ac:dyDescent="0.3">
      <c r="E5067" s="316"/>
      <c r="F5067" s="316"/>
      <c r="I5067" s="316"/>
    </row>
    <row r="5068" spans="5:9" x14ac:dyDescent="0.3">
      <c r="E5068" s="316"/>
      <c r="F5068" s="316"/>
      <c r="I5068" s="316"/>
    </row>
    <row r="5069" spans="5:9" x14ac:dyDescent="0.3">
      <c r="E5069" s="316"/>
      <c r="F5069" s="316"/>
      <c r="I5069" s="316"/>
    </row>
    <row r="5070" spans="5:9" x14ac:dyDescent="0.3">
      <c r="E5070" s="316"/>
      <c r="F5070" s="316"/>
      <c r="I5070" s="316"/>
    </row>
    <row r="5071" spans="5:9" x14ac:dyDescent="0.3">
      <c r="E5071" s="316"/>
      <c r="F5071" s="316"/>
      <c r="I5071" s="316"/>
    </row>
    <row r="5072" spans="5:9" x14ac:dyDescent="0.3">
      <c r="E5072" s="316"/>
      <c r="F5072" s="316"/>
      <c r="I5072" s="316"/>
    </row>
    <row r="5073" spans="5:9" x14ac:dyDescent="0.3">
      <c r="E5073" s="316"/>
      <c r="F5073" s="316"/>
      <c r="I5073" s="316"/>
    </row>
    <row r="5074" spans="5:9" x14ac:dyDescent="0.3">
      <c r="E5074" s="316"/>
      <c r="F5074" s="316"/>
      <c r="I5074" s="316"/>
    </row>
    <row r="5075" spans="5:9" x14ac:dyDescent="0.3">
      <c r="E5075" s="316"/>
      <c r="F5075" s="316"/>
      <c r="I5075" s="316"/>
    </row>
    <row r="5076" spans="5:9" x14ac:dyDescent="0.3">
      <c r="E5076" s="316"/>
      <c r="F5076" s="316"/>
      <c r="I5076" s="316"/>
    </row>
    <row r="5077" spans="5:9" x14ac:dyDescent="0.3">
      <c r="E5077" s="316"/>
      <c r="F5077" s="316"/>
      <c r="I5077" s="316"/>
    </row>
    <row r="5078" spans="5:9" x14ac:dyDescent="0.3">
      <c r="E5078" s="316"/>
      <c r="F5078" s="316"/>
      <c r="I5078" s="316"/>
    </row>
    <row r="5079" spans="5:9" x14ac:dyDescent="0.3">
      <c r="E5079" s="316"/>
      <c r="F5079" s="316"/>
      <c r="I5079" s="316"/>
    </row>
    <row r="5080" spans="5:9" x14ac:dyDescent="0.3">
      <c r="E5080" s="316"/>
      <c r="F5080" s="316"/>
      <c r="I5080" s="316"/>
    </row>
    <row r="5081" spans="5:9" x14ac:dyDescent="0.3">
      <c r="E5081" s="316"/>
      <c r="F5081" s="316"/>
      <c r="I5081" s="316"/>
    </row>
    <row r="5082" spans="5:9" x14ac:dyDescent="0.3">
      <c r="E5082" s="316"/>
      <c r="F5082" s="316"/>
      <c r="I5082" s="316"/>
    </row>
    <row r="5083" spans="5:9" x14ac:dyDescent="0.3">
      <c r="E5083" s="316"/>
      <c r="F5083" s="316"/>
      <c r="I5083" s="316"/>
    </row>
    <row r="5084" spans="5:9" x14ac:dyDescent="0.3">
      <c r="E5084" s="316"/>
      <c r="F5084" s="316"/>
      <c r="I5084" s="316"/>
    </row>
    <row r="5085" spans="5:9" x14ac:dyDescent="0.3">
      <c r="E5085" s="316"/>
      <c r="F5085" s="316"/>
      <c r="I5085" s="316"/>
    </row>
    <row r="5086" spans="5:9" x14ac:dyDescent="0.3">
      <c r="E5086" s="316"/>
      <c r="F5086" s="316"/>
      <c r="I5086" s="316"/>
    </row>
    <row r="5087" spans="5:9" x14ac:dyDescent="0.3">
      <c r="E5087" s="316"/>
      <c r="F5087" s="316"/>
      <c r="I5087" s="316"/>
    </row>
    <row r="5088" spans="5:9" x14ac:dyDescent="0.3">
      <c r="E5088" s="316"/>
      <c r="F5088" s="316"/>
      <c r="I5088" s="316"/>
    </row>
    <row r="5089" spans="5:9" x14ac:dyDescent="0.3">
      <c r="E5089" s="316"/>
      <c r="F5089" s="316"/>
      <c r="I5089" s="316"/>
    </row>
    <row r="5090" spans="5:9" x14ac:dyDescent="0.3">
      <c r="E5090" s="316"/>
      <c r="F5090" s="316"/>
      <c r="I5090" s="316"/>
    </row>
    <row r="5091" spans="5:9" x14ac:dyDescent="0.3">
      <c r="E5091" s="316"/>
      <c r="F5091" s="316"/>
      <c r="I5091" s="316"/>
    </row>
    <row r="5092" spans="5:9" x14ac:dyDescent="0.3">
      <c r="E5092" s="316"/>
      <c r="F5092" s="316"/>
      <c r="I5092" s="316"/>
    </row>
    <row r="5093" spans="5:9" x14ac:dyDescent="0.3">
      <c r="E5093" s="316"/>
      <c r="F5093" s="316"/>
      <c r="I5093" s="316"/>
    </row>
    <row r="5094" spans="5:9" x14ac:dyDescent="0.3">
      <c r="E5094" s="316"/>
      <c r="F5094" s="316"/>
      <c r="I5094" s="316"/>
    </row>
    <row r="5095" spans="5:9" x14ac:dyDescent="0.3">
      <c r="E5095" s="316"/>
      <c r="F5095" s="316"/>
      <c r="I5095" s="316"/>
    </row>
    <row r="5096" spans="5:9" x14ac:dyDescent="0.3">
      <c r="E5096" s="316"/>
      <c r="F5096" s="316"/>
      <c r="I5096" s="316"/>
    </row>
    <row r="5097" spans="5:9" x14ac:dyDescent="0.3">
      <c r="E5097" s="316"/>
      <c r="F5097" s="316"/>
      <c r="I5097" s="316"/>
    </row>
    <row r="5098" spans="5:9" x14ac:dyDescent="0.3">
      <c r="E5098" s="316"/>
      <c r="F5098" s="316"/>
      <c r="I5098" s="316"/>
    </row>
    <row r="5099" spans="5:9" x14ac:dyDescent="0.3">
      <c r="E5099" s="316"/>
      <c r="F5099" s="316"/>
      <c r="I5099" s="316"/>
    </row>
    <row r="5100" spans="5:9" x14ac:dyDescent="0.3">
      <c r="E5100" s="316"/>
      <c r="F5100" s="316"/>
      <c r="I5100" s="316"/>
    </row>
    <row r="5101" spans="5:9" x14ac:dyDescent="0.3">
      <c r="E5101" s="316"/>
      <c r="F5101" s="316"/>
      <c r="I5101" s="316"/>
    </row>
    <row r="5102" spans="5:9" x14ac:dyDescent="0.3">
      <c r="E5102" s="316"/>
      <c r="F5102" s="316"/>
      <c r="I5102" s="316"/>
    </row>
    <row r="5103" spans="5:9" x14ac:dyDescent="0.3">
      <c r="E5103" s="316"/>
      <c r="F5103" s="316"/>
      <c r="I5103" s="316"/>
    </row>
    <row r="5104" spans="5:9" x14ac:dyDescent="0.3">
      <c r="E5104" s="316"/>
      <c r="F5104" s="316"/>
      <c r="I5104" s="316"/>
    </row>
    <row r="5105" spans="5:9" x14ac:dyDescent="0.3">
      <c r="E5105" s="316"/>
      <c r="F5105" s="316"/>
      <c r="I5105" s="316"/>
    </row>
    <row r="5106" spans="5:9" x14ac:dyDescent="0.3">
      <c r="E5106" s="316"/>
      <c r="F5106" s="316"/>
      <c r="I5106" s="316"/>
    </row>
    <row r="5107" spans="5:9" x14ac:dyDescent="0.3">
      <c r="E5107" s="316"/>
      <c r="F5107" s="316"/>
      <c r="I5107" s="316"/>
    </row>
    <row r="5108" spans="5:9" x14ac:dyDescent="0.3">
      <c r="E5108" s="316"/>
      <c r="F5108" s="316"/>
      <c r="I5108" s="316"/>
    </row>
    <row r="5109" spans="5:9" x14ac:dyDescent="0.3">
      <c r="E5109" s="316"/>
      <c r="F5109" s="316"/>
      <c r="I5109" s="316"/>
    </row>
    <row r="5110" spans="5:9" x14ac:dyDescent="0.3">
      <c r="E5110" s="316"/>
      <c r="F5110" s="316"/>
      <c r="I5110" s="316"/>
    </row>
    <row r="5111" spans="5:9" x14ac:dyDescent="0.3">
      <c r="E5111" s="316"/>
      <c r="F5111" s="316"/>
      <c r="I5111" s="316"/>
    </row>
    <row r="5112" spans="5:9" x14ac:dyDescent="0.3">
      <c r="E5112" s="316"/>
      <c r="F5112" s="316"/>
      <c r="I5112" s="316"/>
    </row>
    <row r="5113" spans="5:9" x14ac:dyDescent="0.3">
      <c r="E5113" s="316"/>
      <c r="F5113" s="316"/>
      <c r="I5113" s="316"/>
    </row>
    <row r="5114" spans="5:9" x14ac:dyDescent="0.3">
      <c r="E5114" s="316"/>
      <c r="F5114" s="316"/>
      <c r="I5114" s="316"/>
    </row>
    <row r="5115" spans="5:9" x14ac:dyDescent="0.3">
      <c r="E5115" s="316"/>
      <c r="F5115" s="316"/>
      <c r="I5115" s="316"/>
    </row>
    <row r="5116" spans="5:9" x14ac:dyDescent="0.3">
      <c r="E5116" s="316"/>
      <c r="F5116" s="316"/>
      <c r="I5116" s="316"/>
    </row>
    <row r="5117" spans="5:9" x14ac:dyDescent="0.3">
      <c r="E5117" s="316"/>
      <c r="F5117" s="316"/>
      <c r="I5117" s="316"/>
    </row>
    <row r="5118" spans="5:9" x14ac:dyDescent="0.3">
      <c r="E5118" s="316"/>
      <c r="F5118" s="316"/>
      <c r="I5118" s="316"/>
    </row>
    <row r="5119" spans="5:9" x14ac:dyDescent="0.3">
      <c r="E5119" s="316"/>
      <c r="F5119" s="316"/>
      <c r="I5119" s="316"/>
    </row>
    <row r="5120" spans="5:9" x14ac:dyDescent="0.3">
      <c r="E5120" s="316"/>
      <c r="F5120" s="316"/>
      <c r="I5120" s="316"/>
    </row>
    <row r="5121" spans="5:9" x14ac:dyDescent="0.3">
      <c r="E5121" s="316"/>
      <c r="F5121" s="316"/>
      <c r="I5121" s="316"/>
    </row>
    <row r="5122" spans="5:9" x14ac:dyDescent="0.3">
      <c r="E5122" s="317"/>
      <c r="F5122" s="317"/>
      <c r="I5122" s="316"/>
    </row>
    <row r="5123" spans="5:9" x14ac:dyDescent="0.3">
      <c r="E5123" s="316"/>
      <c r="F5123" s="316"/>
      <c r="I5123" s="316"/>
    </row>
    <row r="5124" spans="5:9" x14ac:dyDescent="0.3">
      <c r="E5124" s="316"/>
      <c r="F5124" s="316"/>
      <c r="I5124" s="316"/>
    </row>
    <row r="5125" spans="5:9" x14ac:dyDescent="0.3">
      <c r="E5125" s="316"/>
      <c r="F5125" s="316"/>
      <c r="I5125" s="316"/>
    </row>
    <row r="5126" spans="5:9" x14ac:dyDescent="0.3">
      <c r="E5126" s="316"/>
      <c r="F5126" s="316"/>
      <c r="I5126" s="316"/>
    </row>
  </sheetData>
  <sheetProtection algorithmName="SHA-512" hashValue="7D7kNFIVEz09l0jfV+CuIuNP20utum6NR3eaxaHyv+2Sj9utXNx3Y+d5PFbrGvCOPUK39yiMPb06WCPbRn6GGw==" saltValue="LxsECcH4m3kkGZruSBlnNg==" spinCount="100000" sheet="1" selectLockedCells="1" selectUnlockedCells="1"/>
  <autoFilter ref="A1:AF3465" xr:uid="{00000000-0009-0000-0000-000007000000}">
    <sortState xmlns:xlrd2="http://schemas.microsoft.com/office/spreadsheetml/2017/richdata2" ref="A2:AE3465">
      <sortCondition descending="1" ref="I1:I3465"/>
    </sortState>
  </autoFilter>
  <conditionalFormatting sqref="A1:A1048576"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46" t="s">
        <v>119</v>
      </c>
      <c r="B1" s="46" t="s">
        <v>120</v>
      </c>
      <c r="C1" s="1"/>
    </row>
    <row r="2" spans="1:3" x14ac:dyDescent="0.3">
      <c r="A2" s="46">
        <v>700980</v>
      </c>
      <c r="B2" s="46" t="s">
        <v>116</v>
      </c>
      <c r="C2" s="1"/>
    </row>
    <row r="3" spans="1:3" x14ac:dyDescent="0.3">
      <c r="A3" s="46">
        <v>700653</v>
      </c>
      <c r="B3" s="46" t="s">
        <v>121</v>
      </c>
      <c r="C3" s="1"/>
    </row>
    <row r="4" spans="1:3" x14ac:dyDescent="0.3">
      <c r="A4" s="46">
        <v>700124</v>
      </c>
      <c r="B4" s="46" t="s">
        <v>122</v>
      </c>
      <c r="C4" s="1"/>
    </row>
    <row r="5" spans="1:3" x14ac:dyDescent="0.3">
      <c r="A5" s="46">
        <v>700934</v>
      </c>
      <c r="B5" s="46" t="s">
        <v>123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تعليمات التسجيل</vt:lpstr>
      <vt:lpstr>إدخال البيانات</vt:lpstr>
      <vt:lpstr>اختيار المقررات</vt:lpstr>
      <vt:lpstr>الإستمارة</vt:lpstr>
      <vt:lpstr>السجل العام</vt:lpstr>
      <vt:lpstr>ورقة4</vt:lpstr>
      <vt:lpstr>21-22-أطفال</vt:lpstr>
      <vt:lpstr>ورقة2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2022-01-09T00:33:10Z</cp:lastPrinted>
  <dcterms:created xsi:type="dcterms:W3CDTF">2015-06-05T18:17:20Z</dcterms:created>
  <dcterms:modified xsi:type="dcterms:W3CDTF">2022-01-31T17:03:31Z</dcterms:modified>
</cp:coreProperties>
</file>